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ento_zošit"/>
  <mc:AlternateContent xmlns:mc="http://schemas.openxmlformats.org/markup-compatibility/2006">
    <mc:Choice Requires="x15">
      <x15ac:absPath xmlns:x15ac="http://schemas.microsoft.com/office/spreadsheetml/2010/11/ac" url="https://mestokosice.sharepoint.com/sites/MMK-NSI000038-VO/Zdielane dokumenty/VO/VO/Zmluva/"/>
    </mc:Choice>
  </mc:AlternateContent>
  <xr:revisionPtr revIDLastSave="8" documentId="13_ncr:1_{27990D29-68AC-AC49-868C-F0FBED0B8BD9}" xr6:coauthVersionLast="47" xr6:coauthVersionMax="47" xr10:uidLastSave="{8EC5F814-011C-44DE-8FD2-9DE3C9EE6E94}"/>
  <bookViews>
    <workbookView xWindow="-38510" yWindow="-3240" windowWidth="38620" windowHeight="21100" tabRatio="737" firstSheet="2" activeTab="2" xr2:uid="{00000000-000D-0000-FFFF-FFFF00000000}"/>
  </bookViews>
  <sheets>
    <sheet name="Úvod" sheetId="5" r:id="rId1"/>
    <sheet name="Parametre_ECF_TCF" sheetId="43" state="hidden" r:id="rId2"/>
    <sheet name="KATALOG_POZIADAVKY" sheetId="30" r:id="rId3"/>
    <sheet name="ISCO_Prevodnik" sheetId="44" state="hidden" r:id="rId4"/>
    <sheet name="Ciselnik" sheetId="38" state="hidden" r:id="rId5"/>
    <sheet name="Rozdelenie prínosov" sheetId="14" state="hidden" r:id="rId6"/>
  </sheets>
  <externalReferences>
    <externalReference r:id="rId7"/>
  </externalReferences>
  <definedNames>
    <definedName name="_xlnm._FilterDatabase" localSheetId="2" hidden="1">KATALOG_POZIADAVKY!$A$2:$AE$299</definedName>
    <definedName name="Bezpecnost">ISCO_Prevodnik!$J$2:$J$3</definedName>
    <definedName name="Databazy">ISCO_Prevodnik!$H$2:$H$3</definedName>
    <definedName name="Faza">#REF!</definedName>
    <definedName name="Ine">ISCO_Prevodnik!$L$2:$L$8</definedName>
    <definedName name="Infrastrutkura">ISCO_Prevodnik!$G$2</definedName>
    <definedName name="Inkrement">#REF!</definedName>
    <definedName name="IT_analytik">ISCO_Prevodnik!$C$2</definedName>
    <definedName name="IT_architekt">ISCO_Prevodnik!$D$2:$D$3</definedName>
    <definedName name="IT_konzultant">ISCO_Prevodnik!$I$2</definedName>
    <definedName name="IT_programator">ISCO_Prevodnik!$B$2:$B$3</definedName>
    <definedName name="IT_tester">ISCO_Prevodnik!$F$2</definedName>
    <definedName name="Kvalita">ISCO_Prevodnik!$E$2</definedName>
    <definedName name="MODULY">#REF!</definedName>
    <definedName name="Moduly_2">#REF!</definedName>
    <definedName name="PF">[1]CISELNIK!$A$2:$A$6</definedName>
    <definedName name="Poziadavky">[1]CISELNIK!$B$2:$B$4</definedName>
    <definedName name="Pozicia">#REF!</definedName>
    <definedName name="PozicieKomplet">#REF!</definedName>
    <definedName name="Projektovy_manazer">ISCO_Prevodnik!$A$2</definedName>
    <definedName name="Projektový_manažér">ISCO_Prevodnik!$A$2</definedName>
    <definedName name="Subjekt">Ciselnik!$A$2:$A$9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30" l="1"/>
  <c r="K3" i="30"/>
  <c r="L3" i="30"/>
  <c r="M3" i="30"/>
  <c r="N3" i="30"/>
  <c r="Q3" i="30"/>
  <c r="J4" i="30"/>
  <c r="K4" i="30"/>
  <c r="L4" i="30"/>
  <c r="M4" i="30"/>
  <c r="N4" i="30"/>
  <c r="Q4" i="30"/>
  <c r="J5" i="30"/>
  <c r="K5" i="30"/>
  <c r="L5" i="30"/>
  <c r="M5" i="30"/>
  <c r="N5" i="30"/>
  <c r="Q5" i="30"/>
  <c r="J6" i="30"/>
  <c r="K6" i="30"/>
  <c r="L6" i="30"/>
  <c r="M6" i="30"/>
  <c r="N6" i="30"/>
  <c r="Q6" i="30"/>
  <c r="J7" i="30"/>
  <c r="K7" i="30"/>
  <c r="L7" i="30"/>
  <c r="M7" i="30"/>
  <c r="N7" i="30"/>
  <c r="Q7" i="30"/>
  <c r="J8" i="30"/>
  <c r="K8" i="30"/>
  <c r="L8" i="30"/>
  <c r="M8" i="30"/>
  <c r="N8" i="30"/>
  <c r="Q8" i="30"/>
  <c r="J9" i="30"/>
  <c r="K9" i="30"/>
  <c r="L9" i="30"/>
  <c r="M9" i="30"/>
  <c r="N9" i="30"/>
  <c r="Q9" i="30"/>
  <c r="J10" i="30"/>
  <c r="K10" i="30"/>
  <c r="L10" i="30"/>
  <c r="M10" i="30"/>
  <c r="N10" i="30"/>
  <c r="Q10" i="30"/>
  <c r="J11" i="30"/>
  <c r="K11" i="30"/>
  <c r="L11" i="30"/>
  <c r="M11" i="30"/>
  <c r="N11" i="30"/>
  <c r="Q11" i="30"/>
  <c r="J12" i="30"/>
  <c r="K12" i="30"/>
  <c r="L12" i="30"/>
  <c r="M12" i="30"/>
  <c r="N12" i="30"/>
  <c r="Q12" i="30"/>
  <c r="J13" i="30"/>
  <c r="K13" i="30"/>
  <c r="L13" i="30"/>
  <c r="M13" i="30"/>
  <c r="N13" i="30"/>
  <c r="Q13" i="30"/>
  <c r="J14" i="30"/>
  <c r="K14" i="30"/>
  <c r="L14" i="30"/>
  <c r="M14" i="30"/>
  <c r="N14" i="30"/>
  <c r="Q14" i="30"/>
  <c r="J15" i="30"/>
  <c r="K15" i="30"/>
  <c r="L15" i="30"/>
  <c r="M15" i="30"/>
  <c r="N15" i="30"/>
  <c r="Q15" i="30"/>
  <c r="J16" i="30"/>
  <c r="K16" i="30"/>
  <c r="L16" i="30"/>
  <c r="M16" i="30"/>
  <c r="N16" i="30"/>
  <c r="Q16" i="30"/>
  <c r="J17" i="30"/>
  <c r="K17" i="30"/>
  <c r="L17" i="30"/>
  <c r="M17" i="30"/>
  <c r="N17" i="30"/>
  <c r="Q17" i="30"/>
  <c r="J18" i="30"/>
  <c r="K18" i="30"/>
  <c r="L18" i="30"/>
  <c r="M18" i="30"/>
  <c r="N18" i="30"/>
  <c r="Q18" i="30"/>
  <c r="J19" i="30"/>
  <c r="K19" i="30"/>
  <c r="L19" i="30"/>
  <c r="M19" i="30"/>
  <c r="N19" i="30"/>
  <c r="Q19" i="30"/>
  <c r="J20" i="30"/>
  <c r="K20" i="30"/>
  <c r="L20" i="30"/>
  <c r="M20" i="30"/>
  <c r="N20" i="30"/>
  <c r="Q20" i="30"/>
  <c r="J21" i="30"/>
  <c r="K21" i="30"/>
  <c r="L21" i="30"/>
  <c r="M21" i="30"/>
  <c r="N21" i="30"/>
  <c r="Q21" i="30"/>
  <c r="J22" i="30"/>
  <c r="K22" i="30"/>
  <c r="L22" i="30"/>
  <c r="M22" i="30"/>
  <c r="N22" i="30"/>
  <c r="Q22" i="30"/>
  <c r="J23" i="30"/>
  <c r="K23" i="30"/>
  <c r="L23" i="30"/>
  <c r="M23" i="30"/>
  <c r="N23" i="30"/>
  <c r="Q23" i="30"/>
  <c r="J24" i="30"/>
  <c r="K24" i="30"/>
  <c r="L24" i="30"/>
  <c r="M24" i="30"/>
  <c r="N24" i="30"/>
  <c r="Q24" i="30"/>
  <c r="J25" i="30"/>
  <c r="K25" i="30"/>
  <c r="L25" i="30"/>
  <c r="M25" i="30"/>
  <c r="N25" i="30"/>
  <c r="Q25" i="30"/>
  <c r="J26" i="30"/>
  <c r="K26" i="30"/>
  <c r="L26" i="30"/>
  <c r="M26" i="30"/>
  <c r="N26" i="30"/>
  <c r="Q26" i="30"/>
  <c r="J27" i="30"/>
  <c r="K27" i="30"/>
  <c r="L27" i="30"/>
  <c r="M27" i="30"/>
  <c r="N27" i="30"/>
  <c r="Q27" i="30"/>
  <c r="J28" i="30"/>
  <c r="K28" i="30"/>
  <c r="L28" i="30"/>
  <c r="M28" i="30"/>
  <c r="N28" i="30"/>
  <c r="Q28" i="30"/>
  <c r="J29" i="30"/>
  <c r="K29" i="30"/>
  <c r="L29" i="30"/>
  <c r="M29" i="30"/>
  <c r="N29" i="30"/>
  <c r="Q29" i="30"/>
  <c r="J30" i="30"/>
  <c r="K30" i="30"/>
  <c r="L30" i="30"/>
  <c r="M30" i="30"/>
  <c r="N30" i="30"/>
  <c r="Q30" i="30"/>
  <c r="J31" i="30"/>
  <c r="K31" i="30"/>
  <c r="L31" i="30"/>
  <c r="M31" i="30"/>
  <c r="N31" i="30"/>
  <c r="Q31" i="30"/>
  <c r="J32" i="30"/>
  <c r="K32" i="30"/>
  <c r="L32" i="30"/>
  <c r="M32" i="30"/>
  <c r="N32" i="30"/>
  <c r="Q32" i="30"/>
  <c r="J33" i="30"/>
  <c r="K33" i="30"/>
  <c r="L33" i="30"/>
  <c r="M33" i="30"/>
  <c r="N33" i="30"/>
  <c r="Q33" i="30"/>
  <c r="J34" i="30"/>
  <c r="K34" i="30"/>
  <c r="L34" i="30"/>
  <c r="M34" i="30"/>
  <c r="N34" i="30"/>
  <c r="Q34" i="30"/>
  <c r="J35" i="30"/>
  <c r="K35" i="30"/>
  <c r="L35" i="30"/>
  <c r="M35" i="30"/>
  <c r="N35" i="30"/>
  <c r="Q35" i="30"/>
  <c r="J36" i="30"/>
  <c r="K36" i="30"/>
  <c r="L36" i="30"/>
  <c r="M36" i="30"/>
  <c r="N36" i="30"/>
  <c r="Q36" i="30"/>
  <c r="J37" i="30"/>
  <c r="K37" i="30"/>
  <c r="L37" i="30"/>
  <c r="M37" i="30"/>
  <c r="N37" i="30"/>
  <c r="Q37" i="30"/>
  <c r="J38" i="30"/>
  <c r="K38" i="30"/>
  <c r="L38" i="30"/>
  <c r="M38" i="30"/>
  <c r="N38" i="30"/>
  <c r="Q38" i="30"/>
  <c r="J39" i="30"/>
  <c r="K39" i="30"/>
  <c r="L39" i="30"/>
  <c r="M39" i="30"/>
  <c r="N39" i="30"/>
  <c r="Q39" i="30"/>
  <c r="J40" i="30"/>
  <c r="K40" i="30"/>
  <c r="L40" i="30"/>
  <c r="M40" i="30"/>
  <c r="N40" i="30"/>
  <c r="Q40" i="30"/>
  <c r="J41" i="30"/>
  <c r="K41" i="30"/>
  <c r="L41" i="30"/>
  <c r="M41" i="30"/>
  <c r="N41" i="30"/>
  <c r="Q41" i="30"/>
  <c r="J42" i="30"/>
  <c r="K42" i="30"/>
  <c r="L42" i="30"/>
  <c r="M42" i="30"/>
  <c r="N42" i="30"/>
  <c r="Q42" i="30"/>
  <c r="J43" i="30"/>
  <c r="K43" i="30"/>
  <c r="L43" i="30"/>
  <c r="M43" i="30"/>
  <c r="N43" i="30"/>
  <c r="Q43" i="30"/>
  <c r="J44" i="30"/>
  <c r="K44" i="30"/>
  <c r="L44" i="30"/>
  <c r="M44" i="30"/>
  <c r="N44" i="30"/>
  <c r="Q44" i="30"/>
  <c r="J45" i="30"/>
  <c r="K45" i="30"/>
  <c r="L45" i="30"/>
  <c r="M45" i="30"/>
  <c r="N45" i="30"/>
  <c r="Q45" i="30"/>
  <c r="J46" i="30"/>
  <c r="K46" i="30"/>
  <c r="L46" i="30"/>
  <c r="M46" i="30"/>
  <c r="N46" i="30"/>
  <c r="Q46" i="30"/>
  <c r="J47" i="30"/>
  <c r="K47" i="30"/>
  <c r="L47" i="30"/>
  <c r="M47" i="30"/>
  <c r="N47" i="30"/>
  <c r="Q47" i="30"/>
  <c r="J48" i="30"/>
  <c r="K48" i="30"/>
  <c r="L48" i="30"/>
  <c r="M48" i="30"/>
  <c r="N48" i="30"/>
  <c r="Q48" i="30"/>
  <c r="J49" i="30"/>
  <c r="K49" i="30"/>
  <c r="L49" i="30"/>
  <c r="M49" i="30"/>
  <c r="N49" i="30"/>
  <c r="Q49" i="30"/>
  <c r="J50" i="30"/>
  <c r="K50" i="30"/>
  <c r="L50" i="30"/>
  <c r="M50" i="30"/>
  <c r="N50" i="30"/>
  <c r="Q50" i="30"/>
  <c r="J51" i="30"/>
  <c r="K51" i="30"/>
  <c r="L51" i="30"/>
  <c r="M51" i="30"/>
  <c r="N51" i="30"/>
  <c r="Q51" i="30"/>
  <c r="J52" i="30"/>
  <c r="K52" i="30"/>
  <c r="L52" i="30"/>
  <c r="M52" i="30"/>
  <c r="N52" i="30"/>
  <c r="Q52" i="30"/>
  <c r="J53" i="30"/>
  <c r="K53" i="30"/>
  <c r="L53" i="30"/>
  <c r="M53" i="30"/>
  <c r="N53" i="30"/>
  <c r="Q53" i="30"/>
  <c r="J54" i="30"/>
  <c r="K54" i="30"/>
  <c r="L54" i="30"/>
  <c r="M54" i="30"/>
  <c r="N54" i="30"/>
  <c r="Q54" i="30"/>
  <c r="J55" i="30"/>
  <c r="K55" i="30"/>
  <c r="L55" i="30"/>
  <c r="M55" i="30"/>
  <c r="N55" i="30"/>
  <c r="Q55" i="30"/>
  <c r="J56" i="30"/>
  <c r="K56" i="30"/>
  <c r="L56" i="30"/>
  <c r="M56" i="30"/>
  <c r="N56" i="30"/>
  <c r="Q56" i="30"/>
  <c r="J57" i="30"/>
  <c r="K57" i="30"/>
  <c r="L57" i="30"/>
  <c r="M57" i="30"/>
  <c r="N57" i="30"/>
  <c r="Q57" i="30"/>
  <c r="J58" i="30"/>
  <c r="K58" i="30"/>
  <c r="L58" i="30"/>
  <c r="M58" i="30"/>
  <c r="N58" i="30"/>
  <c r="Q58" i="30"/>
  <c r="J59" i="30"/>
  <c r="K59" i="30"/>
  <c r="L59" i="30"/>
  <c r="M59" i="30"/>
  <c r="N59" i="30"/>
  <c r="Q59" i="30"/>
  <c r="J60" i="30"/>
  <c r="K60" i="30"/>
  <c r="L60" i="30"/>
  <c r="M60" i="30"/>
  <c r="N60" i="30"/>
  <c r="Q60" i="30"/>
  <c r="J61" i="30"/>
  <c r="K61" i="30"/>
  <c r="L61" i="30"/>
  <c r="M61" i="30"/>
  <c r="N61" i="30"/>
  <c r="Q61" i="30"/>
  <c r="J62" i="30"/>
  <c r="K62" i="30"/>
  <c r="L62" i="30"/>
  <c r="M62" i="30"/>
  <c r="N62" i="30"/>
  <c r="Q62" i="30"/>
  <c r="J63" i="30"/>
  <c r="K63" i="30"/>
  <c r="L63" i="30"/>
  <c r="M63" i="30"/>
  <c r="N63" i="30"/>
  <c r="Q63" i="30"/>
  <c r="J64" i="30"/>
  <c r="K64" i="30"/>
  <c r="L64" i="30"/>
  <c r="M64" i="30"/>
  <c r="N64" i="30"/>
  <c r="Q64" i="30"/>
  <c r="J65" i="30"/>
  <c r="K65" i="30"/>
  <c r="L65" i="30"/>
  <c r="M65" i="30"/>
  <c r="N65" i="30"/>
  <c r="Q65" i="30"/>
  <c r="J66" i="30"/>
  <c r="K66" i="30"/>
  <c r="L66" i="30"/>
  <c r="M66" i="30"/>
  <c r="N66" i="30"/>
  <c r="Q66" i="30"/>
  <c r="J67" i="30"/>
  <c r="K67" i="30"/>
  <c r="L67" i="30"/>
  <c r="M67" i="30"/>
  <c r="N67" i="30"/>
  <c r="Q67" i="30"/>
  <c r="J68" i="30"/>
  <c r="K68" i="30"/>
  <c r="L68" i="30"/>
  <c r="M68" i="30"/>
  <c r="N68" i="30"/>
  <c r="Q68" i="30"/>
  <c r="J69" i="30"/>
  <c r="K69" i="30"/>
  <c r="L69" i="30"/>
  <c r="O69" i="30" s="1"/>
  <c r="P69" i="30" s="1"/>
  <c r="M69" i="30"/>
  <c r="N69" i="30"/>
  <c r="Q69" i="30"/>
  <c r="J70" i="30"/>
  <c r="K70" i="30"/>
  <c r="L70" i="30"/>
  <c r="M70" i="30"/>
  <c r="N70" i="30"/>
  <c r="Q70" i="30"/>
  <c r="J71" i="30"/>
  <c r="K71" i="30"/>
  <c r="L71" i="30"/>
  <c r="M71" i="30"/>
  <c r="N71" i="30"/>
  <c r="Q71" i="30"/>
  <c r="J72" i="30"/>
  <c r="K72" i="30"/>
  <c r="L72" i="30"/>
  <c r="M72" i="30"/>
  <c r="N72" i="30"/>
  <c r="Q72" i="30"/>
  <c r="J73" i="30"/>
  <c r="K73" i="30"/>
  <c r="L73" i="30"/>
  <c r="M73" i="30"/>
  <c r="N73" i="30"/>
  <c r="Q73" i="30"/>
  <c r="J74" i="30"/>
  <c r="K74" i="30"/>
  <c r="L74" i="30"/>
  <c r="M74" i="30"/>
  <c r="N74" i="30"/>
  <c r="Q74" i="30"/>
  <c r="J75" i="30"/>
  <c r="K75" i="30"/>
  <c r="L75" i="30"/>
  <c r="M75" i="30"/>
  <c r="N75" i="30"/>
  <c r="Q75" i="30"/>
  <c r="J76" i="30"/>
  <c r="K76" i="30"/>
  <c r="L76" i="30"/>
  <c r="M76" i="30"/>
  <c r="N76" i="30"/>
  <c r="Q76" i="30"/>
  <c r="J77" i="30"/>
  <c r="K77" i="30"/>
  <c r="L77" i="30"/>
  <c r="M77" i="30"/>
  <c r="N77" i="30"/>
  <c r="Q77" i="30"/>
  <c r="J78" i="30"/>
  <c r="K78" i="30"/>
  <c r="L78" i="30"/>
  <c r="M78" i="30"/>
  <c r="N78" i="30"/>
  <c r="Q78" i="30"/>
  <c r="J79" i="30"/>
  <c r="K79" i="30"/>
  <c r="L79" i="30"/>
  <c r="M79" i="30"/>
  <c r="N79" i="30"/>
  <c r="Q79" i="30"/>
  <c r="J80" i="30"/>
  <c r="K80" i="30"/>
  <c r="L80" i="30"/>
  <c r="M80" i="30"/>
  <c r="N80" i="30"/>
  <c r="Q80" i="30"/>
  <c r="J81" i="30"/>
  <c r="K81" i="30"/>
  <c r="L81" i="30"/>
  <c r="M81" i="30"/>
  <c r="N81" i="30"/>
  <c r="Q81" i="30"/>
  <c r="J82" i="30"/>
  <c r="K82" i="30"/>
  <c r="L82" i="30"/>
  <c r="M82" i="30"/>
  <c r="N82" i="30"/>
  <c r="Q82" i="30"/>
  <c r="J83" i="30"/>
  <c r="K83" i="30"/>
  <c r="L83" i="30"/>
  <c r="M83" i="30"/>
  <c r="N83" i="30"/>
  <c r="Q83" i="30"/>
  <c r="J84" i="30"/>
  <c r="K84" i="30"/>
  <c r="L84" i="30"/>
  <c r="M84" i="30"/>
  <c r="N84" i="30"/>
  <c r="Q84" i="30"/>
  <c r="J85" i="30"/>
  <c r="K85" i="30"/>
  <c r="L85" i="30"/>
  <c r="M85" i="30"/>
  <c r="N85" i="30"/>
  <c r="Q85" i="30"/>
  <c r="J86" i="30"/>
  <c r="K86" i="30"/>
  <c r="L86" i="30"/>
  <c r="M86" i="30"/>
  <c r="N86" i="30"/>
  <c r="Q86" i="30"/>
  <c r="J87" i="30"/>
  <c r="K87" i="30"/>
  <c r="L87" i="30"/>
  <c r="M87" i="30"/>
  <c r="N87" i="30"/>
  <c r="Q87" i="30"/>
  <c r="J88" i="30"/>
  <c r="K88" i="30"/>
  <c r="L88" i="30"/>
  <c r="M88" i="30"/>
  <c r="N88" i="30"/>
  <c r="Q88" i="30"/>
  <c r="J89" i="30"/>
  <c r="K89" i="30"/>
  <c r="L89" i="30"/>
  <c r="O89" i="30" s="1"/>
  <c r="P89" i="30" s="1"/>
  <c r="M89" i="30"/>
  <c r="N89" i="30"/>
  <c r="Q89" i="30"/>
  <c r="J90" i="30"/>
  <c r="K90" i="30"/>
  <c r="L90" i="30"/>
  <c r="M90" i="30"/>
  <c r="N90" i="30"/>
  <c r="Q90" i="30"/>
  <c r="J91" i="30"/>
  <c r="K91" i="30"/>
  <c r="L91" i="30"/>
  <c r="M91" i="30"/>
  <c r="N91" i="30"/>
  <c r="Q91" i="30"/>
  <c r="J92" i="30"/>
  <c r="K92" i="30"/>
  <c r="L92" i="30"/>
  <c r="M92" i="30"/>
  <c r="N92" i="30"/>
  <c r="Q92" i="30"/>
  <c r="J93" i="30"/>
  <c r="K93" i="30"/>
  <c r="L93" i="30"/>
  <c r="O93" i="30" s="1"/>
  <c r="P93" i="30" s="1"/>
  <c r="M93" i="30"/>
  <c r="N93" i="30"/>
  <c r="Q93" i="30"/>
  <c r="J94" i="30"/>
  <c r="K94" i="30"/>
  <c r="L94" i="30"/>
  <c r="M94" i="30"/>
  <c r="N94" i="30"/>
  <c r="Q94" i="30"/>
  <c r="J95" i="30"/>
  <c r="K95" i="30"/>
  <c r="L95" i="30"/>
  <c r="M95" i="30"/>
  <c r="N95" i="30"/>
  <c r="Q95" i="30"/>
  <c r="J96" i="30"/>
  <c r="K96" i="30"/>
  <c r="L96" i="30"/>
  <c r="M96" i="30"/>
  <c r="N96" i="30"/>
  <c r="Q96" i="30"/>
  <c r="J97" i="30"/>
  <c r="K97" i="30"/>
  <c r="L97" i="30"/>
  <c r="M97" i="30"/>
  <c r="N97" i="30"/>
  <c r="Q97" i="30"/>
  <c r="J98" i="30"/>
  <c r="K98" i="30"/>
  <c r="L98" i="30"/>
  <c r="M98" i="30"/>
  <c r="N98" i="30"/>
  <c r="Q98" i="30"/>
  <c r="J99" i="30"/>
  <c r="K99" i="30"/>
  <c r="L99" i="30"/>
  <c r="M99" i="30"/>
  <c r="N99" i="30"/>
  <c r="Q99" i="30"/>
  <c r="J100" i="30"/>
  <c r="K100" i="30"/>
  <c r="L100" i="30"/>
  <c r="M100" i="30"/>
  <c r="N100" i="30"/>
  <c r="Q100" i="30"/>
  <c r="J101" i="30"/>
  <c r="K101" i="30"/>
  <c r="L101" i="30"/>
  <c r="M101" i="30"/>
  <c r="N101" i="30"/>
  <c r="Q101" i="30"/>
  <c r="J102" i="30"/>
  <c r="K102" i="30"/>
  <c r="L102" i="30"/>
  <c r="M102" i="30"/>
  <c r="N102" i="30"/>
  <c r="Q102" i="30"/>
  <c r="J103" i="30"/>
  <c r="K103" i="30"/>
  <c r="L103" i="30"/>
  <c r="M103" i="30"/>
  <c r="N103" i="30"/>
  <c r="Q103" i="30"/>
  <c r="J104" i="30"/>
  <c r="K104" i="30"/>
  <c r="L104" i="30"/>
  <c r="M104" i="30"/>
  <c r="N104" i="30"/>
  <c r="Q104" i="30"/>
  <c r="J105" i="30"/>
  <c r="K105" i="30"/>
  <c r="L105" i="30"/>
  <c r="M105" i="30"/>
  <c r="N105" i="30"/>
  <c r="Q105" i="30"/>
  <c r="J106" i="30"/>
  <c r="K106" i="30"/>
  <c r="L106" i="30"/>
  <c r="M106" i="30"/>
  <c r="N106" i="30"/>
  <c r="Q106" i="30"/>
  <c r="J107" i="30"/>
  <c r="K107" i="30"/>
  <c r="L107" i="30"/>
  <c r="M107" i="30"/>
  <c r="N107" i="30"/>
  <c r="Q107" i="30"/>
  <c r="J108" i="30"/>
  <c r="K108" i="30"/>
  <c r="L108" i="30"/>
  <c r="M108" i="30"/>
  <c r="N108" i="30"/>
  <c r="Q108" i="30"/>
  <c r="J109" i="30"/>
  <c r="K109" i="30"/>
  <c r="L109" i="30"/>
  <c r="M109" i="30"/>
  <c r="N109" i="30"/>
  <c r="Q109" i="30"/>
  <c r="J110" i="30"/>
  <c r="K110" i="30"/>
  <c r="L110" i="30"/>
  <c r="M110" i="30"/>
  <c r="N110" i="30"/>
  <c r="Q110" i="30"/>
  <c r="J111" i="30"/>
  <c r="K111" i="30"/>
  <c r="L111" i="30"/>
  <c r="M111" i="30"/>
  <c r="N111" i="30"/>
  <c r="Q111" i="30"/>
  <c r="J112" i="30"/>
  <c r="K112" i="30"/>
  <c r="L112" i="30"/>
  <c r="M112" i="30"/>
  <c r="N112" i="30"/>
  <c r="Q112" i="30"/>
  <c r="J113" i="30"/>
  <c r="K113" i="30"/>
  <c r="L113" i="30"/>
  <c r="M113" i="30"/>
  <c r="N113" i="30"/>
  <c r="Q113" i="30"/>
  <c r="J114" i="30"/>
  <c r="K114" i="30"/>
  <c r="L114" i="30"/>
  <c r="M114" i="30"/>
  <c r="N114" i="30"/>
  <c r="Q114" i="30"/>
  <c r="J115" i="30"/>
  <c r="K115" i="30"/>
  <c r="L115" i="30"/>
  <c r="M115" i="30"/>
  <c r="N115" i="30"/>
  <c r="Q115" i="30"/>
  <c r="J116" i="30"/>
  <c r="K116" i="30"/>
  <c r="L116" i="30"/>
  <c r="M116" i="30"/>
  <c r="N116" i="30"/>
  <c r="Q116" i="30"/>
  <c r="J117" i="30"/>
  <c r="K117" i="30"/>
  <c r="L117" i="30"/>
  <c r="M117" i="30"/>
  <c r="N117" i="30"/>
  <c r="Q117" i="30"/>
  <c r="J118" i="30"/>
  <c r="K118" i="30"/>
  <c r="L118" i="30"/>
  <c r="M118" i="30"/>
  <c r="N118" i="30"/>
  <c r="Q118" i="30"/>
  <c r="J119" i="30"/>
  <c r="K119" i="30"/>
  <c r="L119" i="30"/>
  <c r="M119" i="30"/>
  <c r="N119" i="30"/>
  <c r="Q119" i="30"/>
  <c r="J120" i="30"/>
  <c r="K120" i="30"/>
  <c r="L120" i="30"/>
  <c r="M120" i="30"/>
  <c r="N120" i="30"/>
  <c r="Q120" i="30"/>
  <c r="J121" i="30"/>
  <c r="K121" i="30"/>
  <c r="L121" i="30"/>
  <c r="M121" i="30"/>
  <c r="N121" i="30"/>
  <c r="Q121" i="30"/>
  <c r="J122" i="30"/>
  <c r="K122" i="30"/>
  <c r="L122" i="30"/>
  <c r="M122" i="30"/>
  <c r="N122" i="30"/>
  <c r="Q122" i="30"/>
  <c r="J123" i="30"/>
  <c r="K123" i="30"/>
  <c r="L123" i="30"/>
  <c r="M123" i="30"/>
  <c r="N123" i="30"/>
  <c r="Q123" i="30"/>
  <c r="J124" i="30"/>
  <c r="K124" i="30"/>
  <c r="L124" i="30"/>
  <c r="M124" i="30"/>
  <c r="N124" i="30"/>
  <c r="Q124" i="30"/>
  <c r="J125" i="30"/>
  <c r="K125" i="30"/>
  <c r="L125" i="30"/>
  <c r="M125" i="30"/>
  <c r="N125" i="30"/>
  <c r="Q125" i="30"/>
  <c r="J126" i="30"/>
  <c r="K126" i="30"/>
  <c r="L126" i="30"/>
  <c r="M126" i="30"/>
  <c r="N126" i="30"/>
  <c r="Q126" i="30"/>
  <c r="J127" i="30"/>
  <c r="K127" i="30"/>
  <c r="L127" i="30"/>
  <c r="M127" i="30"/>
  <c r="N127" i="30"/>
  <c r="Q127" i="30"/>
  <c r="J128" i="30"/>
  <c r="K128" i="30"/>
  <c r="L128" i="30"/>
  <c r="M128" i="30"/>
  <c r="N128" i="30"/>
  <c r="Q128" i="30"/>
  <c r="J129" i="30"/>
  <c r="K129" i="30"/>
  <c r="L129" i="30"/>
  <c r="M129" i="30"/>
  <c r="N129" i="30"/>
  <c r="Q129" i="30"/>
  <c r="J130" i="30"/>
  <c r="K130" i="30"/>
  <c r="L130" i="30"/>
  <c r="M130" i="30"/>
  <c r="N130" i="30"/>
  <c r="Q130" i="30"/>
  <c r="J131" i="30"/>
  <c r="K131" i="30"/>
  <c r="L131" i="30"/>
  <c r="M131" i="30"/>
  <c r="N131" i="30"/>
  <c r="Q131" i="30"/>
  <c r="J132" i="30"/>
  <c r="K132" i="30"/>
  <c r="L132" i="30"/>
  <c r="M132" i="30"/>
  <c r="N132" i="30"/>
  <c r="Q132" i="30"/>
  <c r="J133" i="30"/>
  <c r="K133" i="30"/>
  <c r="L133" i="30"/>
  <c r="M133" i="30"/>
  <c r="N133" i="30"/>
  <c r="Q133" i="30"/>
  <c r="J134" i="30"/>
  <c r="K134" i="30"/>
  <c r="L134" i="30"/>
  <c r="M134" i="30"/>
  <c r="N134" i="30"/>
  <c r="Q134" i="30"/>
  <c r="J135" i="30"/>
  <c r="K135" i="30"/>
  <c r="L135" i="30"/>
  <c r="M135" i="30"/>
  <c r="N135" i="30"/>
  <c r="Q135" i="30"/>
  <c r="J136" i="30"/>
  <c r="K136" i="30"/>
  <c r="L136" i="30"/>
  <c r="M136" i="30"/>
  <c r="N136" i="30"/>
  <c r="Q136" i="30"/>
  <c r="J137" i="30"/>
  <c r="K137" i="30"/>
  <c r="L137" i="30"/>
  <c r="M137" i="30"/>
  <c r="N137" i="30"/>
  <c r="Q137" i="30"/>
  <c r="J138" i="30"/>
  <c r="K138" i="30"/>
  <c r="L138" i="30"/>
  <c r="M138" i="30"/>
  <c r="N138" i="30"/>
  <c r="Q138" i="30"/>
  <c r="J139" i="30"/>
  <c r="K139" i="30"/>
  <c r="L139" i="30"/>
  <c r="M139" i="30"/>
  <c r="N139" i="30"/>
  <c r="Q139" i="30"/>
  <c r="J140" i="30"/>
  <c r="K140" i="30"/>
  <c r="L140" i="30"/>
  <c r="M140" i="30"/>
  <c r="N140" i="30"/>
  <c r="Q140" i="30"/>
  <c r="J141" i="30"/>
  <c r="K141" i="30"/>
  <c r="L141" i="30"/>
  <c r="M141" i="30"/>
  <c r="N141" i="30"/>
  <c r="Q141" i="30"/>
  <c r="J142" i="30"/>
  <c r="K142" i="30"/>
  <c r="L142" i="30"/>
  <c r="M142" i="30"/>
  <c r="N142" i="30"/>
  <c r="Q142" i="30"/>
  <c r="J143" i="30"/>
  <c r="K143" i="30"/>
  <c r="L143" i="30"/>
  <c r="M143" i="30"/>
  <c r="N143" i="30"/>
  <c r="Q143" i="30"/>
  <c r="J144" i="30"/>
  <c r="K144" i="30"/>
  <c r="L144" i="30"/>
  <c r="M144" i="30"/>
  <c r="N144" i="30"/>
  <c r="Q144" i="30"/>
  <c r="J145" i="30"/>
  <c r="K145" i="30"/>
  <c r="L145" i="30"/>
  <c r="M145" i="30"/>
  <c r="N145" i="30"/>
  <c r="Q145" i="30"/>
  <c r="J146" i="30"/>
  <c r="K146" i="30"/>
  <c r="L146" i="30"/>
  <c r="M146" i="30"/>
  <c r="N146" i="30"/>
  <c r="Q146" i="30"/>
  <c r="J147" i="30"/>
  <c r="K147" i="30"/>
  <c r="L147" i="30"/>
  <c r="M147" i="30"/>
  <c r="N147" i="30"/>
  <c r="Q147" i="30"/>
  <c r="J148" i="30"/>
  <c r="K148" i="30"/>
  <c r="L148" i="30"/>
  <c r="M148" i="30"/>
  <c r="N148" i="30"/>
  <c r="Q148" i="30"/>
  <c r="J149" i="30"/>
  <c r="K149" i="30"/>
  <c r="L149" i="30"/>
  <c r="M149" i="30"/>
  <c r="N149" i="30"/>
  <c r="Q149" i="30"/>
  <c r="J150" i="30"/>
  <c r="K150" i="30"/>
  <c r="L150" i="30"/>
  <c r="M150" i="30"/>
  <c r="N150" i="30"/>
  <c r="Q150" i="30"/>
  <c r="J151" i="30"/>
  <c r="K151" i="30"/>
  <c r="L151" i="30"/>
  <c r="M151" i="30"/>
  <c r="N151" i="30"/>
  <c r="Q151" i="30"/>
  <c r="J152" i="30"/>
  <c r="K152" i="30"/>
  <c r="L152" i="30"/>
  <c r="M152" i="30"/>
  <c r="N152" i="30"/>
  <c r="Q152" i="30"/>
  <c r="J153" i="30"/>
  <c r="K153" i="30"/>
  <c r="L153" i="30"/>
  <c r="M153" i="30"/>
  <c r="N153" i="30"/>
  <c r="Q153" i="30"/>
  <c r="J154" i="30"/>
  <c r="K154" i="30"/>
  <c r="L154" i="30"/>
  <c r="M154" i="30"/>
  <c r="N154" i="30"/>
  <c r="Q154" i="30"/>
  <c r="J155" i="30"/>
  <c r="K155" i="30"/>
  <c r="L155" i="30"/>
  <c r="M155" i="30"/>
  <c r="N155" i="30"/>
  <c r="Q155" i="30"/>
  <c r="J156" i="30"/>
  <c r="K156" i="30"/>
  <c r="L156" i="30"/>
  <c r="M156" i="30"/>
  <c r="N156" i="30"/>
  <c r="Q156" i="30"/>
  <c r="J157" i="30"/>
  <c r="K157" i="30"/>
  <c r="L157" i="30"/>
  <c r="M157" i="30"/>
  <c r="N157" i="30"/>
  <c r="Q157" i="30"/>
  <c r="J158" i="30"/>
  <c r="K158" i="30"/>
  <c r="L158" i="30"/>
  <c r="M158" i="30"/>
  <c r="N158" i="30"/>
  <c r="Q158" i="30"/>
  <c r="J159" i="30"/>
  <c r="K159" i="30"/>
  <c r="L159" i="30"/>
  <c r="M159" i="30"/>
  <c r="N159" i="30"/>
  <c r="Q159" i="30"/>
  <c r="J160" i="30"/>
  <c r="K160" i="30"/>
  <c r="L160" i="30"/>
  <c r="M160" i="30"/>
  <c r="N160" i="30"/>
  <c r="Q160" i="30"/>
  <c r="J161" i="30"/>
  <c r="K161" i="30"/>
  <c r="L161" i="30"/>
  <c r="M161" i="30"/>
  <c r="N161" i="30"/>
  <c r="Q161" i="30"/>
  <c r="J162" i="30"/>
  <c r="K162" i="30"/>
  <c r="L162" i="30"/>
  <c r="M162" i="30"/>
  <c r="N162" i="30"/>
  <c r="Q162" i="30"/>
  <c r="J163" i="30"/>
  <c r="K163" i="30"/>
  <c r="L163" i="30"/>
  <c r="M163" i="30"/>
  <c r="N163" i="30"/>
  <c r="Q163" i="30"/>
  <c r="J164" i="30"/>
  <c r="K164" i="30"/>
  <c r="L164" i="30"/>
  <c r="M164" i="30"/>
  <c r="N164" i="30"/>
  <c r="Q164" i="30"/>
  <c r="J165" i="30"/>
  <c r="K165" i="30"/>
  <c r="L165" i="30"/>
  <c r="M165" i="30"/>
  <c r="N165" i="30"/>
  <c r="Q165" i="30"/>
  <c r="J166" i="30"/>
  <c r="K166" i="30"/>
  <c r="L166" i="30"/>
  <c r="M166" i="30"/>
  <c r="N166" i="30"/>
  <c r="Q166" i="30"/>
  <c r="J167" i="30"/>
  <c r="K167" i="30"/>
  <c r="L167" i="30"/>
  <c r="M167" i="30"/>
  <c r="N167" i="30"/>
  <c r="Q167" i="30"/>
  <c r="J168" i="30"/>
  <c r="K168" i="30"/>
  <c r="L168" i="30"/>
  <c r="M168" i="30"/>
  <c r="N168" i="30"/>
  <c r="Q168" i="30"/>
  <c r="J169" i="30"/>
  <c r="K169" i="30"/>
  <c r="L169" i="30"/>
  <c r="M169" i="30"/>
  <c r="N169" i="30"/>
  <c r="Q169" i="30"/>
  <c r="J170" i="30"/>
  <c r="K170" i="30"/>
  <c r="L170" i="30"/>
  <c r="M170" i="30"/>
  <c r="N170" i="30"/>
  <c r="Q170" i="30"/>
  <c r="J171" i="30"/>
  <c r="K171" i="30"/>
  <c r="L171" i="30"/>
  <c r="M171" i="30"/>
  <c r="N171" i="30"/>
  <c r="Q171" i="30"/>
  <c r="J172" i="30"/>
  <c r="K172" i="30"/>
  <c r="L172" i="30"/>
  <c r="M172" i="30"/>
  <c r="N172" i="30"/>
  <c r="Q172" i="30"/>
  <c r="J173" i="30"/>
  <c r="K173" i="30"/>
  <c r="L173" i="30"/>
  <c r="M173" i="30"/>
  <c r="N173" i="30"/>
  <c r="Q173" i="30"/>
  <c r="J174" i="30"/>
  <c r="K174" i="30"/>
  <c r="L174" i="30"/>
  <c r="M174" i="30"/>
  <c r="N174" i="30"/>
  <c r="Q174" i="30"/>
  <c r="J175" i="30"/>
  <c r="K175" i="30"/>
  <c r="L175" i="30"/>
  <c r="M175" i="30"/>
  <c r="N175" i="30"/>
  <c r="Q175" i="30"/>
  <c r="J176" i="30"/>
  <c r="K176" i="30"/>
  <c r="L176" i="30"/>
  <c r="M176" i="30"/>
  <c r="N176" i="30"/>
  <c r="Q176" i="30"/>
  <c r="J177" i="30"/>
  <c r="K177" i="30"/>
  <c r="L177" i="30"/>
  <c r="M177" i="30"/>
  <c r="N177" i="30"/>
  <c r="Q177" i="30"/>
  <c r="J178" i="30"/>
  <c r="K178" i="30"/>
  <c r="L178" i="30"/>
  <c r="M178" i="30"/>
  <c r="N178" i="30"/>
  <c r="Q178" i="30"/>
  <c r="J179" i="30"/>
  <c r="K179" i="30"/>
  <c r="L179" i="30"/>
  <c r="M179" i="30"/>
  <c r="N179" i="30"/>
  <c r="Q179" i="30"/>
  <c r="J180" i="30"/>
  <c r="K180" i="30"/>
  <c r="L180" i="30"/>
  <c r="M180" i="30"/>
  <c r="N180" i="30"/>
  <c r="Q180" i="30"/>
  <c r="J181" i="30"/>
  <c r="K181" i="30"/>
  <c r="L181" i="30"/>
  <c r="M181" i="30"/>
  <c r="N181" i="30"/>
  <c r="Q181" i="30"/>
  <c r="J182" i="30"/>
  <c r="K182" i="30"/>
  <c r="L182" i="30"/>
  <c r="M182" i="30"/>
  <c r="N182" i="30"/>
  <c r="Q182" i="30"/>
  <c r="J183" i="30"/>
  <c r="K183" i="30"/>
  <c r="L183" i="30"/>
  <c r="M183" i="30"/>
  <c r="N183" i="30"/>
  <c r="Q183" i="30"/>
  <c r="J184" i="30"/>
  <c r="K184" i="30"/>
  <c r="L184" i="30"/>
  <c r="M184" i="30"/>
  <c r="N184" i="30"/>
  <c r="Q184" i="30"/>
  <c r="J185" i="30"/>
  <c r="K185" i="30"/>
  <c r="L185" i="30"/>
  <c r="M185" i="30"/>
  <c r="N185" i="30"/>
  <c r="Q185" i="30"/>
  <c r="J186" i="30"/>
  <c r="K186" i="30"/>
  <c r="L186" i="30"/>
  <c r="M186" i="30"/>
  <c r="N186" i="30"/>
  <c r="Q186" i="30"/>
  <c r="J187" i="30"/>
  <c r="K187" i="30"/>
  <c r="L187" i="30"/>
  <c r="M187" i="30"/>
  <c r="N187" i="30"/>
  <c r="Q187" i="30"/>
  <c r="J188" i="30"/>
  <c r="K188" i="30"/>
  <c r="L188" i="30"/>
  <c r="M188" i="30"/>
  <c r="N188" i="30"/>
  <c r="Q188" i="30"/>
  <c r="J189" i="30"/>
  <c r="K189" i="30"/>
  <c r="L189" i="30"/>
  <c r="M189" i="30"/>
  <c r="N189" i="30"/>
  <c r="Q189" i="30"/>
  <c r="J190" i="30"/>
  <c r="K190" i="30"/>
  <c r="L190" i="30"/>
  <c r="M190" i="30"/>
  <c r="N190" i="30"/>
  <c r="Q190" i="30"/>
  <c r="J191" i="30"/>
  <c r="K191" i="30"/>
  <c r="L191" i="30"/>
  <c r="M191" i="30"/>
  <c r="N191" i="30"/>
  <c r="Q191" i="30"/>
  <c r="J192" i="30"/>
  <c r="K192" i="30"/>
  <c r="L192" i="30"/>
  <c r="M192" i="30"/>
  <c r="N192" i="30"/>
  <c r="Q192" i="30"/>
  <c r="J193" i="30"/>
  <c r="K193" i="30"/>
  <c r="L193" i="30"/>
  <c r="M193" i="30"/>
  <c r="N193" i="30"/>
  <c r="Q193" i="30"/>
  <c r="J194" i="30"/>
  <c r="K194" i="30"/>
  <c r="L194" i="30"/>
  <c r="M194" i="30"/>
  <c r="N194" i="30"/>
  <c r="Q194" i="30"/>
  <c r="J195" i="30"/>
  <c r="K195" i="30"/>
  <c r="L195" i="30"/>
  <c r="M195" i="30"/>
  <c r="N195" i="30"/>
  <c r="Q195" i="30"/>
  <c r="J196" i="30"/>
  <c r="K196" i="30"/>
  <c r="L196" i="30"/>
  <c r="M196" i="30"/>
  <c r="N196" i="30"/>
  <c r="Q196" i="30"/>
  <c r="J197" i="30"/>
  <c r="K197" i="30"/>
  <c r="L197" i="30"/>
  <c r="M197" i="30"/>
  <c r="N197" i="30"/>
  <c r="Q197" i="30"/>
  <c r="J198" i="30"/>
  <c r="K198" i="30"/>
  <c r="L198" i="30"/>
  <c r="M198" i="30"/>
  <c r="N198" i="30"/>
  <c r="Q198" i="30"/>
  <c r="J199" i="30"/>
  <c r="K199" i="30"/>
  <c r="L199" i="30"/>
  <c r="M199" i="30"/>
  <c r="N199" i="30"/>
  <c r="Q199" i="30"/>
  <c r="J200" i="30"/>
  <c r="K200" i="30"/>
  <c r="L200" i="30"/>
  <c r="M200" i="30"/>
  <c r="N200" i="30"/>
  <c r="Q200" i="30"/>
  <c r="J201" i="30"/>
  <c r="K201" i="30"/>
  <c r="L201" i="30"/>
  <c r="M201" i="30"/>
  <c r="N201" i="30"/>
  <c r="Q201" i="30"/>
  <c r="J202" i="30"/>
  <c r="K202" i="30"/>
  <c r="L202" i="30"/>
  <c r="M202" i="30"/>
  <c r="N202" i="30"/>
  <c r="Q202" i="30"/>
  <c r="J203" i="30"/>
  <c r="K203" i="30"/>
  <c r="L203" i="30"/>
  <c r="M203" i="30"/>
  <c r="N203" i="30"/>
  <c r="Q203" i="30"/>
  <c r="J204" i="30"/>
  <c r="K204" i="30"/>
  <c r="L204" i="30"/>
  <c r="M204" i="30"/>
  <c r="N204" i="30"/>
  <c r="Q204" i="30"/>
  <c r="J205" i="30"/>
  <c r="K205" i="30"/>
  <c r="L205" i="30"/>
  <c r="M205" i="30"/>
  <c r="N205" i="30"/>
  <c r="Q205" i="30"/>
  <c r="J206" i="30"/>
  <c r="K206" i="30"/>
  <c r="L206" i="30"/>
  <c r="M206" i="30"/>
  <c r="N206" i="30"/>
  <c r="Q206" i="30"/>
  <c r="J207" i="30"/>
  <c r="K207" i="30"/>
  <c r="L207" i="30"/>
  <c r="M207" i="30"/>
  <c r="N207" i="30"/>
  <c r="Q207" i="30"/>
  <c r="J208" i="30"/>
  <c r="K208" i="30"/>
  <c r="L208" i="30"/>
  <c r="M208" i="30"/>
  <c r="N208" i="30"/>
  <c r="Q208" i="30"/>
  <c r="J209" i="30"/>
  <c r="K209" i="30"/>
  <c r="L209" i="30"/>
  <c r="M209" i="30"/>
  <c r="N209" i="30"/>
  <c r="Q209" i="30"/>
  <c r="J210" i="30"/>
  <c r="K210" i="30"/>
  <c r="L210" i="30"/>
  <c r="M210" i="30"/>
  <c r="N210" i="30"/>
  <c r="Q210" i="30"/>
  <c r="J211" i="30"/>
  <c r="K211" i="30"/>
  <c r="L211" i="30"/>
  <c r="M211" i="30"/>
  <c r="N211" i="30"/>
  <c r="Q211" i="30"/>
  <c r="J212" i="30"/>
  <c r="K212" i="30"/>
  <c r="L212" i="30"/>
  <c r="M212" i="30"/>
  <c r="N212" i="30"/>
  <c r="Q212" i="30"/>
  <c r="J213" i="30"/>
  <c r="K213" i="30"/>
  <c r="L213" i="30"/>
  <c r="M213" i="30"/>
  <c r="N213" i="30"/>
  <c r="Q213" i="30"/>
  <c r="J214" i="30"/>
  <c r="K214" i="30"/>
  <c r="L214" i="30"/>
  <c r="M214" i="30"/>
  <c r="N214" i="30"/>
  <c r="Q214" i="30"/>
  <c r="J215" i="30"/>
  <c r="K215" i="30"/>
  <c r="L215" i="30"/>
  <c r="M215" i="30"/>
  <c r="N215" i="30"/>
  <c r="Q215" i="30"/>
  <c r="J216" i="30"/>
  <c r="K216" i="30"/>
  <c r="L216" i="30"/>
  <c r="M216" i="30"/>
  <c r="N216" i="30"/>
  <c r="Q216" i="30"/>
  <c r="J217" i="30"/>
  <c r="K217" i="30"/>
  <c r="L217" i="30"/>
  <c r="M217" i="30"/>
  <c r="N217" i="30"/>
  <c r="Q217" i="30"/>
  <c r="J218" i="30"/>
  <c r="K218" i="30"/>
  <c r="L218" i="30"/>
  <c r="M218" i="30"/>
  <c r="N218" i="30"/>
  <c r="Q218" i="30"/>
  <c r="J219" i="30"/>
  <c r="K219" i="30"/>
  <c r="L219" i="30"/>
  <c r="M219" i="30"/>
  <c r="N219" i="30"/>
  <c r="Q219" i="30"/>
  <c r="J220" i="30"/>
  <c r="K220" i="30"/>
  <c r="L220" i="30"/>
  <c r="M220" i="30"/>
  <c r="N220" i="30"/>
  <c r="Q220" i="30"/>
  <c r="J221" i="30"/>
  <c r="K221" i="30"/>
  <c r="L221" i="30"/>
  <c r="M221" i="30"/>
  <c r="N221" i="30"/>
  <c r="Q221" i="30"/>
  <c r="J222" i="30"/>
  <c r="K222" i="30"/>
  <c r="L222" i="30"/>
  <c r="M222" i="30"/>
  <c r="N222" i="30"/>
  <c r="Q222" i="30"/>
  <c r="J223" i="30"/>
  <c r="K223" i="30"/>
  <c r="L223" i="30"/>
  <c r="M223" i="30"/>
  <c r="N223" i="30"/>
  <c r="Q223" i="30"/>
  <c r="J224" i="30"/>
  <c r="K224" i="30"/>
  <c r="L224" i="30"/>
  <c r="M224" i="30"/>
  <c r="N224" i="30"/>
  <c r="Q224" i="30"/>
  <c r="J225" i="30"/>
  <c r="K225" i="30"/>
  <c r="L225" i="30"/>
  <c r="M225" i="30"/>
  <c r="N225" i="30"/>
  <c r="Q225" i="30"/>
  <c r="J226" i="30"/>
  <c r="K226" i="30"/>
  <c r="L226" i="30"/>
  <c r="M226" i="30"/>
  <c r="N226" i="30"/>
  <c r="Q226" i="30"/>
  <c r="J227" i="30"/>
  <c r="K227" i="30"/>
  <c r="L227" i="30"/>
  <c r="M227" i="30"/>
  <c r="N227" i="30"/>
  <c r="Q227" i="30"/>
  <c r="J228" i="30"/>
  <c r="K228" i="30"/>
  <c r="L228" i="30"/>
  <c r="M228" i="30"/>
  <c r="N228" i="30"/>
  <c r="Q228" i="30"/>
  <c r="J229" i="30"/>
  <c r="K229" i="30"/>
  <c r="L229" i="30"/>
  <c r="M229" i="30"/>
  <c r="N229" i="30"/>
  <c r="Q229" i="30"/>
  <c r="J230" i="30"/>
  <c r="K230" i="30"/>
  <c r="L230" i="30"/>
  <c r="M230" i="30"/>
  <c r="N230" i="30"/>
  <c r="Q230" i="30"/>
  <c r="J231" i="30"/>
  <c r="K231" i="30"/>
  <c r="L231" i="30"/>
  <c r="M231" i="30"/>
  <c r="N231" i="30"/>
  <c r="Q231" i="30"/>
  <c r="J232" i="30"/>
  <c r="K232" i="30"/>
  <c r="L232" i="30"/>
  <c r="M232" i="30"/>
  <c r="N232" i="30"/>
  <c r="Q232" i="30"/>
  <c r="J233" i="30"/>
  <c r="K233" i="30"/>
  <c r="L233" i="30"/>
  <c r="M233" i="30"/>
  <c r="N233" i="30"/>
  <c r="Q233" i="30"/>
  <c r="J234" i="30"/>
  <c r="K234" i="30"/>
  <c r="L234" i="30"/>
  <c r="M234" i="30"/>
  <c r="N234" i="30"/>
  <c r="Q234" i="30"/>
  <c r="J235" i="30"/>
  <c r="K235" i="30"/>
  <c r="L235" i="30"/>
  <c r="M235" i="30"/>
  <c r="N235" i="30"/>
  <c r="Q235" i="30"/>
  <c r="J236" i="30"/>
  <c r="K236" i="30"/>
  <c r="L236" i="30"/>
  <c r="M236" i="30"/>
  <c r="N236" i="30"/>
  <c r="Q236" i="30"/>
  <c r="J237" i="30"/>
  <c r="K237" i="30"/>
  <c r="L237" i="30"/>
  <c r="M237" i="30"/>
  <c r="N237" i="30"/>
  <c r="Q237" i="30"/>
  <c r="J238" i="30"/>
  <c r="K238" i="30"/>
  <c r="L238" i="30"/>
  <c r="M238" i="30"/>
  <c r="N238" i="30"/>
  <c r="Q238" i="30"/>
  <c r="J239" i="30"/>
  <c r="K239" i="30"/>
  <c r="L239" i="30"/>
  <c r="M239" i="30"/>
  <c r="N239" i="30"/>
  <c r="Q239" i="30"/>
  <c r="J240" i="30"/>
  <c r="K240" i="30"/>
  <c r="L240" i="30"/>
  <c r="M240" i="30"/>
  <c r="N240" i="30"/>
  <c r="Q240" i="30"/>
  <c r="J241" i="30"/>
  <c r="K241" i="30"/>
  <c r="L241" i="30"/>
  <c r="M241" i="30"/>
  <c r="N241" i="30"/>
  <c r="Q241" i="30"/>
  <c r="J242" i="30"/>
  <c r="K242" i="30"/>
  <c r="L242" i="30"/>
  <c r="M242" i="30"/>
  <c r="N242" i="30"/>
  <c r="Q242" i="30"/>
  <c r="J243" i="30"/>
  <c r="K243" i="30"/>
  <c r="L243" i="30"/>
  <c r="M243" i="30"/>
  <c r="N243" i="30"/>
  <c r="Q243" i="30"/>
  <c r="J244" i="30"/>
  <c r="K244" i="30"/>
  <c r="L244" i="30"/>
  <c r="M244" i="30"/>
  <c r="N244" i="30"/>
  <c r="Q244" i="30"/>
  <c r="J245" i="30"/>
  <c r="K245" i="30"/>
  <c r="L245" i="30"/>
  <c r="M245" i="30"/>
  <c r="N245" i="30"/>
  <c r="Q245" i="30"/>
  <c r="J246" i="30"/>
  <c r="K246" i="30"/>
  <c r="L246" i="30"/>
  <c r="M246" i="30"/>
  <c r="N246" i="30"/>
  <c r="Q246" i="30"/>
  <c r="J247" i="30"/>
  <c r="K247" i="30"/>
  <c r="L247" i="30"/>
  <c r="M247" i="30"/>
  <c r="N247" i="30"/>
  <c r="Q247" i="30"/>
  <c r="J248" i="30"/>
  <c r="K248" i="30"/>
  <c r="L248" i="30"/>
  <c r="M248" i="30"/>
  <c r="N248" i="30"/>
  <c r="Q248" i="30"/>
  <c r="J249" i="30"/>
  <c r="K249" i="30"/>
  <c r="L249" i="30"/>
  <c r="M249" i="30"/>
  <c r="N249" i="30"/>
  <c r="Q249" i="30"/>
  <c r="J250" i="30"/>
  <c r="K250" i="30"/>
  <c r="L250" i="30"/>
  <c r="M250" i="30"/>
  <c r="N250" i="30"/>
  <c r="Q250" i="30"/>
  <c r="J251" i="30"/>
  <c r="K251" i="30"/>
  <c r="L251" i="30"/>
  <c r="M251" i="30"/>
  <c r="N251" i="30"/>
  <c r="Q251" i="30"/>
  <c r="J252" i="30"/>
  <c r="K252" i="30"/>
  <c r="L252" i="30"/>
  <c r="M252" i="30"/>
  <c r="N252" i="30"/>
  <c r="Q252" i="30"/>
  <c r="J253" i="30"/>
  <c r="K253" i="30"/>
  <c r="L253" i="30"/>
  <c r="M253" i="30"/>
  <c r="N253" i="30"/>
  <c r="Q253" i="30"/>
  <c r="J254" i="30"/>
  <c r="K254" i="30"/>
  <c r="L254" i="30"/>
  <c r="M254" i="30"/>
  <c r="N254" i="30"/>
  <c r="Q254" i="30"/>
  <c r="J255" i="30"/>
  <c r="K255" i="30"/>
  <c r="L255" i="30"/>
  <c r="M255" i="30"/>
  <c r="N255" i="30"/>
  <c r="Q255" i="30"/>
  <c r="J256" i="30"/>
  <c r="K256" i="30"/>
  <c r="L256" i="30"/>
  <c r="M256" i="30"/>
  <c r="N256" i="30"/>
  <c r="Q256" i="30"/>
  <c r="J257" i="30"/>
  <c r="K257" i="30"/>
  <c r="L257" i="30"/>
  <c r="M257" i="30"/>
  <c r="N257" i="30"/>
  <c r="Q257" i="30"/>
  <c r="J258" i="30"/>
  <c r="K258" i="30"/>
  <c r="L258" i="30"/>
  <c r="M258" i="30"/>
  <c r="N258" i="30"/>
  <c r="Q258" i="30"/>
  <c r="J259" i="30"/>
  <c r="K259" i="30"/>
  <c r="L259" i="30"/>
  <c r="M259" i="30"/>
  <c r="N259" i="30"/>
  <c r="Q259" i="30"/>
  <c r="J260" i="30"/>
  <c r="K260" i="30"/>
  <c r="L260" i="30"/>
  <c r="M260" i="30"/>
  <c r="N260" i="30"/>
  <c r="Q260" i="30"/>
  <c r="J261" i="30"/>
  <c r="K261" i="30"/>
  <c r="L261" i="30"/>
  <c r="M261" i="30"/>
  <c r="N261" i="30"/>
  <c r="Q261" i="30"/>
  <c r="J262" i="30"/>
  <c r="K262" i="30"/>
  <c r="L262" i="30"/>
  <c r="M262" i="30"/>
  <c r="N262" i="30"/>
  <c r="Q262" i="30"/>
  <c r="J263" i="30"/>
  <c r="K263" i="30"/>
  <c r="L263" i="30"/>
  <c r="M263" i="30"/>
  <c r="N263" i="30"/>
  <c r="Q263" i="30"/>
  <c r="J264" i="30"/>
  <c r="K264" i="30"/>
  <c r="L264" i="30"/>
  <c r="M264" i="30"/>
  <c r="N264" i="30"/>
  <c r="Q264" i="30"/>
  <c r="J265" i="30"/>
  <c r="K265" i="30"/>
  <c r="L265" i="30"/>
  <c r="M265" i="30"/>
  <c r="N265" i="30"/>
  <c r="Q265" i="30"/>
  <c r="J266" i="30"/>
  <c r="K266" i="30"/>
  <c r="L266" i="30"/>
  <c r="M266" i="30"/>
  <c r="N266" i="30"/>
  <c r="Q266" i="30"/>
  <c r="J267" i="30"/>
  <c r="K267" i="30"/>
  <c r="L267" i="30"/>
  <c r="M267" i="30"/>
  <c r="N267" i="30"/>
  <c r="Q267" i="30"/>
  <c r="J268" i="30"/>
  <c r="K268" i="30"/>
  <c r="L268" i="30"/>
  <c r="M268" i="30"/>
  <c r="N268" i="30"/>
  <c r="Q268" i="30"/>
  <c r="J269" i="30"/>
  <c r="K269" i="30"/>
  <c r="L269" i="30"/>
  <c r="M269" i="30"/>
  <c r="N269" i="30"/>
  <c r="Q269" i="30"/>
  <c r="J270" i="30"/>
  <c r="K270" i="30"/>
  <c r="L270" i="30"/>
  <c r="M270" i="30"/>
  <c r="N270" i="30"/>
  <c r="Q270" i="30"/>
  <c r="J271" i="30"/>
  <c r="K271" i="30"/>
  <c r="L271" i="30"/>
  <c r="M271" i="30"/>
  <c r="N271" i="30"/>
  <c r="Q271" i="30"/>
  <c r="J272" i="30"/>
  <c r="K272" i="30"/>
  <c r="L272" i="30"/>
  <c r="M272" i="30"/>
  <c r="N272" i="30"/>
  <c r="Q272" i="30"/>
  <c r="J273" i="30"/>
  <c r="K273" i="30"/>
  <c r="L273" i="30"/>
  <c r="M273" i="30"/>
  <c r="N273" i="30"/>
  <c r="Q273" i="30"/>
  <c r="J274" i="30"/>
  <c r="K274" i="30"/>
  <c r="L274" i="30"/>
  <c r="M274" i="30"/>
  <c r="N274" i="30"/>
  <c r="Q274" i="30"/>
  <c r="J275" i="30"/>
  <c r="K275" i="30"/>
  <c r="L275" i="30"/>
  <c r="O275" i="30" s="1"/>
  <c r="P275" i="30" s="1"/>
  <c r="M275" i="30"/>
  <c r="N275" i="30"/>
  <c r="Q275" i="30"/>
  <c r="J276" i="30"/>
  <c r="K276" i="30"/>
  <c r="L276" i="30"/>
  <c r="M276" i="30"/>
  <c r="N276" i="30"/>
  <c r="Q276" i="30"/>
  <c r="J277" i="30"/>
  <c r="K277" i="30"/>
  <c r="L277" i="30"/>
  <c r="M277" i="30"/>
  <c r="N277" i="30"/>
  <c r="Q277" i="30"/>
  <c r="J278" i="30"/>
  <c r="K278" i="30"/>
  <c r="L278" i="30"/>
  <c r="M278" i="30"/>
  <c r="N278" i="30"/>
  <c r="Q278" i="30"/>
  <c r="J279" i="30"/>
  <c r="K279" i="30"/>
  <c r="L279" i="30"/>
  <c r="M279" i="30"/>
  <c r="N279" i="30"/>
  <c r="Q279" i="30"/>
  <c r="J280" i="30"/>
  <c r="K280" i="30"/>
  <c r="L280" i="30"/>
  <c r="M280" i="30"/>
  <c r="N280" i="30"/>
  <c r="Q280" i="30"/>
  <c r="J281" i="30"/>
  <c r="K281" i="30"/>
  <c r="L281" i="30"/>
  <c r="M281" i="30"/>
  <c r="N281" i="30"/>
  <c r="Q281" i="30"/>
  <c r="J282" i="30"/>
  <c r="K282" i="30"/>
  <c r="L282" i="30"/>
  <c r="M282" i="30"/>
  <c r="N282" i="30"/>
  <c r="Q282" i="30"/>
  <c r="J283" i="30"/>
  <c r="K283" i="30"/>
  <c r="L283" i="30"/>
  <c r="M283" i="30"/>
  <c r="N283" i="30"/>
  <c r="Q283" i="30"/>
  <c r="J284" i="30"/>
  <c r="K284" i="30"/>
  <c r="L284" i="30"/>
  <c r="M284" i="30"/>
  <c r="N284" i="30"/>
  <c r="Q284" i="30"/>
  <c r="J285" i="30"/>
  <c r="K285" i="30"/>
  <c r="L285" i="30"/>
  <c r="M285" i="30"/>
  <c r="N285" i="30"/>
  <c r="Q285" i="30"/>
  <c r="J286" i="30"/>
  <c r="K286" i="30"/>
  <c r="L286" i="30"/>
  <c r="M286" i="30"/>
  <c r="N286" i="30"/>
  <c r="Q286" i="30"/>
  <c r="J287" i="30"/>
  <c r="K287" i="30"/>
  <c r="L287" i="30"/>
  <c r="M287" i="30"/>
  <c r="N287" i="30"/>
  <c r="Q287" i="30"/>
  <c r="J288" i="30"/>
  <c r="K288" i="30"/>
  <c r="L288" i="30"/>
  <c r="M288" i="30"/>
  <c r="N288" i="30"/>
  <c r="Q288" i="30"/>
  <c r="J289" i="30"/>
  <c r="K289" i="30"/>
  <c r="L289" i="30"/>
  <c r="M289" i="30"/>
  <c r="N289" i="30"/>
  <c r="Q289" i="30"/>
  <c r="J290" i="30"/>
  <c r="K290" i="30"/>
  <c r="L290" i="30"/>
  <c r="M290" i="30"/>
  <c r="N290" i="30"/>
  <c r="Q290" i="30"/>
  <c r="J291" i="30"/>
  <c r="K291" i="30"/>
  <c r="L291" i="30"/>
  <c r="M291" i="30"/>
  <c r="N291" i="30"/>
  <c r="Q291" i="30"/>
  <c r="J292" i="30"/>
  <c r="K292" i="30"/>
  <c r="L292" i="30"/>
  <c r="M292" i="30"/>
  <c r="N292" i="30"/>
  <c r="Q292" i="30"/>
  <c r="J293" i="30"/>
  <c r="K293" i="30"/>
  <c r="L293" i="30"/>
  <c r="M293" i="30"/>
  <c r="N293" i="30"/>
  <c r="Q293" i="30"/>
  <c r="J294" i="30"/>
  <c r="K294" i="30"/>
  <c r="L294" i="30"/>
  <c r="M294" i="30"/>
  <c r="N294" i="30"/>
  <c r="Q294" i="30"/>
  <c r="J295" i="30"/>
  <c r="K295" i="30"/>
  <c r="L295" i="30"/>
  <c r="M295" i="30"/>
  <c r="N295" i="30"/>
  <c r="Q295" i="30"/>
  <c r="J296" i="30"/>
  <c r="K296" i="30"/>
  <c r="L296" i="30"/>
  <c r="M296" i="30"/>
  <c r="N296" i="30"/>
  <c r="Q296" i="30"/>
  <c r="J297" i="30"/>
  <c r="K297" i="30"/>
  <c r="L297" i="30"/>
  <c r="M297" i="30"/>
  <c r="N297" i="30"/>
  <c r="Q297" i="30"/>
  <c r="J298" i="30"/>
  <c r="K298" i="30"/>
  <c r="L298" i="30"/>
  <c r="M298" i="30"/>
  <c r="N298" i="30"/>
  <c r="Q298" i="30"/>
  <c r="J299" i="30"/>
  <c r="K299" i="30"/>
  <c r="L299" i="30"/>
  <c r="M299" i="30"/>
  <c r="N299" i="30"/>
  <c r="Q299" i="30"/>
  <c r="O280" i="30" l="1"/>
  <c r="P280" i="30" s="1"/>
  <c r="O266" i="30"/>
  <c r="P266" i="30" s="1"/>
  <c r="O150" i="30"/>
  <c r="P150" i="30" s="1"/>
  <c r="O256" i="30"/>
  <c r="P256" i="30" s="1"/>
  <c r="O254" i="30"/>
  <c r="P254" i="30" s="1"/>
  <c r="O198" i="30"/>
  <c r="P198" i="30" s="1"/>
  <c r="O114" i="30"/>
  <c r="P114" i="30" s="1"/>
  <c r="O283" i="30"/>
  <c r="P283" i="30" s="1"/>
  <c r="O213" i="30"/>
  <c r="P213" i="30" s="1"/>
  <c r="O177" i="30"/>
  <c r="P177" i="30" s="1"/>
  <c r="O175" i="30"/>
  <c r="P175" i="30" s="1"/>
  <c r="O173" i="30"/>
  <c r="P173" i="30" s="1"/>
  <c r="O141" i="30"/>
  <c r="P141" i="30" s="1"/>
  <c r="O123" i="30"/>
  <c r="P123" i="30" s="1"/>
  <c r="O263" i="30"/>
  <c r="P263" i="30" s="1"/>
  <c r="O138" i="30"/>
  <c r="P138" i="30" s="1"/>
  <c r="O112" i="30"/>
  <c r="P112" i="30" s="1"/>
  <c r="O297" i="30"/>
  <c r="P297" i="30" s="1"/>
  <c r="O184" i="30"/>
  <c r="P184" i="30" s="1"/>
  <c r="O182" i="30"/>
  <c r="P182" i="30" s="1"/>
  <c r="O170" i="30"/>
  <c r="P170" i="30" s="1"/>
  <c r="O84" i="30"/>
  <c r="P84" i="30" s="1"/>
  <c r="O66" i="30"/>
  <c r="P66" i="30" s="1"/>
  <c r="O295" i="30"/>
  <c r="P295" i="30" s="1"/>
  <c r="O231" i="30"/>
  <c r="P231" i="30" s="1"/>
  <c r="O54" i="30"/>
  <c r="P54" i="30" s="1"/>
  <c r="O46" i="30"/>
  <c r="P46" i="30" s="1"/>
  <c r="O44" i="30"/>
  <c r="P44" i="30" s="1"/>
  <c r="O42" i="30"/>
  <c r="P42" i="30" s="1"/>
  <c r="O38" i="30"/>
  <c r="P38" i="30" s="1"/>
  <c r="O245" i="30"/>
  <c r="P245" i="30" s="1"/>
  <c r="O239" i="30"/>
  <c r="P239" i="30" s="1"/>
  <c r="O237" i="30"/>
  <c r="P237" i="30" s="1"/>
  <c r="O110" i="30"/>
  <c r="P110" i="30" s="1"/>
  <c r="O273" i="30"/>
  <c r="P273" i="30" s="1"/>
  <c r="O249" i="30"/>
  <c r="P249" i="30" s="1"/>
  <c r="O265" i="30"/>
  <c r="P265" i="30" s="1"/>
  <c r="O267" i="30"/>
  <c r="P267" i="30" s="1"/>
  <c r="O113" i="30"/>
  <c r="P113" i="30" s="1"/>
  <c r="O95" i="30"/>
  <c r="P95" i="30" s="1"/>
  <c r="O9" i="30"/>
  <c r="P9" i="30" s="1"/>
  <c r="O7" i="30"/>
  <c r="P7" i="30" s="1"/>
  <c r="O5" i="30"/>
  <c r="P5" i="30" s="1"/>
  <c r="O3" i="30"/>
  <c r="P3" i="30" s="1"/>
  <c r="O294" i="30"/>
  <c r="P294" i="30" s="1"/>
  <c r="O228" i="30"/>
  <c r="P228" i="30" s="1"/>
  <c r="O218" i="30"/>
  <c r="P218" i="30" s="1"/>
  <c r="O65" i="30"/>
  <c r="P65" i="30" s="1"/>
  <c r="O63" i="30"/>
  <c r="P63" i="30" s="1"/>
  <c r="O59" i="30"/>
  <c r="P59" i="30" s="1"/>
  <c r="O33" i="30"/>
  <c r="P33" i="30" s="1"/>
  <c r="O185" i="30"/>
  <c r="P185" i="30" s="1"/>
  <c r="O292" i="30"/>
  <c r="P292" i="30" s="1"/>
  <c r="O246" i="30"/>
  <c r="P246" i="30" s="1"/>
  <c r="O236" i="30"/>
  <c r="P236" i="30" s="1"/>
  <c r="O298" i="30"/>
  <c r="P298" i="30" s="1"/>
  <c r="O279" i="30"/>
  <c r="P279" i="30" s="1"/>
  <c r="O277" i="30"/>
  <c r="P277" i="30" s="1"/>
  <c r="O269" i="30"/>
  <c r="P269" i="30" s="1"/>
  <c r="O188" i="30"/>
  <c r="P188" i="30" s="1"/>
  <c r="O186" i="30"/>
  <c r="P186" i="30" s="1"/>
  <c r="O174" i="30"/>
  <c r="P174" i="30" s="1"/>
  <c r="O146" i="30"/>
  <c r="P146" i="30" s="1"/>
  <c r="O117" i="30"/>
  <c r="P117" i="30" s="1"/>
  <c r="O261" i="30"/>
  <c r="P261" i="30" s="1"/>
  <c r="O259" i="30"/>
  <c r="P259" i="30" s="1"/>
  <c r="O164" i="30"/>
  <c r="P164" i="30" s="1"/>
  <c r="O162" i="30"/>
  <c r="P162" i="30" s="1"/>
  <c r="O105" i="30"/>
  <c r="P105" i="30" s="1"/>
  <c r="O200" i="30"/>
  <c r="P200" i="30" s="1"/>
  <c r="O286" i="30"/>
  <c r="P286" i="30" s="1"/>
  <c r="O284" i="30"/>
  <c r="P284" i="30" s="1"/>
  <c r="O233" i="30"/>
  <c r="P233" i="30" s="1"/>
  <c r="O227" i="30"/>
  <c r="P227" i="30" s="1"/>
  <c r="O225" i="30"/>
  <c r="P225" i="30" s="1"/>
  <c r="O221" i="30"/>
  <c r="P221" i="30" s="1"/>
  <c r="O126" i="30"/>
  <c r="P126" i="30" s="1"/>
  <c r="O116" i="30"/>
  <c r="P116" i="30" s="1"/>
  <c r="O203" i="30"/>
  <c r="P203" i="30" s="1"/>
  <c r="O159" i="30"/>
  <c r="P159" i="30" s="1"/>
  <c r="O77" i="30"/>
  <c r="P77" i="30" s="1"/>
  <c r="O51" i="30"/>
  <c r="P51" i="30" s="1"/>
  <c r="O291" i="30"/>
  <c r="P291" i="30" s="1"/>
  <c r="O92" i="30"/>
  <c r="P92" i="30" s="1"/>
  <c r="O29" i="30"/>
  <c r="P29" i="30" s="1"/>
  <c r="O23" i="30"/>
  <c r="P23" i="30" s="1"/>
  <c r="O243" i="30"/>
  <c r="P243" i="30" s="1"/>
  <c r="O128" i="30"/>
  <c r="P128" i="30" s="1"/>
  <c r="O30" i="30"/>
  <c r="P30" i="30" s="1"/>
  <c r="O20" i="30"/>
  <c r="P20" i="30" s="1"/>
  <c r="O272" i="30"/>
  <c r="P272" i="30" s="1"/>
  <c r="O264" i="30"/>
  <c r="P264" i="30" s="1"/>
  <c r="O197" i="30"/>
  <c r="P197" i="30" s="1"/>
  <c r="O195" i="30"/>
  <c r="P195" i="30" s="1"/>
  <c r="O191" i="30"/>
  <c r="P191" i="30" s="1"/>
  <c r="O167" i="30"/>
  <c r="P167" i="30" s="1"/>
  <c r="O18" i="30"/>
  <c r="P18" i="30" s="1"/>
  <c r="O278" i="30"/>
  <c r="P278" i="30" s="1"/>
  <c r="O122" i="30"/>
  <c r="P122" i="30" s="1"/>
  <c r="O270" i="30"/>
  <c r="P270" i="30" s="1"/>
  <c r="O258" i="30"/>
  <c r="P258" i="30" s="1"/>
  <c r="O171" i="30"/>
  <c r="P171" i="30" s="1"/>
  <c r="O15" i="30"/>
  <c r="P15" i="30" s="1"/>
  <c r="O289" i="30"/>
  <c r="P289" i="30" s="1"/>
  <c r="O234" i="30"/>
  <c r="P234" i="30" s="1"/>
  <c r="O230" i="30"/>
  <c r="P230" i="30" s="1"/>
  <c r="O210" i="30"/>
  <c r="P210" i="30" s="1"/>
  <c r="O206" i="30"/>
  <c r="P206" i="30" s="1"/>
  <c r="O192" i="30"/>
  <c r="P192" i="30" s="1"/>
  <c r="O131" i="30"/>
  <c r="P131" i="30" s="1"/>
  <c r="O281" i="30"/>
  <c r="P281" i="30" s="1"/>
  <c r="O216" i="30"/>
  <c r="P216" i="30" s="1"/>
  <c r="O101" i="30"/>
  <c r="P101" i="30" s="1"/>
  <c r="O74" i="30"/>
  <c r="P74" i="30" s="1"/>
  <c r="O62" i="30"/>
  <c r="P62" i="30" s="1"/>
  <c r="O252" i="30"/>
  <c r="P252" i="30" s="1"/>
  <c r="O12" i="30"/>
  <c r="P12" i="30" s="1"/>
  <c r="O104" i="30"/>
  <c r="P104" i="30" s="1"/>
  <c r="O91" i="30"/>
  <c r="P91" i="30" s="1"/>
  <c r="O76" i="30"/>
  <c r="P76" i="30" s="1"/>
  <c r="O296" i="30"/>
  <c r="P296" i="30" s="1"/>
  <c r="O219" i="30"/>
  <c r="P219" i="30" s="1"/>
  <c r="O199" i="30"/>
  <c r="P199" i="30" s="1"/>
  <c r="O156" i="30"/>
  <c r="P156" i="30" s="1"/>
  <c r="O135" i="30"/>
  <c r="P135" i="30" s="1"/>
  <c r="O40" i="30"/>
  <c r="P40" i="30" s="1"/>
  <c r="O21" i="30"/>
  <c r="P21" i="30" s="1"/>
  <c r="O14" i="30"/>
  <c r="P14" i="30" s="1"/>
  <c r="O120" i="30"/>
  <c r="P120" i="30" s="1"/>
  <c r="O100" i="30"/>
  <c r="P100" i="30" s="1"/>
  <c r="O98" i="30"/>
  <c r="P98" i="30" s="1"/>
  <c r="O81" i="30"/>
  <c r="P81" i="30" s="1"/>
  <c r="O68" i="30"/>
  <c r="P68" i="30" s="1"/>
  <c r="O57" i="30"/>
  <c r="P57" i="30" s="1"/>
  <c r="O8" i="30"/>
  <c r="P8" i="30" s="1"/>
  <c r="O6" i="30"/>
  <c r="P6" i="30" s="1"/>
  <c r="O4" i="30"/>
  <c r="P4" i="30" s="1"/>
  <c r="O282" i="30"/>
  <c r="P282" i="30" s="1"/>
  <c r="O189" i="30"/>
  <c r="P189" i="30" s="1"/>
  <c r="O180" i="30"/>
  <c r="P180" i="30" s="1"/>
  <c r="O154" i="30"/>
  <c r="P154" i="30" s="1"/>
  <c r="O152" i="30"/>
  <c r="P152" i="30" s="1"/>
  <c r="O137" i="30"/>
  <c r="P137" i="30" s="1"/>
  <c r="O45" i="30"/>
  <c r="P45" i="30" s="1"/>
  <c r="O55" i="30"/>
  <c r="P55" i="30" s="1"/>
  <c r="O19" i="30"/>
  <c r="P19" i="30" s="1"/>
  <c r="O90" i="30"/>
  <c r="P90" i="30" s="1"/>
  <c r="O53" i="30"/>
  <c r="P53" i="30" s="1"/>
  <c r="O26" i="30"/>
  <c r="P26" i="30" s="1"/>
  <c r="O17" i="30"/>
  <c r="P17" i="30" s="1"/>
  <c r="O224" i="30"/>
  <c r="P224" i="30" s="1"/>
  <c r="O299" i="30"/>
  <c r="P299" i="30" s="1"/>
  <c r="O262" i="30"/>
  <c r="P262" i="30" s="1"/>
  <c r="O207" i="30"/>
  <c r="P207" i="30" s="1"/>
  <c r="O176" i="30"/>
  <c r="P176" i="30" s="1"/>
  <c r="O165" i="30"/>
  <c r="P165" i="30" s="1"/>
  <c r="O99" i="30"/>
  <c r="P99" i="30" s="1"/>
  <c r="O41" i="30"/>
  <c r="P41" i="30" s="1"/>
  <c r="O271" i="30"/>
  <c r="P271" i="30" s="1"/>
  <c r="O260" i="30"/>
  <c r="P260" i="30" s="1"/>
  <c r="O209" i="30"/>
  <c r="P209" i="30" s="1"/>
  <c r="O187" i="30"/>
  <c r="P187" i="30" s="1"/>
  <c r="O153" i="30"/>
  <c r="P153" i="30" s="1"/>
  <c r="O127" i="30"/>
  <c r="P127" i="30" s="1"/>
  <c r="O86" i="30"/>
  <c r="P86" i="30" s="1"/>
  <c r="O11" i="30"/>
  <c r="P11" i="30" s="1"/>
  <c r="O285" i="30"/>
  <c r="P285" i="30" s="1"/>
  <c r="O257" i="30"/>
  <c r="P257" i="30" s="1"/>
  <c r="O242" i="30"/>
  <c r="P242" i="30" s="1"/>
  <c r="O215" i="30"/>
  <c r="P215" i="30" s="1"/>
  <c r="O148" i="30"/>
  <c r="P148" i="30" s="1"/>
  <c r="O290" i="30"/>
  <c r="P290" i="30" s="1"/>
  <c r="O288" i="30"/>
  <c r="P288" i="30" s="1"/>
  <c r="O276" i="30"/>
  <c r="P276" i="30" s="1"/>
  <c r="O247" i="30"/>
  <c r="P247" i="30" s="1"/>
  <c r="O220" i="30"/>
  <c r="P220" i="30" s="1"/>
  <c r="O163" i="30"/>
  <c r="P163" i="30" s="1"/>
  <c r="O125" i="30"/>
  <c r="P125" i="30" s="1"/>
  <c r="O78" i="30"/>
  <c r="P78" i="30" s="1"/>
  <c r="O56" i="30"/>
  <c r="P56" i="30" s="1"/>
  <c r="O161" i="30"/>
  <c r="P161" i="30" s="1"/>
  <c r="O134" i="30"/>
  <c r="P134" i="30" s="1"/>
  <c r="O102" i="30"/>
  <c r="P102" i="30" s="1"/>
  <c r="O80" i="30"/>
  <c r="P80" i="30" s="1"/>
  <c r="O48" i="30"/>
  <c r="P48" i="30" s="1"/>
  <c r="O27" i="30"/>
  <c r="P27" i="30" s="1"/>
  <c r="O287" i="30"/>
  <c r="P287" i="30" s="1"/>
  <c r="O268" i="30"/>
  <c r="P268" i="30" s="1"/>
  <c r="O222" i="30"/>
  <c r="P222" i="30" s="1"/>
  <c r="O293" i="30"/>
  <c r="P293" i="30" s="1"/>
  <c r="O274" i="30"/>
  <c r="P274" i="30" s="1"/>
  <c r="O149" i="30"/>
  <c r="P149" i="30" s="1"/>
  <c r="O87" i="30"/>
  <c r="P87" i="30" s="1"/>
  <c r="O179" i="30"/>
  <c r="P179" i="30" s="1"/>
  <c r="O147" i="30"/>
  <c r="P147" i="30" s="1"/>
  <c r="O172" i="30"/>
  <c r="P172" i="30" s="1"/>
  <c r="O35" i="30"/>
  <c r="P35" i="30" s="1"/>
  <c r="O25" i="30"/>
  <c r="P25" i="30" s="1"/>
  <c r="O10" i="30"/>
  <c r="P10" i="30" s="1"/>
  <c r="O169" i="30"/>
  <c r="P169" i="30" s="1"/>
  <c r="O212" i="30"/>
  <c r="P212" i="30" s="1"/>
  <c r="O202" i="30"/>
  <c r="P202" i="30" s="1"/>
  <c r="O130" i="30"/>
  <c r="P130" i="30" s="1"/>
  <c r="O115" i="30"/>
  <c r="P115" i="30" s="1"/>
  <c r="O108" i="30"/>
  <c r="P108" i="30" s="1"/>
  <c r="O103" i="30"/>
  <c r="P103" i="30" s="1"/>
  <c r="O96" i="30"/>
  <c r="P96" i="30" s="1"/>
  <c r="O22" i="30"/>
  <c r="P22" i="30" s="1"/>
  <c r="O235" i="30"/>
  <c r="P235" i="30" s="1"/>
  <c r="O140" i="30"/>
  <c r="P140" i="30" s="1"/>
  <c r="O118" i="30"/>
  <c r="P118" i="30" s="1"/>
  <c r="O32" i="30"/>
  <c r="P32" i="30" s="1"/>
  <c r="O168" i="30"/>
  <c r="P168" i="30" s="1"/>
  <c r="O94" i="30"/>
  <c r="P94" i="30" s="1"/>
  <c r="O79" i="30"/>
  <c r="P79" i="30" s="1"/>
  <c r="O72" i="30"/>
  <c r="P72" i="30" s="1"/>
  <c r="O67" i="30"/>
  <c r="P67" i="30" s="1"/>
  <c r="O60" i="30"/>
  <c r="P60" i="30" s="1"/>
  <c r="O83" i="30"/>
  <c r="P83" i="30" s="1"/>
  <c r="O255" i="30"/>
  <c r="P255" i="30" s="1"/>
  <c r="O251" i="30"/>
  <c r="P251" i="30" s="1"/>
  <c r="O223" i="30"/>
  <c r="P223" i="30" s="1"/>
  <c r="O208" i="30"/>
  <c r="P208" i="30" s="1"/>
  <c r="O193" i="30"/>
  <c r="P193" i="30" s="1"/>
  <c r="O82" i="30"/>
  <c r="P82" i="30" s="1"/>
  <c r="O71" i="30"/>
  <c r="P71" i="30" s="1"/>
  <c r="O39" i="30"/>
  <c r="P39" i="30" s="1"/>
  <c r="O64" i="30"/>
  <c r="P64" i="30" s="1"/>
  <c r="O190" i="30"/>
  <c r="P190" i="30" s="1"/>
  <c r="O155" i="30"/>
  <c r="P155" i="30" s="1"/>
  <c r="O143" i="30"/>
  <c r="P143" i="30" s="1"/>
  <c r="O47" i="30"/>
  <c r="P47" i="30" s="1"/>
  <c r="O241" i="30"/>
  <c r="P241" i="30" s="1"/>
  <c r="O226" i="30"/>
  <c r="P226" i="30" s="1"/>
  <c r="O201" i="30"/>
  <c r="P201" i="30" s="1"/>
  <c r="O183" i="30"/>
  <c r="P183" i="30" s="1"/>
  <c r="O158" i="30"/>
  <c r="P158" i="30" s="1"/>
  <c r="O136" i="30"/>
  <c r="P136" i="30" s="1"/>
  <c r="O129" i="30"/>
  <c r="P129" i="30" s="1"/>
  <c r="O50" i="30"/>
  <c r="P50" i="30" s="1"/>
  <c r="O28" i="30"/>
  <c r="P28" i="30" s="1"/>
  <c r="O240" i="30"/>
  <c r="P240" i="30" s="1"/>
  <c r="O194" i="30"/>
  <c r="P194" i="30" s="1"/>
  <c r="O61" i="30"/>
  <c r="P61" i="30" s="1"/>
  <c r="O238" i="30"/>
  <c r="P238" i="30" s="1"/>
  <c r="O205" i="30"/>
  <c r="P205" i="30" s="1"/>
  <c r="O133" i="30"/>
  <c r="P133" i="30" s="1"/>
  <c r="O211" i="30"/>
  <c r="P211" i="30" s="1"/>
  <c r="O119" i="30"/>
  <c r="P119" i="30" s="1"/>
  <c r="O107" i="30"/>
  <c r="P107" i="30" s="1"/>
  <c r="O97" i="30"/>
  <c r="P97" i="30" s="1"/>
  <c r="O75" i="30"/>
  <c r="P75" i="30" s="1"/>
  <c r="O248" i="30"/>
  <c r="P248" i="30" s="1"/>
  <c r="O111" i="30"/>
  <c r="P111" i="30" s="1"/>
  <c r="O244" i="30"/>
  <c r="P244" i="30" s="1"/>
  <c r="O229" i="30"/>
  <c r="P229" i="30" s="1"/>
  <c r="O204" i="30"/>
  <c r="P204" i="30" s="1"/>
  <c r="O166" i="30"/>
  <c r="P166" i="30" s="1"/>
  <c r="O151" i="30"/>
  <c r="P151" i="30" s="1"/>
  <c r="O144" i="30"/>
  <c r="P144" i="30" s="1"/>
  <c r="O139" i="30"/>
  <c r="P139" i="30" s="1"/>
  <c r="O132" i="30"/>
  <c r="P132" i="30" s="1"/>
  <c r="O58" i="30"/>
  <c r="P58" i="30" s="1"/>
  <c r="O43" i="30"/>
  <c r="P43" i="30" s="1"/>
  <c r="O36" i="30"/>
  <c r="P36" i="30" s="1"/>
  <c r="O31" i="30"/>
  <c r="P31" i="30" s="1"/>
  <c r="O24" i="30"/>
  <c r="P24" i="30" s="1"/>
  <c r="O250" i="30"/>
  <c r="P250" i="30" s="1"/>
  <c r="O214" i="30"/>
  <c r="P214" i="30" s="1"/>
  <c r="O178" i="30"/>
  <c r="P178" i="30" s="1"/>
  <c r="O142" i="30"/>
  <c r="P142" i="30" s="1"/>
  <c r="O106" i="30"/>
  <c r="P106" i="30" s="1"/>
  <c r="O70" i="30"/>
  <c r="P70" i="30" s="1"/>
  <c r="O34" i="30"/>
  <c r="P34" i="30" s="1"/>
  <c r="O253" i="30"/>
  <c r="P253" i="30" s="1"/>
  <c r="O217" i="30"/>
  <c r="P217" i="30" s="1"/>
  <c r="O181" i="30"/>
  <c r="P181" i="30" s="1"/>
  <c r="O145" i="30"/>
  <c r="P145" i="30" s="1"/>
  <c r="O109" i="30"/>
  <c r="P109" i="30" s="1"/>
  <c r="O73" i="30"/>
  <c r="P73" i="30" s="1"/>
  <c r="O37" i="30"/>
  <c r="P37" i="30" s="1"/>
  <c r="O157" i="30"/>
  <c r="P157" i="30" s="1"/>
  <c r="O121" i="30"/>
  <c r="P121" i="30" s="1"/>
  <c r="O85" i="30"/>
  <c r="P85" i="30" s="1"/>
  <c r="O49" i="30"/>
  <c r="P49" i="30" s="1"/>
  <c r="O13" i="30"/>
  <c r="P13" i="30" s="1"/>
  <c r="O232" i="30"/>
  <c r="P232" i="30" s="1"/>
  <c r="O196" i="30"/>
  <c r="P196" i="30" s="1"/>
  <c r="O160" i="30"/>
  <c r="P160" i="30" s="1"/>
  <c r="O124" i="30"/>
  <c r="P124" i="30" s="1"/>
  <c r="O88" i="30"/>
  <c r="P88" i="30" s="1"/>
  <c r="O52" i="30"/>
  <c r="P52" i="30" s="1"/>
  <c r="O16" i="30"/>
  <c r="P16" i="30" s="1"/>
  <c r="A107" i="14" l="1"/>
  <c r="A72" i="14"/>
  <c r="A37" i="14"/>
  <c r="E138" i="14"/>
  <c r="E137" i="14"/>
  <c r="E136" i="14"/>
  <c r="E135" i="14"/>
  <c r="E134" i="14"/>
  <c r="E133" i="14"/>
  <c r="E132" i="14"/>
  <c r="E131" i="14"/>
  <c r="E130" i="14"/>
  <c r="E129" i="14"/>
  <c r="E128" i="14"/>
  <c r="D128" i="14" s="1"/>
  <c r="E127" i="14"/>
  <c r="D127" i="14" s="1"/>
  <c r="E126" i="14"/>
  <c r="D126" i="14" s="1"/>
  <c r="E125" i="14"/>
  <c r="D125" i="14"/>
  <c r="E124" i="14"/>
  <c r="D124" i="14"/>
  <c r="E123" i="14"/>
  <c r="D123" i="14" s="1"/>
  <c r="E122" i="14"/>
  <c r="D122" i="14"/>
  <c r="E121" i="14"/>
  <c r="D121" i="14"/>
  <c r="E120" i="14"/>
  <c r="D120" i="14"/>
  <c r="E119" i="14"/>
  <c r="D119" i="14" s="1"/>
  <c r="E118" i="14"/>
  <c r="E117" i="14"/>
  <c r="D117" i="14" s="1"/>
  <c r="E116" i="14"/>
  <c r="E115" i="14"/>
  <c r="D115" i="14" s="1"/>
  <c r="E114" i="14"/>
  <c r="D114" i="14" s="1"/>
  <c r="E113" i="14"/>
  <c r="D113" i="14" s="1"/>
  <c r="E112" i="14"/>
  <c r="E111" i="14"/>
  <c r="E110" i="14"/>
  <c r="E109" i="14"/>
  <c r="D109" i="14" s="1"/>
  <c r="E103" i="14"/>
  <c r="E102" i="14"/>
  <c r="E101" i="14"/>
  <c r="E100" i="14"/>
  <c r="E99" i="14"/>
  <c r="E98" i="14"/>
  <c r="E97" i="14"/>
  <c r="E96" i="14"/>
  <c r="E95" i="14"/>
  <c r="E94" i="14"/>
  <c r="E93" i="14"/>
  <c r="D93" i="14" s="1"/>
  <c r="E92" i="14"/>
  <c r="D92" i="14" s="1"/>
  <c r="E91" i="14"/>
  <c r="D91" i="14" s="1"/>
  <c r="E90" i="14"/>
  <c r="D90" i="14"/>
  <c r="E89" i="14"/>
  <c r="D89" i="14"/>
  <c r="E88" i="14"/>
  <c r="D88" i="14" s="1"/>
  <c r="E87" i="14"/>
  <c r="D87" i="14" s="1"/>
  <c r="E86" i="14"/>
  <c r="D86" i="14" s="1"/>
  <c r="E85" i="14"/>
  <c r="D85" i="14" s="1"/>
  <c r="E84" i="14"/>
  <c r="D84" i="14"/>
  <c r="E83" i="14"/>
  <c r="E82" i="14"/>
  <c r="E81" i="14"/>
  <c r="D81" i="14" s="1"/>
  <c r="E80" i="14"/>
  <c r="D80" i="14" s="1"/>
  <c r="E79" i="14"/>
  <c r="D79" i="14" s="1"/>
  <c r="E78" i="14"/>
  <c r="D78" i="14"/>
  <c r="E77" i="14"/>
  <c r="D77" i="14" s="1"/>
  <c r="E76" i="14"/>
  <c r="D76" i="14" s="1"/>
  <c r="E75" i="14"/>
  <c r="D75" i="14" s="1"/>
  <c r="E74" i="14"/>
  <c r="E68" i="14"/>
  <c r="E67" i="14"/>
  <c r="E66" i="14"/>
  <c r="E65" i="14"/>
  <c r="E64" i="14"/>
  <c r="E63" i="14"/>
  <c r="E62" i="14"/>
  <c r="E61" i="14"/>
  <c r="E60" i="14"/>
  <c r="E59" i="14"/>
  <c r="E58" i="14"/>
  <c r="D58" i="14"/>
  <c r="E57" i="14"/>
  <c r="D57" i="14"/>
  <c r="E56" i="14"/>
  <c r="D56" i="14" s="1"/>
  <c r="E55" i="14"/>
  <c r="D55" i="14" s="1"/>
  <c r="E54" i="14"/>
  <c r="D54" i="14" s="1"/>
  <c r="E53" i="14"/>
  <c r="D53" i="14" s="1"/>
  <c r="E52" i="14"/>
  <c r="D52" i="14" s="1"/>
  <c r="E51" i="14"/>
  <c r="D51" i="14"/>
  <c r="E50" i="14"/>
  <c r="D50" i="14" s="1"/>
  <c r="E49" i="14"/>
  <c r="D49" i="14" s="1"/>
  <c r="E48" i="14"/>
  <c r="D48" i="14" s="1"/>
  <c r="E47" i="14"/>
  <c r="E46" i="14"/>
  <c r="D46" i="14" s="1"/>
  <c r="E45" i="14"/>
  <c r="D45" i="14" s="1"/>
  <c r="E44" i="14"/>
  <c r="E43" i="14"/>
  <c r="E42" i="14"/>
  <c r="E41" i="14"/>
  <c r="E40" i="14"/>
  <c r="E39" i="14"/>
  <c r="D39" i="14" s="1"/>
  <c r="E33" i="14"/>
  <c r="E32" i="14"/>
  <c r="E31" i="14"/>
  <c r="E30" i="14"/>
  <c r="E29" i="14"/>
  <c r="E28" i="14"/>
  <c r="E27" i="14"/>
  <c r="E26" i="14"/>
  <c r="E25" i="14"/>
  <c r="E24" i="14"/>
  <c r="E23" i="14"/>
  <c r="D23" i="14" s="1"/>
  <c r="E22" i="14"/>
  <c r="D22" i="14" s="1"/>
  <c r="E21" i="14"/>
  <c r="D21" i="14"/>
  <c r="E20" i="14"/>
  <c r="D20" i="14" s="1"/>
  <c r="E19" i="14"/>
  <c r="D19" i="14" s="1"/>
  <c r="E18" i="14"/>
  <c r="D18" i="14" s="1"/>
  <c r="E17" i="14"/>
  <c r="D17" i="14"/>
  <c r="E16" i="14"/>
  <c r="D16" i="14" s="1"/>
  <c r="E15" i="14"/>
  <c r="D15" i="14" s="1"/>
  <c r="E14" i="14"/>
  <c r="D14" i="14" s="1"/>
  <c r="E13" i="14"/>
  <c r="E12" i="14"/>
  <c r="E11" i="14"/>
  <c r="D11" i="14" s="1"/>
  <c r="E10" i="14"/>
  <c r="E9" i="14"/>
  <c r="D9" i="14" s="1"/>
  <c r="E8" i="14"/>
  <c r="E7" i="14"/>
  <c r="D7" i="14" s="1"/>
  <c r="E6" i="14"/>
  <c r="E5" i="14"/>
  <c r="E4" i="14"/>
  <c r="D4" i="14" s="1"/>
  <c r="D111" i="14"/>
  <c r="D110" i="14"/>
  <c r="D112" i="14"/>
  <c r="D10" i="14"/>
  <c r="D5" i="14"/>
  <c r="A2" i="14"/>
  <c r="D47" i="14" l="1"/>
  <c r="D116" i="14"/>
  <c r="D41" i="14"/>
  <c r="D43" i="14"/>
  <c r="D13" i="14"/>
  <c r="D42" i="14"/>
  <c r="D6" i="14"/>
  <c r="D83" i="14"/>
  <c r="D118" i="14"/>
  <c r="D12" i="14"/>
  <c r="D44" i="14"/>
  <c r="D74" i="14"/>
  <c r="D40" i="14"/>
  <c r="D82" i="14"/>
  <c r="D8" i="14"/>
  <c r="D94" i="14"/>
  <c r="D62" i="14"/>
  <c r="D130" i="14"/>
  <c r="D136" i="14"/>
  <c r="D65" i="14"/>
  <c r="D98" i="14"/>
  <c r="D68" i="14"/>
  <c r="D138" i="14"/>
  <c r="D131" i="14"/>
  <c r="D100" i="14"/>
  <c r="D96" i="14"/>
  <c r="D97" i="14"/>
  <c r="D132" i="14"/>
  <c r="D103" i="14"/>
  <c r="D133" i="14"/>
  <c r="D129" i="14"/>
  <c r="D63" i="14"/>
  <c r="D95" i="14"/>
  <c r="D29" i="14"/>
  <c r="D25" i="14" l="1"/>
  <c r="D32" i="14"/>
  <c r="D102" i="14"/>
  <c r="D67" i="14"/>
  <c r="D28" i="14"/>
  <c r="D26" i="14"/>
  <c r="D135" i="14"/>
  <c r="D59" i="14"/>
  <c r="D61" i="14"/>
  <c r="D64" i="14"/>
  <c r="D30" i="14"/>
  <c r="D101" i="14"/>
  <c r="D33" i="14"/>
  <c r="D137" i="14"/>
  <c r="D60" i="14"/>
  <c r="D31" i="14"/>
  <c r="D66" i="14"/>
  <c r="D24" i="14"/>
  <c r="D99" i="14"/>
  <c r="D27" i="14"/>
  <c r="D13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A6" authorId="0" shapeId="0" xr:uid="{00000000-0006-0000-0000-00000100000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 potrebné vyplniť žlté polia a identifikovať tak projekt a vlastníka projektu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A2" authorId="0" shapeId="0" xr:uid="{00000000-0006-0000-0200-000001000000}">
      <text>
        <r>
          <rPr>
            <b/>
            <sz val="9"/>
            <color indexed="81"/>
            <rFont val="Segoe UI"/>
            <family val="2"/>
          </rPr>
          <t>USER1:</t>
        </r>
        <r>
          <rPr>
            <sz val="9"/>
            <color indexed="81"/>
            <rFont val="Segoe UI"/>
            <family val="2"/>
          </rPr>
          <t xml:space="preserve">
Je potrebné stanoviť ID pre danú požiadavku, pričom sa začína od ID_1 a následne sa pokračuje vždy po 1</t>
        </r>
      </text>
    </comment>
    <comment ref="B2" authorId="0" shapeId="0" xr:uid="{00000000-0006-0000-0200-00000200000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 xml:space="preserve">Je potrebné vybrať klasifikáciu požiadavky z kombo boxu, pričom sa jedná o:
</t>
        </r>
        <r>
          <rPr>
            <sz val="9"/>
            <color rgb="FF000000"/>
            <rFont val="Segoe UI"/>
            <family val="2"/>
            <charset val="1"/>
          </rPr>
          <t xml:space="preserve"> - funkčnú požiadvaku
</t>
        </r>
        <r>
          <rPr>
            <sz val="9"/>
            <color rgb="FF000000"/>
            <rFont val="Segoe UI"/>
            <family val="2"/>
            <charset val="1"/>
          </rPr>
          <t xml:space="preserve"> - technickú požiadavku
</t>
        </r>
        <r>
          <rPr>
            <sz val="9"/>
            <color rgb="FF000000"/>
            <rFont val="Segoe UI"/>
            <family val="2"/>
            <charset val="1"/>
          </rPr>
          <t xml:space="preserve"> - ne- funkčnú požiadavku
</t>
        </r>
        <r>
          <rPr>
            <sz val="9"/>
            <color rgb="FF000000"/>
            <rFont val="Segoe UI"/>
            <family val="2"/>
            <charset val="1"/>
          </rPr>
          <t xml:space="preserve">
</t>
        </r>
        <r>
          <rPr>
            <sz val="9"/>
            <color rgb="FF000000"/>
            <rFont val="Segoe UI"/>
            <family val="2"/>
            <charset val="1"/>
          </rPr>
          <t>Viac k problematike v metodika časť Definovanie a klasifikácia požiadaviek</t>
        </r>
      </text>
    </comment>
    <comment ref="C2" authorId="0" shapeId="0" xr:uid="{00000000-0006-0000-0200-000003000000}">
      <text>
        <r>
          <rPr>
            <b/>
            <sz val="9"/>
            <color indexed="81"/>
            <rFont val="Segoe UI"/>
            <family val="2"/>
          </rPr>
          <t>USER1:</t>
        </r>
        <r>
          <rPr>
            <sz val="9"/>
            <color indexed="81"/>
            <rFont val="Segoe UI"/>
            <family val="2"/>
          </rPr>
          <t xml:space="preserve">
Oblasti požiadaviek si definuje vlastník projektu, pričom by mali byť zvolené tak, aby zahŕňali nejakú ucelenú oblasť - napr. modul, funkčnosť a pod.</t>
        </r>
      </text>
    </comment>
    <comment ref="D2" authorId="0" shapeId="0" xr:uid="{00000000-0006-0000-0200-000004000000}">
      <text>
        <r>
          <rPr>
            <b/>
            <sz val="9"/>
            <color indexed="81"/>
            <rFont val="Segoe UI"/>
            <family val="2"/>
          </rPr>
          <t>USER1:</t>
        </r>
        <r>
          <rPr>
            <sz val="9"/>
            <color indexed="81"/>
            <rFont val="Segoe UI"/>
            <family val="2"/>
          </rPr>
          <t xml:space="preserve">
Jedná sa o jednoduché nazvanie požiadavky</t>
        </r>
      </text>
    </comment>
    <comment ref="E2" authorId="0" shapeId="0" xr:uid="{00000000-0006-0000-0200-00000500000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 xml:space="preserve">Mal by byť určený väčí detail požiadvaky tak, aby bolo jasné o čo sa v danej požiadavke jedná. 
</t>
        </r>
        <r>
          <rPr>
            <sz val="9"/>
            <color rgb="FF000000"/>
            <rFont val="Segoe UI"/>
            <family val="2"/>
            <charset val="1"/>
          </rPr>
          <t>Tento popis bude následne dôležitý aj pre proces verejného obstarávania ako aj pre procesy dodávky, akceptácie a testovania daných požiadaviek</t>
        </r>
      </text>
    </comment>
    <comment ref="F2" authorId="0" shapeId="0" xr:uid="{00000000-0006-0000-0200-000006000000}">
      <text>
        <r>
          <rPr>
            <b/>
            <sz val="9"/>
            <color indexed="81"/>
            <rFont val="Segoe UI"/>
            <family val="2"/>
          </rPr>
          <t>USER1:</t>
        </r>
        <r>
          <rPr>
            <sz val="9"/>
            <color indexed="81"/>
            <rFont val="Segoe UI"/>
            <family val="2"/>
          </rPr>
          <t xml:space="preserve">
Mal by byť definovaný vlastník, ktorý je zodpovedný za definovanie danej požiadavky</t>
        </r>
      </text>
    </comment>
    <comment ref="G2" authorId="0" shapeId="0" xr:uid="{00000000-0006-0000-0200-00000700000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 xml:space="preserve">V tejto časti vyberie žiadateľ, ku ktorému modulu sa požiadavka viaže. 
</t>
        </r>
        <r>
          <rPr>
            <sz val="9"/>
            <color rgb="FF000000"/>
            <rFont val="Segoe UI"/>
            <family val="2"/>
            <charset val="1"/>
          </rPr>
          <t>Ak jedna požiadavka patrí k viacerým modulom, je potrbené je zadefinovať viac krát.</t>
        </r>
      </text>
    </comment>
    <comment ref="H2" authorId="0" shapeId="0" xr:uid="{00000000-0006-0000-0200-000008000000}">
      <text>
        <r>
          <rPr>
            <b/>
            <sz val="9"/>
            <color indexed="81"/>
            <rFont val="Segoe UI"/>
            <family val="2"/>
          </rPr>
          <t>USER1:</t>
        </r>
        <r>
          <rPr>
            <sz val="9"/>
            <color indexed="81"/>
            <rFont val="Segoe UI"/>
            <family val="2"/>
          </rPr>
          <t xml:space="preserve">
Táto časť sa vypĺňa len pre funkčné požiadavky a predstavuje počet prístupových miest pre danú požiadavku:
- Call Centrum
- Integrované obslužné miesto
- Špecializovaný portál
- Klientske centrum štátnej správy
- Podateľná orgánu verenej moci
- Pracovicko OVM
- eGovApps na mobilných platformách
- GoTechApps – komerčné riešenie
- e-mail
- SMS
- Ústredný portál verejnej správy</t>
        </r>
      </text>
    </comment>
    <comment ref="I2" authorId="0" shapeId="0" xr:uid="{00000000-0006-0000-0200-000009000000}">
      <text>
        <r>
          <rPr>
            <b/>
            <sz val="9"/>
            <color indexed="81"/>
            <rFont val="Segoe UI"/>
            <family val="2"/>
          </rPr>
          <t>USER1:</t>
        </r>
        <r>
          <rPr>
            <sz val="9"/>
            <color indexed="81"/>
            <rFont val="Segoe UI"/>
            <family val="2"/>
          </rPr>
          <t xml:space="preserve">
Zložitosť požiadavky je vyjadrená hodnotami:
 - 5 - jednoduchá
 - 10 - priemerná
 - 15 - komplexná
Pričom detailné vysvetlenie je v časti Vývoj a úprava SW diela / Aplikácie</t>
        </r>
      </text>
    </comment>
    <comment ref="K2" authorId="0" shapeId="0" xr:uid="{00000000-0006-0000-0200-00000A000000}">
      <text>
        <r>
          <rPr>
            <b/>
            <sz val="9"/>
            <color indexed="81"/>
            <rFont val="Segoe UI"/>
            <family val="2"/>
          </rPr>
          <t>USER1:</t>
        </r>
        <r>
          <rPr>
            <sz val="9"/>
            <color indexed="81"/>
            <rFont val="Segoe UI"/>
            <family val="2"/>
          </rPr>
          <t xml:space="preserve">
Predstavuje súčim Poctu pristupovych kanalov a Zlozitosti poziadavky</t>
        </r>
      </text>
    </comment>
    <comment ref="L2" authorId="0" shapeId="0" xr:uid="{00000000-0006-0000-0200-00000B000000}">
      <text>
        <r>
          <rPr>
            <b/>
            <sz val="9"/>
            <color indexed="81"/>
            <rFont val="Segoe UI"/>
            <family val="2"/>
          </rPr>
          <t>USER1:</t>
        </r>
        <r>
          <rPr>
            <sz val="9"/>
            <color indexed="81"/>
            <rFont val="Segoe UI"/>
            <family val="2"/>
          </rPr>
          <t xml:space="preserve">
Dotiahnutá vážená hodnota UAW pre daný modul</t>
        </r>
      </text>
    </comment>
    <comment ref="M2" authorId="0" shapeId="0" xr:uid="{00000000-0006-0000-0200-00000C000000}">
      <text>
        <r>
          <rPr>
            <b/>
            <sz val="9"/>
            <color indexed="81"/>
            <rFont val="Segoe UI"/>
            <family val="2"/>
          </rPr>
          <t>USER1:</t>
        </r>
        <r>
          <rPr>
            <sz val="9"/>
            <color indexed="81"/>
            <rFont val="Segoe UI"/>
            <family val="2"/>
          </rPr>
          <t xml:space="preserve">
Dotiahntuá hodnota zo záložky Moduly pre daný modul</t>
        </r>
      </text>
    </comment>
    <comment ref="N2" authorId="0" shapeId="0" xr:uid="{00000000-0006-0000-0200-00000D000000}">
      <text>
        <r>
          <rPr>
            <b/>
            <sz val="9"/>
            <color indexed="81"/>
            <rFont val="Segoe UI"/>
            <family val="2"/>
          </rPr>
          <t>USER1:</t>
        </r>
        <r>
          <rPr>
            <sz val="9"/>
            <color indexed="81"/>
            <rFont val="Segoe UI"/>
            <family val="2"/>
          </rPr>
          <t xml:space="preserve">
Dotiahntuá hodnota zo záložky Moduly pre daný modul</t>
        </r>
      </text>
    </comment>
    <comment ref="O2" authorId="0" shapeId="0" xr:uid="{00000000-0006-0000-0200-00000E000000}">
      <text>
        <r>
          <rPr>
            <b/>
            <sz val="9"/>
            <color indexed="81"/>
            <rFont val="Segoe UI"/>
            <family val="2"/>
          </rPr>
          <t>USER1:</t>
        </r>
        <r>
          <rPr>
            <sz val="9"/>
            <color indexed="81"/>
            <rFont val="Segoe UI"/>
            <family val="2"/>
          </rPr>
          <t xml:space="preserve">
Jedná sa o výpočet počtu Bodov Prípadov použitia, ktorý je základným faktorom pre výpočet následnej náročnosti, pričom výpočet je nasledovny:
(Zlozitost + UAW) * ECF * TCF</t>
        </r>
      </text>
    </comment>
    <comment ref="P2" authorId="0" shapeId="0" xr:uid="{00000000-0006-0000-0200-00000F000000}">
      <text>
        <r>
          <rPr>
            <b/>
            <sz val="9"/>
            <color indexed="81"/>
            <rFont val="Segoe UI"/>
            <family val="2"/>
          </rPr>
          <t>USER1:</t>
        </r>
        <r>
          <rPr>
            <sz val="9"/>
            <color indexed="81"/>
            <rFont val="Segoe UI"/>
            <family val="2"/>
          </rPr>
          <t xml:space="preserve">
Jedná sa o hodinovú náročnosť implementácie danej požiadavky, pričom je hdonota UCP prenásobená PF stanoveným pra daný modul</t>
        </r>
      </text>
    </comment>
    <comment ref="Q2" authorId="0" shapeId="0" xr:uid="{00000000-0006-0000-0200-000010000000}">
      <text>
        <r>
          <rPr>
            <b/>
            <sz val="9"/>
            <color indexed="81"/>
            <rFont val="Segoe UI"/>
            <family val="2"/>
          </rPr>
          <t>USER1:</t>
        </r>
        <r>
          <rPr>
            <sz val="9"/>
            <color indexed="81"/>
            <rFont val="Segoe UI"/>
            <family val="2"/>
          </rPr>
          <t xml:space="preserve">
Je automaticky dotihanutá hodnota inkrementu pre daný modul ku každej požiadavke</t>
        </r>
      </text>
    </comment>
  </commentList>
</comments>
</file>

<file path=xl/sharedStrings.xml><?xml version="1.0" encoding="utf-8"?>
<sst xmlns="http://schemas.openxmlformats.org/spreadsheetml/2006/main" count="2978" uniqueCount="1242">
  <si>
    <t xml:space="preserve">I-04 Príloha pre spracovanie Katalógu požiadaviek 
podľa vyhlášky MIRRI č. 401/2023 Z. z.   </t>
  </si>
  <si>
    <t>Verzia dokumentu: v 1.0</t>
  </si>
  <si>
    <t>Názov riešenia</t>
  </si>
  <si>
    <t>Konto Košičana</t>
  </si>
  <si>
    <t>Číslo projektu ITMS</t>
  </si>
  <si>
    <t>Kód Projektu a ISVS z MetaIS</t>
  </si>
  <si>
    <t>projekt_1665</t>
  </si>
  <si>
    <t>Organizácia</t>
  </si>
  <si>
    <t>Mesto Košice</t>
  </si>
  <si>
    <t>Ulica</t>
  </si>
  <si>
    <t>Trieda SNP 48A</t>
  </si>
  <si>
    <t>PSČ</t>
  </si>
  <si>
    <t>Web</t>
  </si>
  <si>
    <t>www.kosice.sk</t>
  </si>
  <si>
    <t>IČO</t>
  </si>
  <si>
    <t>Spracovateľ</t>
  </si>
  <si>
    <t xml:space="preserve">    Titul, Meno, Priezvisko</t>
  </si>
  <si>
    <t xml:space="preserve">Kontakt na spracovateľa    </t>
  </si>
  <si>
    <t xml:space="preserve">    Email, telefón</t>
  </si>
  <si>
    <t>Jednotlivé informácie sú farebne odlíšené nasledovne:</t>
  </si>
  <si>
    <t>Hlavička tabuľky</t>
  </si>
  <si>
    <t>Popisná informácia</t>
  </si>
  <si>
    <t>Automaticky vypočitavané hodnoty</t>
  </si>
  <si>
    <t>Miesto na vpisovanie vlastných hodnôt</t>
  </si>
  <si>
    <t>Preddefinované konštanty</t>
  </si>
  <si>
    <t>Preddpočítaná hodnota s možnosťou zmeny</t>
  </si>
  <si>
    <t>Hodnota</t>
  </si>
  <si>
    <t>T1</t>
  </si>
  <si>
    <t>Aplikácia ignoruje akýkoľvek aspekt súvisiaci s distribuovaným spracovaním.</t>
  </si>
  <si>
    <t>Aplikácia generuje údaje, ktoré spracujú iné počítače s ľudským zásahom (napríklad tabuľky alebo predformátované súbory odoslané médiom alebo e-mailom).</t>
  </si>
  <si>
    <t>Údaje aplikácie sa pripravujú a automaticky prenášajú na spracovanie do iných počítačov.</t>
  </si>
  <si>
    <t>Aplikačné spracovanie je distribuované a údaje sa prenášajú iba jedným smerom.</t>
  </si>
  <si>
    <t>Aplikačné spracovanie je distribuované a údaje sa prenášajú oboma smermi.</t>
  </si>
  <si>
    <t>Aplikačné procesy musia byť vykonávané v najvhodnejšom procesore alebo počítači, ktorý je dynamicky určený.</t>
  </si>
  <si>
    <t>T2</t>
  </si>
  <si>
    <t>Klient nezadefinoval žiadne špeciálne požiadavky na výkon.</t>
  </si>
  <si>
    <t>Požiadavky na výkon boli stanovené a revidované, nie je však potrebné prijímať nijaké zvláštne opatrenia.</t>
  </si>
  <si>
    <t>Čas odozvy a prenosové rýchlosti sú kritické počas špičkových hodín. Nie je potrebný žiadny špeciálny dizajn pre použitie jadra procesora. Termín pre väčšinu procesov je nasledujúci deň.</t>
  </si>
  <si>
    <t>Čas odozvy a prenosové rýchlosti sú kritické počas komerčných hodín. Nie je potrebný žiadny špeciálny dizajn pre použitie jadra procesora. Požiadavky týkajúce sa lehôt na komunikáciu s prepojenými systémami sú obmedzujúce.</t>
  </si>
  <si>
    <t>Čas odozvy a prenosové rýchlosti sú kritické počas komerčných hodín. Nie je potrebný žiadny špeciálny dizajn pre použitie jadra procesora. Požiadavky týkajúce sa lehôt na komunikáciu s prepojenými systémami sú obmedzujúce. 
Zároveň sú výkonnostné požiadavky dostatočne obmedzujúce na to, aby sa pri ich návrhu vyžadovali úlohy spojené s analýzou výkonu.</t>
  </si>
  <si>
    <t>Čas odozvy a prenosové rýchlosti sú kritické počas komerčných hodín. Nie je potrebný žiadny špeciálny dizajn pre použitie jadra procesora. Požiadavky týkajúce sa lehôt na komunikáciu s prepojenými systémami sú obmedzujúce. 
Pričom výkonnostné požiadavky sú dostatočne obmedzujúce na to, aby sa pri ich návrhu vyžadovali úlohy spojené s analýzou výkonu.
Zároveň  musia byť počas návrhu, vývoja a / alebo implementácie použité nástroje na analýzu výkonu, aby boli splnené výkonnostné požiadavky klienta.</t>
  </si>
  <si>
    <t>T3</t>
  </si>
  <si>
    <t>Aplikácia nepotrebuje žiadnu špeciálne požiadavky na efektivitu koncového užívateľa.</t>
  </si>
  <si>
    <t>Aplikácia vyžaduje 1 až 3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</si>
  <si>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4 až 5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</si>
  <si>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neexistujú však žiadne požiadavky týkajúce sa efektívnosti používateľov.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</si>
  <si>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a požiadavky na efektivitu používateľa sú také silné, že dizajn musí obsahovať funkcie na minimalizáciu písania, maximalizáciu predvolených nastavení, použitie šablón atď.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</si>
  <si>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týchto položiek nižšie a požiadavky na efektivitu používateľa sú také silné, že návrhové činnosti musia obsahovať nástroje a špeciálne procesy, ktoré preukazujú splnenie výkonnostných cieľov.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</si>
  <si>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T4</t>
  </si>
  <si>
    <t>Nie sú potrebné žiadne špeciálne požiadavky</t>
  </si>
  <si>
    <t>Z možností uvedených nižsie je potrebná 1: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</si>
  <si>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2: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</si>
  <si>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3: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</si>
  <si>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4: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</si>
  <si>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je potrebných 5: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</si>
  <si>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T5</t>
  </si>
  <si>
    <t>Neexistujú obavy z výroby opakovane použiteľného kódu.</t>
  </si>
  <si>
    <t>Generuje sa opakovane použiteľný kód na použitie v rámci toho istého projektu.</t>
  </si>
  <si>
    <t>Menej ako 10% aplikácie musí brať do úvahy viac, ako potrebuje používateľ.</t>
  </si>
  <si>
    <t>10% alebo viac aplikácie musí brať do úvahy viac, ako potrebuje používateľ.</t>
  </si>
  <si>
    <t>Aplikácia musí byť špeciálne zabalená a / alebo zdokumentovaná, aby sa uľahčilo jej opätovné použitie, a musí byť prispôsobená používateľom na úrovni zdrojového kódu.</t>
  </si>
  <si>
    <t>Aplikácia musí byť špeciálne zabalená a / alebo zdokumentovaná, aby sa uľahčilo jej opätovné použitie, a musí byť prispôsobená používateľom pomocou parametrov.</t>
  </si>
  <si>
    <t>T6</t>
  </si>
  <si>
    <t>Klient nezadal nijaké zvláštne ohľady a na inštaláciu nie je potrebné žiadne špeciálne nastavenie.</t>
  </si>
  <si>
    <t>Klient nezaviedol nijaké zvláštne požiadavky, ale na inštaláciu je potrebné špeciálne nastavenie.</t>
  </si>
  <si>
    <t>Musia byť poskytnuté a otestované požiadavky stanovené klientom na prevod a inštaláciu údajov a príručky na prevod a inštaláciu. Dopad konverzie v projekte sa nepovažuje za dôležitý</t>
  </si>
  <si>
    <t>Musia byť poskytnuté a otestované požiadavky stanovené klientom na prevod a inštaláciu údajov a príručky na prevod a inštaláciu. Dopad konverzie na projekt je značný.</t>
  </si>
  <si>
    <t>Musia byť poskytnuté a otestované požiadavky stanovené klientom na prevod a inštaláciu údajov a príručky na prevod a inštaláciu. Dopad konverzie v projekte sa nepovažuje za dôležitý.
Zároveň musia byť poskytnuté a vyskúšané nástroje na automatickú konverziu a inštaláciu.</t>
  </si>
  <si>
    <t>Musia byť poskytnuté a otestované požiadavky stanovené klientom na prevod a inštaláciu údajov a príručky na prevod a inštaláciu. Dopad konverzie na projekt je značný.
Zároveň musia byť poskytnuté a vyskúšané nástroje na automatickú konverziu a inštaláciu.</t>
  </si>
  <si>
    <t>T7</t>
  </si>
  <si>
    <t>Užívateľ neurčil okrem bežného zálohovania žiadne špeciálne požiadavky na fungovanie systému</t>
  </si>
  <si>
    <t>Pre systém platí 1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</si>
  <si>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2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</si>
  <si>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3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</si>
  <si>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4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</si>
  <si>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Aplikácia je navrhnutá tak, aby fungovala bez dozoru.</t>
  </si>
  <si>
    <t>T8</t>
  </si>
  <si>
    <t>Neexistuje žiadna požiadavka používateľa, aby sa zvážila potreba inštalácie aplikácie na viac ako jednu platformu</t>
  </si>
  <si>
    <t>Návrh musí brať do úvahy potrebu fungovania systému na rôznych platformách, ale aplikácia musí byť navrhnutá tak, aby fungovala iba v identických hardvérových a softvérových prostrediach.</t>
  </si>
  <si>
    <t>Návrh musí zohľadňovať potrebu systému pracovať na rôznych platformách, ale aplikácia musí byť navrhnutá tak, aby fungovala iba v podobných hardvérových a softvérových prostrediach.</t>
  </si>
  <si>
    <t>Návrh musí brať do úvahy potrebu systému pracovať na rôznych platformách, ale aplikácia musí byť navrhnutá tak, aby fungovala v heterogénnych hardvérových a softvérových prostrediach.</t>
  </si>
  <si>
    <t>Návrh musí:
 - brať do úvahy potrebu fungovania systému na rôznych platformách, ale aplikácia musí byť navrhnutá tak, aby fungovala iba v identických hardvérových a softvérových prostrediach.
Zároveň musí byť vypracovaná a otestovaná dokumentácia a plán údržby na podporu prevádzky na viacerých platformách
 - ALEBO zohľadňovať potrebu systému pracovať na rôznych platformách, ale aplikácia musí byť navrhnutá tak, aby fungovala iba v podobných hardvérových a softvérových prostrediach
Zároveň 2 musí byť vypracovaná a otestovaná dokumentácia a plán údržby na podporu prevádzky na viacerých platformách</t>
  </si>
  <si>
    <t>Návrh musí brať do úvahy potrebu systému pracovať na rôznych platformách, ale aplikácia musí byť navrhnutá tak, aby fungovala v heterogénnych hardvérových a softvérových prostrediach.
Zároveň je je potrebné vypracovať a otestovať plán dokumentácie a údržby na podporu prevádzky na viacerých platformách.</t>
  </si>
  <si>
    <t>T9</t>
  </si>
  <si>
    <t>Z nasledovných možností musí byť splnená 1: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</si>
  <si>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2: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</si>
  <si>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3: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</si>
  <si>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4: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</si>
  <si>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splnených 5 alebo viac: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</si>
  <si>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T10</t>
  </si>
  <si>
    <t>Neočakáva sa žiadny súbežný prístup k údajom</t>
  </si>
  <si>
    <t>Niekedy sa očakáva súbežný prístup k údajom</t>
  </si>
  <si>
    <t>Súčasný prístup k údajom sa očakáva často</t>
  </si>
  <si>
    <t>Súčasný prístup k údajom sa očakáva neustále</t>
  </si>
  <si>
    <t>Súčasný prístup k údajom sa očakáva neustále a zároveň, si táto situácia vynúti úlohy analýzy výkonu a zablokovanie riešenia počas návrhu</t>
  </si>
  <si>
    <t>Súčasný prístup k údajom sa očakáva neustále a zároveň, si táto situácia vynúti úlohy analýzy výkonu a zablokovanie riešenia počas návrhu.
Pričom budú potrebné na kontrolu prístupu aj špeciálne nástroje.</t>
  </si>
  <si>
    <t>T11</t>
  </si>
  <si>
    <t>Neexistujú žiadne špeciálne požiadavky týkajúce sa bezpečnosti.</t>
  </si>
  <si>
    <t>Pri návrhu sa musí brať do úvahy potreba bezpečnosti.</t>
  </si>
  <si>
    <t>Pri návrhu sa musí brať do úvahy potreba bezpečnosti.
Aplikácia musí byť navrhnutá tak, aby k nej mali prístup iba autorizovaní používatelia.</t>
  </si>
  <si>
    <t>Pri návrhu sa musí brať do úvahy potreba bezpečnosti.
Aplikácia musí byť navrhnutá tak, aby k nej mali prístup iba autorizovaní používatelia.
Zároveň bude kontrolovaný a kontrolovaný prístup do systému</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</si>
  <si>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</si>
  <si>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 ako aj vypracovať a otestovať bezpečnostný plán, ktorý podporí sluch.</t>
  </si>
  <si>
    <t>T12</t>
  </si>
  <si>
    <t>Na vývoj aplikácie sa vo veľkej miere použije vysoko spoľahlivý už existujúci kód.</t>
  </si>
  <si>
    <t>V malých častiach aplikácie sa použije vysoko spoľahlivý už existujúci kód.</t>
  </si>
  <si>
    <t>Pre aplikáciu sa vo veľkej miere použije predbežný kód, ktorý je nakoniec potrebné upraviť.</t>
  </si>
  <si>
    <t>Predbežný kód, ktorý je nakoniec potrebné upraviť, sa použije v malých častiach aplikácie.</t>
  </si>
  <si>
    <t>V aplikácii sa použije pôvodný kód, ktorý je potrebné opraviť alebo je mu ťažko porozumieť.</t>
  </si>
  <si>
    <t>V aplikácii sa nepoužije žiadny predtým existujúci kód alebo sa v aplikácii použije pochybný kód kvality</t>
  </si>
  <si>
    <t>T13</t>
  </si>
  <si>
    <t>Neexistujú žiadne špecifické požiadavky na školenie používateľov.</t>
  </si>
  <si>
    <t>Boli spomenuté konkrétne požiadavky na školenie používateľov.</t>
  </si>
  <si>
    <t>Existujú formálne špecifické požiadavky na školenie používateľov a aplikácia musí byť navrhnutá tak, aby uľahčila školenie.</t>
  </si>
  <si>
    <t>Existujú formálne špecifické požiadavky na školenie používateľov a aplikácia musí byť navrhnutá na podporu používateľov s rôznymi úrovňami školenia.</t>
  </si>
  <si>
    <t>Pre prechodnú fázu musí byť vypracovaný a vykonaný podrobný plán výcviku.</t>
  </si>
  <si>
    <t>Pre prechodnú fázu musí byť vypracovaný a vykonaný podrobný plán výcviku a používatelia sú geograficky rozdelení.</t>
  </si>
  <si>
    <t>E1</t>
  </si>
  <si>
    <t>Tím nemá skúsenosti s vývojovým procesom alebo nepoužíva žiadny proces.</t>
  </si>
  <si>
    <t>Tím má teoretické vedomosti o vývojovom procese, ale nemá skúsenosti.</t>
  </si>
  <si>
    <t>Niekoľko členov tímu už použilo postup v jednom projekte.</t>
  </si>
  <si>
    <t>Niekoľko členov tímu využilo postup vo viac ako jednom projekte.</t>
  </si>
  <si>
    <t>Až polovica tímu použila postup v mnohých projektoch.</t>
  </si>
  <si>
    <t>Viac ako polovica tímu použila postup v mnohých projektoch.</t>
  </si>
  <si>
    <t>E2</t>
  </si>
  <si>
    <t>Žiadny člen tímu nemá skúsenosti s projektmi v rovnakej oblasti.</t>
  </si>
  <si>
    <t>Niektorí členovia tímu majú 6 až 12 mesiacov skúseností s projektmi v rovnakej oblasti.</t>
  </si>
  <si>
    <t>Niektorí členovia tímu majú 12 až 18 mesiacov skúseností s projektmi v rovnakej oblasti.</t>
  </si>
  <si>
    <t>Väčšina členov tímu má 18 až 24 mesiacov skúseností s projektmi v rovnakej oblasti.</t>
  </si>
  <si>
    <t>Väčšina členov tímu má viac ako dvojročné skúsenosti v rovnakej oblasti.</t>
  </si>
  <si>
    <t>Všetci členovia tímu majú viac ako dvojročné skúsenosti v rovnakej oblasti.</t>
  </si>
  <si>
    <t>E3</t>
  </si>
  <si>
    <t>Tím nemá skúsenosti s objektovo orientovanými technikami.</t>
  </si>
  <si>
    <t>Všetci členovia tímu majú určité skúsenosti s objektovo orientovanými technikami (až do jedného roka).</t>
  </si>
  <si>
    <t>Väčšina členov tímu má 12 až 18 mesiacov skúseností s objektovo orientovanými technikami.</t>
  </si>
  <si>
    <t>Všetci členovia tímu majú 12 až 18 mesiacov skúseností alebo väčšina členov tímu má 18 až 24 mesiacov skúseností v oblasti objektovo orientovaných techník</t>
  </si>
  <si>
    <t>Väčšina členov tímu má viac ako dvojročné skúsenosti s objektovo orientovanými technikami.</t>
  </si>
  <si>
    <t>Všetci členovia tímu majú viac ako dvojročné skúsenosti s objektovo orientovanými technikami.</t>
  </si>
  <si>
    <t>E4</t>
  </si>
  <si>
    <t>Vedúci analytik nemá skúsenosti.</t>
  </si>
  <si>
    <t>Vedúci analytik má predchádzajúce skúsenosti s jedným podobným projektom.</t>
  </si>
  <si>
    <t>Vedúci analytik má asi rok skúseností s viac ako jedným podobným projektom</t>
  </si>
  <si>
    <t>Vedúci analytik má asi dvojročné skúsenosti s podobnými projektmi.</t>
  </si>
  <si>
    <t>Vedúci analytik má viac ako dvojročné skúsenosti s podobnými projektmi.</t>
  </si>
  <si>
    <t>Vedúci analytik má viac ako tri roky skúseností v rôznych projektoch.</t>
  </si>
  <si>
    <t>E5</t>
  </si>
  <si>
    <t>Tím nemá vôbec žiadnu motiváciu. Bez neustáleho dohľadu sa tím stáva neproduktívnym. Tím robí iba to, na čo sa prísne žiada.</t>
  </si>
  <si>
    <t>Tím má veľmi malú motiváciu. Na udržanie produktivity na prijateľnej úrovni je nevyhnutný stály dohľad.</t>
  </si>
  <si>
    <t>Tím má malú motiváciu. Na udržanie produktivity sú z času na čas potrebné zásahy manažmentu.</t>
  </si>
  <si>
    <t>Tím má určitú motiváciu. Tím má zvyčajne iniciatívu, ale na udržanie produktivity je stále nevyhnutný zásah manažmentu.</t>
  </si>
  <si>
    <t>Tím je dobre motivovaný. Tím zvyčajne riadi sám, ale existencia dohľadu je stále nevyhnutná, pretože bez neho je možné stratiť produktivitu</t>
  </si>
  <si>
    <t>Tím je vysoko motivovaný. Aj bez dozoru každý vie, čo treba urobiť, a tempo sa udržuje donekonečna.</t>
  </si>
  <si>
    <t>E6</t>
  </si>
  <si>
    <t>Neexistujú historické údaje o stabilite požiadaviek alebo v minulosti zlá analýza spôsobila veľké zmeny v požiadavkách po začiatku projektu</t>
  </si>
  <si>
    <t>Požiadavky boli v minulosti prevažne nestabilné. Klienti požiadali o veľa zmien spôsobených hlavne neúplnými alebo nesprávnymi požiadavkami</t>
  </si>
  <si>
    <t>Požiadavky boli v minulosti nestabilné. Klienti požiadali o zmeny spôsobené neúplnými alebo nesprávnymi požiadavkami.</t>
  </si>
  <si>
    <t>Požiadavky boli v minulosti pomerne stabilné. Klienti požiadali o zmeny sekundárnych funkcionalít s určitou pravidelnosťou. Zmeny hlavných funkcií boli žiadané zriedka.</t>
  </si>
  <si>
    <t>Požiadavky boli v minulosti väčšinou stabilné. Používatelia požadovali malé zmeny, najmä tie kozmetické. Zmeny hlavných alebo vedľajších funkcií boli neobvyklé.</t>
  </si>
  <si>
    <t>Požiadavky boli v minulosti úplne stabilné. Malé zmeny, ak nejaké boli, nemali žiadny vplyv na projekty</t>
  </si>
  <si>
    <t>E7</t>
  </si>
  <si>
    <t>Žiadny člen tímu nie je na čiastočný úväzok na projekte.</t>
  </si>
  <si>
    <t>Až 10% tímu je na čiastočný úväzok.</t>
  </si>
  <si>
    <t>Až 20% tímu je na čiastočný úväzok.</t>
  </si>
  <si>
    <t>Až 40% tímu je na čiastočný úväzok.</t>
  </si>
  <si>
    <t>Až 60% tímu je na čiastočný úväzok.</t>
  </si>
  <si>
    <t>Viac ako 60% tímu je na čiastočný úväzok.</t>
  </si>
  <si>
    <t>E8</t>
  </si>
  <si>
    <t>Všetci členovia tímu sú veľmi skúsení programátori.</t>
  </si>
  <si>
    <t>Väčšina členov tímu má minimálne dvojročné skúsenosti s programovaním.</t>
  </si>
  <si>
    <t>Všetci členovia tímu majú najmenej 18 mesiacov skúseností s programovaním.</t>
  </si>
  <si>
    <t>Väčšina členov tímu má najmenej 18 mesiacov skúseností s programovaním.</t>
  </si>
  <si>
    <t>Niekoľko členov tímu má skúsenosti s programovaním (nie viac ako jeden rok).</t>
  </si>
  <si>
    <t>Všetci členovia tímu sú neskúsení programátori.</t>
  </si>
  <si>
    <r>
      <rPr>
        <b/>
        <sz val="10"/>
        <color rgb="FF000000"/>
        <rFont val="Calibri Light"/>
        <family val="2"/>
        <scheme val="major"/>
      </rPr>
      <t xml:space="preserve">KROK 1)
PRÍPRAVNÁ A INICIAČNÁ FÁZA
</t>
    </r>
    <r>
      <rPr>
        <sz val="10"/>
        <color rgb="FF000000"/>
        <rFont val="Calibri Light"/>
        <family val="2"/>
        <scheme val="major"/>
      </rPr>
      <t xml:space="preserve">(obsah tvorí </t>
    </r>
    <r>
      <rPr>
        <b/>
        <sz val="10"/>
        <color rgb="FF000000"/>
        <rFont val="Calibri Light"/>
        <family val="2"/>
        <scheme val="major"/>
      </rPr>
      <t>OBJEDNÁVATEĽ -</t>
    </r>
    <r>
      <rPr>
        <sz val="10"/>
        <color rgb="FF000000"/>
        <rFont val="Calibri Light"/>
        <family val="2"/>
        <scheme val="major"/>
      </rPr>
      <t xml:space="preserve"> PRED spustením VO)</t>
    </r>
  </si>
  <si>
    <r>
      <t xml:space="preserve">KROK 2)
</t>
    </r>
    <r>
      <rPr>
        <sz val="10"/>
        <rFont val="Calibri Light"/>
        <family val="2"/>
        <scheme val="major"/>
      </rPr>
      <t>VEREJNÉ OBSTARÁVANIE</t>
    </r>
    <r>
      <rPr>
        <b/>
        <sz val="10"/>
        <rFont val="Calibri Light"/>
        <family val="2"/>
        <scheme val="major"/>
      </rPr>
      <t xml:space="preserve">
VYJADRENIE UCHÁDZAČA / ZÁUJEMCU
</t>
    </r>
    <r>
      <rPr>
        <sz val="10"/>
        <rFont val="Calibri Light"/>
        <family val="2"/>
        <scheme val="major"/>
      </rPr>
      <t xml:space="preserve">(PROCES VO - odpovede </t>
    </r>
    <r>
      <rPr>
        <b/>
        <sz val="10"/>
        <rFont val="Calibri Light"/>
        <family val="2"/>
        <scheme val="major"/>
      </rPr>
      <t>UCHÁDZAČA</t>
    </r>
    <r>
      <rPr>
        <sz val="10"/>
        <rFont val="Calibri Light"/>
        <family val="2"/>
        <scheme val="major"/>
      </rPr>
      <t xml:space="preserve"> - potrebné vyplniť za každú požiadavku)</t>
    </r>
  </si>
  <si>
    <r>
      <t xml:space="preserve">KROK 3) 
REALIZAČNÁ FÁZA
</t>
    </r>
    <r>
      <rPr>
        <sz val="10"/>
        <rFont val="Calibri Light"/>
        <family val="2"/>
        <scheme val="major"/>
      </rPr>
      <t xml:space="preserve">(obsah tvorí </t>
    </r>
    <r>
      <rPr>
        <b/>
        <sz val="10"/>
        <rFont val="Calibri Light"/>
        <family val="2"/>
        <scheme val="major"/>
      </rPr>
      <t>DODÁVATEĽ</t>
    </r>
    <r>
      <rPr>
        <sz val="10"/>
        <rFont val="Calibri Light"/>
        <family val="2"/>
        <scheme val="major"/>
      </rPr>
      <t xml:space="preserve"> - po dokončení VO a podpise Zmluvy)</t>
    </r>
  </si>
  <si>
    <r>
      <t xml:space="preserve">KROK 4)
OVERENIE DODANIA
</t>
    </r>
    <r>
      <rPr>
        <sz val="10"/>
        <rFont val="Calibri Light"/>
        <family val="2"/>
        <scheme val="major"/>
      </rPr>
      <t>OBJEDNÁVATEĽOM</t>
    </r>
  </si>
  <si>
    <r>
      <t xml:space="preserve">ID 
POŽIADAVKY
</t>
    </r>
    <r>
      <rPr>
        <sz val="10"/>
        <rFont val="Calibri Light"/>
        <family val="2"/>
        <scheme val="major"/>
      </rPr>
      <t>(zvoľte si konvenciu označovania)</t>
    </r>
  </si>
  <si>
    <r>
      <t xml:space="preserve">KATEGÓRIA POŽIADAVKY
</t>
    </r>
    <r>
      <rPr>
        <sz val="10"/>
        <rFont val="Calibri Light"/>
        <family val="2"/>
        <scheme val="major"/>
      </rPr>
      <t>_funkčná požiadavka
_nefunkčná požiadavka
_technická požiadavka</t>
    </r>
  </si>
  <si>
    <t>OBLASŤ POŽIADAVKY</t>
  </si>
  <si>
    <t>NÁZOV
POŽIADAVKY</t>
  </si>
  <si>
    <t>DETAILNÝ POPIS POŽIADAVKY</t>
  </si>
  <si>
    <t>VLASTNÍK 
POŽIADAVKY</t>
  </si>
  <si>
    <r>
      <t xml:space="preserve">NÁZOV MODULU
</t>
    </r>
    <r>
      <rPr>
        <sz val="10"/>
        <rFont val="Calibri Light"/>
        <family val="2"/>
        <scheme val="major"/>
      </rPr>
      <t>(príslušnosť požiadavky k modulu)</t>
    </r>
  </si>
  <si>
    <t>POČET PRÍSTUPOVÝCH KANÁLOV / POCET UC</t>
  </si>
  <si>
    <t>ZLOŽITOSŤ POŽIADAVKY</t>
  </si>
  <si>
    <t>POCET UC</t>
  </si>
  <si>
    <t>VÝSLEDOK ZLOŽITOSTI</t>
  </si>
  <si>
    <t>UAW</t>
  </si>
  <si>
    <t>ECF</t>
  </si>
  <si>
    <t>TCF</t>
  </si>
  <si>
    <t>UCP</t>
  </si>
  <si>
    <t>ODHADNUTÁ PRÁCNOSŤ</t>
  </si>
  <si>
    <t>ČÍSLO
INKREMENTU</t>
  </si>
  <si>
    <t>ZÁVISLOSŤ
RIZIKO
EXTERNÁ INTEGRÁCIA</t>
  </si>
  <si>
    <r>
      <t xml:space="preserve">POZNÁMKA
</t>
    </r>
    <r>
      <rPr>
        <sz val="10"/>
        <rFont val="Calibri Light"/>
        <family val="2"/>
        <scheme val="major"/>
      </rPr>
      <t>(napr. legislatívne východiská)</t>
    </r>
  </si>
  <si>
    <r>
      <t>Odpoveď UCHÁDZAČA 
v procese VO</t>
    </r>
    <r>
      <rPr>
        <b/>
        <sz val="10"/>
        <rFont val="Tahoma"/>
        <family val="2"/>
      </rPr>
      <t/>
    </r>
  </si>
  <si>
    <t>Kde je vo Vašej PONUKE popísané riešenie ?</t>
  </si>
  <si>
    <r>
      <t>Poznámka</t>
    </r>
    <r>
      <rPr>
        <sz val="10"/>
        <rFont val="Calibri Light"/>
        <family val="2"/>
        <scheme val="major"/>
      </rPr>
      <t xml:space="preserve">
(doplňujúci popis; príp. ODKAZ na popis v ponuke)</t>
    </r>
  </si>
  <si>
    <t>ID návrhu riešenia z 
detailný návrh riešenia (DNR)</t>
  </si>
  <si>
    <r>
      <t xml:space="preserve">SPôSOB DODANIA
</t>
    </r>
    <r>
      <rPr>
        <sz val="10"/>
        <rFont val="Calibri Light"/>
        <family val="2"/>
        <scheme val="major"/>
      </rPr>
      <t xml:space="preserve"> (implementácia dodávateľom)</t>
    </r>
  </si>
  <si>
    <t>Identifikácia
USE CASE</t>
  </si>
  <si>
    <t>Identifikácia 
TEST CASE</t>
  </si>
  <si>
    <r>
      <t xml:space="preserve">Použité 
TESTOVACIE DÁTA
</t>
    </r>
    <r>
      <rPr>
        <sz val="10"/>
        <rFont val="Calibri Light"/>
        <family val="2"/>
        <scheme val="major"/>
      </rPr>
      <t>pri teste</t>
    </r>
  </si>
  <si>
    <r>
      <t xml:space="preserve">Použité 
PROSTREDIE
</t>
    </r>
    <r>
      <rPr>
        <sz val="10"/>
        <rFont val="Calibri Light"/>
        <family val="2"/>
        <scheme val="major"/>
      </rPr>
      <t>pre test
(overenie funkčnosti)</t>
    </r>
  </si>
  <si>
    <t>SPÔSOB OVERENIA
ODBERATEĽOM</t>
  </si>
  <si>
    <r>
      <t xml:space="preserve">VÝSLEDKY TESTOV
</t>
    </r>
    <r>
      <rPr>
        <sz val="10"/>
        <rFont val="Calibri Light"/>
        <family val="2"/>
        <scheme val="major"/>
      </rPr>
      <t>(status)</t>
    </r>
  </si>
  <si>
    <t>POZNÁMKA</t>
  </si>
  <si>
    <t>IDKP_1</t>
  </si>
  <si>
    <t>Funkcna poziadavka</t>
  </si>
  <si>
    <t>Registrácia a integrácia aplikácii do ekosystému Konta Košičana</t>
  </si>
  <si>
    <t>Konfiguracia mobilnej aplikácie do ekosystému Konta Košicana</t>
  </si>
  <si>
    <t>Ako servis chcem sa zaregistrovať do ekosystému KK za pomoci administrátorov Mesta Košic, získať aplikačné id a oprávenia mobilnej aplikácie  pre registráciu, prihlasovanie a odhlasovanie občana Kontom Košicana.  Konfiguračné nastavenia z Azure B2C ténantu mi poskytne administátor KK.</t>
  </si>
  <si>
    <t>KKApplication</t>
  </si>
  <si>
    <t>IDKP_2</t>
  </si>
  <si>
    <t>Integrácia mobilnej aplikácie do ekosystému Konta Košicana</t>
  </si>
  <si>
    <t>Ako servis  chcem sa integrovať konfiguračné nastavenia intergovať do REST komunikácie. Konfiguračné nastavenia z Azure B2C ténantu mi poskytne administátor KK.</t>
  </si>
  <si>
    <t>IDKP_3</t>
  </si>
  <si>
    <t>Administrácia KK</t>
  </si>
  <si>
    <t>Deaktivácia Konta Košičana oprávneným administrátorom</t>
  </si>
  <si>
    <t xml:space="preserve">Ako administrátor chcem vedieť  deaktivovať KK na základe overovacích údajov občana z Konta Košicana z administratorskeho prostredia </t>
  </si>
  <si>
    <t>KKAutentication</t>
  </si>
  <si>
    <t>IDKP_4</t>
  </si>
  <si>
    <t>Registrácia a autentifikácia KK</t>
  </si>
  <si>
    <t>Deaktivácia Konta Košičana registrovaným občanom vo web  aplikácii</t>
  </si>
  <si>
    <t>Ako občan si chcem vedieť deaktivovať svoje konto po prihlásení sa do webovej aplikácie Konta Košičana. Po deaktivácie občan stratí možnosť prihlásenia sa do web a mobilných aplikácii umožňujúcich prihlasovanie pomocou KK. Pre opätovnú aktiváciu je nutné nová registrácia.</t>
  </si>
  <si>
    <t>IDKP_5</t>
  </si>
  <si>
    <t>Deaktivácia Konta Košičana registrovaným občanom v mobilnej aplikácii</t>
  </si>
  <si>
    <t>Ako občan si chcem vedieť deaktivovať svoje konto po prihlásení sa do mobilnej aplikácie Konta Košičana. Po deaktivácie občan stratí možnosť prihlásenia sa do web a mobilných aplikácii umožňujúcich prihlasovanie pomocou KK. Pre opätovnú aktiváciu je nutné nová registrácia.</t>
  </si>
  <si>
    <t>IDKP_6</t>
  </si>
  <si>
    <t xml:space="preserve">Registrácia Konta Košičana v mobilnej aplikácie </t>
  </si>
  <si>
    <t>Ako občan alebo náštevník si chcem vedieť vytvoriť konto Košicana pomocou aktivačného kódu alebo bez aktivačného kódu.</t>
  </si>
  <si>
    <t>IDKP_7</t>
  </si>
  <si>
    <t>Potvrdenie EULA a GDPR</t>
  </si>
  <si>
    <t>Ako občan alebo náštevník  chcem vedieť potvrdiť podmienky používania aplikáciie a spracovania mojich osobných údajov podľa platnej legislatívy.</t>
  </si>
  <si>
    <t>IDKP_8</t>
  </si>
  <si>
    <t xml:space="preserve">Prihlasovanie Konta Košičana v mobilnej aplikácie pomocou mena a hesla </t>
  </si>
  <si>
    <t>Ako vlastník konta sa chcem vedieť prihlásiť do mobilnej aplikácie menom a heslom. Prihlasovanie poskytuje Azure AD B2C Ténant a jeho  IdP - OIDC pomocou OAuth2 protokolu.</t>
  </si>
  <si>
    <t>IDKP_9</t>
  </si>
  <si>
    <t>Prihlasovanie Konta Košičana v mobilnej aplikácie pomocou biometrie</t>
  </si>
  <si>
    <t>Ako vlastník konta sa chcem vedieť prihlásiť do mobilnej aplikácie biometriou. Prihlasovanie poskytuje Azure AD B2C Ténant a jeho  IdP - OIDC pomocou OAuth2 protokolu.</t>
  </si>
  <si>
    <t>IDKP_10</t>
  </si>
  <si>
    <t xml:space="preserve">Odhlasovanie  Konta Košičana v  mobilnej aplikácie </t>
  </si>
  <si>
    <t>Ako vlastník konta sa chcem vedieť odhlásiť z mobilnej aplikácie. Odhlasovanie poskytuje Azure AD B2C Ténant a jeho  IdP - OIDC pomocou OAut2 protokolu.</t>
  </si>
  <si>
    <t>IDKP_11</t>
  </si>
  <si>
    <t>Spracovanie chybových odpovedí REST volaní v mobilenj aplikácii</t>
  </si>
  <si>
    <t>Ako systém chcem implemntovať error handling nad REST volaniami pre štartné chybové kódy HTTP/S protokolu s ich spracovaním v opakovanej požidavke  resp.  Zobrazením s odvolaním na technickú pomoc.</t>
  </si>
  <si>
    <t>IDKP_12</t>
  </si>
  <si>
    <t>Poskytovanie údajov KK  a komunikácia s mestom Košice prostredníctvom mobilnej aplikácie</t>
  </si>
  <si>
    <t>Informovanie o online  prístupe.</t>
  </si>
  <si>
    <t>Ako vlastník konta  chcem vedieť o tom, že nemám dostupný internetové pripojenie, resp. servis provider Konta Košičana  je nedostupny..</t>
  </si>
  <si>
    <t>IDKP_13</t>
  </si>
  <si>
    <t>Informovanie o spracovávaní REST požiadavky</t>
  </si>
  <si>
    <t>Ako vlastník konta chcem vedieť o tom, že sa spracúva REST požiadavka vo forme load indikátora.. V prípade ak požiadavka trvá dlhšie load indikátor mi dá vizuálnu informácii, že je nutné počkať na stiahnutie dát.</t>
  </si>
  <si>
    <t>IDKP_14</t>
  </si>
  <si>
    <t>Poskynutie chybových  dát mobilnej aplikácie</t>
  </si>
  <si>
    <t>Ako systém chcem zalogovať kritické chyby systému pomocou online analztického nástorja ako je napr. Crashalytic</t>
  </si>
  <si>
    <t>IDKP_15</t>
  </si>
  <si>
    <t>Poskynutie analytických  dát mobilnej aplikácie o správaní sa používateľa</t>
  </si>
  <si>
    <t>Ako systém chcem zalogovať kritické chyby systému pomocou online analytického nástorja Firebse Analytic/Google Analytics</t>
  </si>
  <si>
    <t>IDKP_16</t>
  </si>
  <si>
    <t>Informovanie používateľa o novej verzii aplikácie na stiahnutie z aplikačných obchodov platforiem</t>
  </si>
  <si>
    <t>Ako vlastník konta a mobilnej aplikácie chcem byť informovaný o aktualizáciach mobilnej aplikácie po jej otvorení</t>
  </si>
  <si>
    <t>IDKP_17</t>
  </si>
  <si>
    <t>Donútenie používateľa naištavolať si novú veriu aplikácii</t>
  </si>
  <si>
    <t>Ako vlastník konta a mobilnej aplikácie chcem byť donútený  aktualizáciach mobilnú aplikáciu po jej otvorení, nakoľko zmeny v ekosystému KK by mi znemožnili využívanie mobilenj aplikácie a applikácia by mohla padať.</t>
  </si>
  <si>
    <t>...</t>
  </si>
  <si>
    <t>IDKP_18</t>
  </si>
  <si>
    <t>Administrácia Konta Košičana cez web aplikaciu</t>
  </si>
  <si>
    <t>Notifikovanie push notfikáciou používateľa o novej verzii aplikácie na stiahnutie z aplikačných obchodov platforiem</t>
  </si>
  <si>
    <t>Ako vlastník konta a mobilnej aplikácie chcem byť informovaný o aktualizáciach mobilnej aplikácie pomocou push notfikácie. Push notifikáciu odosiela administrátor manuálne pomocou Admin portálu resp. CI/CD proces pomocou REST požiadavky.</t>
  </si>
  <si>
    <t>KKNotification</t>
  </si>
  <si>
    <t>IDKP_19</t>
  </si>
  <si>
    <t>Notifikovanie emailom používateľa o novej verzii aplikácie na stiahnutie z aplikačných obchodov platforiem</t>
  </si>
  <si>
    <t>Ako vlastník konta a mobilnej aplikácie chcem byť informovaný o aktualizáciach mobilnej aplikácie pomocou emailu. Email odosiela administrátor manuálne pomocou Admin portálu resp. CI/CD proces pomocou REST požiadavky.</t>
  </si>
  <si>
    <t>IDKP_20</t>
  </si>
  <si>
    <t>Informovanie  používateľa o funckcionalite Konta Košičana vo forme správy</t>
  </si>
  <si>
    <t>Ako vlastník konta Košičana chcem byť informovaný o nových funcionalitách pomocou správ  v mojom centre správ. Správu odosiela administrátor manuálne pomocou Admin portálu resp. CI/CD proces pomocou REST požiadavky.</t>
  </si>
  <si>
    <t>KKMessage</t>
  </si>
  <si>
    <t>IDKP_21</t>
  </si>
  <si>
    <t>Notifikovanie emailom používateľa o funckcionalite Konta Košičana emailom</t>
  </si>
  <si>
    <t>Ako vlastník konta Košičana chcem byť informovaný o nových funkcionalitách pomocou emailu. Emaill odosiela administrátor manuálne pomocou Admin portálu resp. CI/CD proces pomocou REST požiadavky.</t>
  </si>
  <si>
    <t>IDKP_22</t>
  </si>
  <si>
    <t>Informovanie  používateľa o odstávke systému  Konta Košičana vo forme správy</t>
  </si>
  <si>
    <t>Ako vlastník konta Košičana chcem byť informovaný o odstávke systému s časovým vymedzením odstávky pomocou správ  v mojom centre správ. Správu odosiela administrátor manuálne pomocou Admin portálu resp. CI/CD proces pomocou REST požiadavky.</t>
  </si>
  <si>
    <t>IDKP_23</t>
  </si>
  <si>
    <t>Notifikovanie emailom používateľa o odstávke systému  Konta Košičana emailom</t>
  </si>
  <si>
    <t>Ako vlastník konta Košičana chcem byť informovaný o odstávke systému s časovým vymedzením odstávky pomocou emailu. Email  odosiela administrátor manuálne pomocou Admin portálu resp. CI/CD proces pomocou REST požiadavky.</t>
  </si>
  <si>
    <t>IDKP_24</t>
  </si>
  <si>
    <t>Notifikovanie emailom používateľa o odstávke systému  Konta Košičana push notfikáciou</t>
  </si>
  <si>
    <t>Ako vlastník konta Košičana chcem byť informovaný o odstávke systému s časovým vymedzením odstávky pomocou push notfikácie. Push notifikáciu odosiela administrátor manuálne pomocou Admin portálu resp. CI/CD proces pomocou REST požiadavky.</t>
  </si>
  <si>
    <t>IDKP_25</t>
  </si>
  <si>
    <t>Načítanie osobných údajov</t>
  </si>
  <si>
    <t>Ako vlastník konta Košičana chcem vidieť svoje osobné údaje vedené mestom Košice</t>
  </si>
  <si>
    <t>KKProfile</t>
  </si>
  <si>
    <t>IDKP_26</t>
  </si>
  <si>
    <t>Zmena osobných údajov</t>
  </si>
  <si>
    <t>Ako vlastník konta Košičana chcem vedieť zmeniť osobné údaje, mimo mena priezviska a rodného čísla, konte Košičana ako aj v agendovom systéme mesta Košíc</t>
  </si>
  <si>
    <t>IDKP_27</t>
  </si>
  <si>
    <t>Zmena doručovacej adresy</t>
  </si>
  <si>
    <t>Ako vlastník konta Košičana chcem vedieť zmeniť doručovaciu adresu pre listinnu poštu.</t>
  </si>
  <si>
    <t>IDKP_28</t>
  </si>
  <si>
    <t>Manažovanie  emailovej adresy pre správy</t>
  </si>
  <si>
    <t>Ako vlastník konta Košičana chcem vedieť pridať, odobrať emialovú adresu aj zmeniť preferovanú emailovu adresu pre doručovanie správ. Preferovaný email bude synchronizovaný v agendovom systéme mesta Košíc.</t>
  </si>
  <si>
    <t>IDKP_29</t>
  </si>
  <si>
    <t>Manažovanie  emailovej adresy pre doručovanie</t>
  </si>
  <si>
    <t xml:space="preserve">Ako vlastník konta Košičana chcem vedieť pridať, odobrať emialovú adresu aj zmeniť emailovu adresu pre doručovanie správ spojených s konkrétnou životnou situáciou. </t>
  </si>
  <si>
    <t>IDKP_30</t>
  </si>
  <si>
    <t>Manažovanie  IBAN-u</t>
  </si>
  <si>
    <t>Ako vlastník konta Košičana chcem vedieť pridať, odobrať bankové spojenie IBAN  aj zmeniť preferovaný IBAN. Preferovaný IBAN bude synchronizovaný v agendovom systéme mesta Košíc.</t>
  </si>
  <si>
    <t>IDKP_31</t>
  </si>
  <si>
    <t>Manažovanie  telefónneho kontaktu</t>
  </si>
  <si>
    <t>Ako vlastník konta Košičana chcem vedieť pridať, odobrať telefónne spojenie  aj zmeniť preferované telefónne číslo. Preferované telefónne čísl bude synchronizované v agendovom systéme mesta Košíc.</t>
  </si>
  <si>
    <t>IDKP_32</t>
  </si>
  <si>
    <t>Manažovanie doručovacej adresy objednávky resp. platby v mobilnej aplikácii</t>
  </si>
  <si>
    <t>Ako vlastník konta Košičana chcem vedieť zmeniť doručovaciu adresu pre objednavku resp. platbu v mobilnej aplikácii. Adresa bude súčasťou aj platobných dokladov v prípade ak sa adresa bydliska nieje totožná s doručovacou adresou.</t>
  </si>
  <si>
    <t>IDKP_33</t>
  </si>
  <si>
    <t>Poskytovanie údajov KK  a komunikácia s mestom Košice prostredníctvom web aplikácie</t>
  </si>
  <si>
    <t>Manažovanie doručovacej adresy objednávky resp. platby vo web aplikácii</t>
  </si>
  <si>
    <t>Ako vlastník konta Košičana chcem vedieť zmeniť doručovaciu adresu pre objednavku resp. platbu vo webovej aplikácii. Adresa bude súčasťou aj platobných dokladov v prípade ak sa adresa bydliska nieje totožná s doručovacou adresou.</t>
  </si>
  <si>
    <t>IDKP_34</t>
  </si>
  <si>
    <t>Načitanie údajov o psoch</t>
  </si>
  <si>
    <t>Ako vlastník konta Košičana chcem vidieť svoje  údaje vedené mestom Košice pri mojich registrovaných psoch.</t>
  </si>
  <si>
    <t>IDKP_35</t>
  </si>
  <si>
    <t>Zmena údajov o psoch</t>
  </si>
  <si>
    <t>Ako vlastník konta Košičana chcem vedieť zmeniť svoje údaje o psovi vedené mestom Košice, pri údajoch, ktoré je budú povolené zmeniť v agendovaom systéme mesta Košíc.</t>
  </si>
  <si>
    <t>IDKP_36</t>
  </si>
  <si>
    <t>Načitanie údajov o mojej rodine</t>
  </si>
  <si>
    <t xml:space="preserve">Ako vlastník konta Košičana chcem vidieť svoje  údaje vedené mestom Košice pri mojich rodinných príslušníkoch. </t>
  </si>
  <si>
    <t>IDKP_37</t>
  </si>
  <si>
    <t>Načitanie údajov o mojich nehnutelňostiach</t>
  </si>
  <si>
    <t xml:space="preserve">Ako vlastník konta Košičana chcem vidieť na mape svoje nehnuteľnosti. </t>
  </si>
  <si>
    <t>IDKP_38</t>
  </si>
  <si>
    <t xml:space="preserve">Ako vlastník konta Košičana chcem vidieť svoje  údaje vedené mestom Košice pri mojich nehnuteľnostiach. </t>
  </si>
  <si>
    <t>IDKP_39</t>
  </si>
  <si>
    <t>Načitanie údajov spojených so životnými situáciami v rámci kompetencie  mesta</t>
  </si>
  <si>
    <t xml:space="preserve">Ako vlastník konta Košičana chcem vidieť svoje  údaje vedené mestom Košice vrámci životných situácii, procesov a zmlúvnych vzťahov (Zimná údržba). </t>
  </si>
  <si>
    <t>IDKP_40</t>
  </si>
  <si>
    <t>Stahovanie dokumentov spojených so záznamami  mesta registrovaným vlastníkom konta</t>
  </si>
  <si>
    <t>Ako vlastník konta Košičana chcem vedieť staihnut dokumentáciu spojenú so záznamami  mesta vo forme pdf  a asice súborov</t>
  </si>
  <si>
    <t>IDKP_41</t>
  </si>
  <si>
    <t>Informovanie mesta o nesúlade s údajmi, ktoré nie je možné zmeniť v mobilenj aplikácii.</t>
  </si>
  <si>
    <t xml:space="preserve">Ako vlastník konta Košičana chcem vedieť nahlásiť nesúlad s údajmi a odoslať požiadavku o ich zmenu. </t>
  </si>
  <si>
    <t>KKIniciative</t>
  </si>
  <si>
    <t>IDKP_42</t>
  </si>
  <si>
    <t>Notifikácia o zmene stavu v spojených so životnými situáciami v rámci kompetencie  mesta vo forme správy</t>
  </si>
  <si>
    <t xml:space="preserve">Ako vlastník konta Košičana chcem dostávať správy do centra správ o zmenách stavu životnými situáciami vedených na moju osobu v rámci kompetencie  mesta.  </t>
  </si>
  <si>
    <t>IDKP_43</t>
  </si>
  <si>
    <t>Notifikácia o zmene stavu v spojených so životnými situáciami v rámci kompetencie  mesta vo forme push notfikacie</t>
  </si>
  <si>
    <t xml:space="preserve">Ako vlastník konta Košičana chcem byť notifkovaný o zmenách stavu životnými situáciami vedených na moju osobu v rámci kompetencie  mesta vo forme push notifikácie.  </t>
  </si>
  <si>
    <t>IDKP_44</t>
  </si>
  <si>
    <t>Notifikácia o zmene stavu v spojených so životnými situáciami v rámci kompetencie  mesta vo forme emailu</t>
  </si>
  <si>
    <t xml:space="preserve">Ako vlastník konta Košičana chcem byť notifkovaný o zmenách stavu životnými situáciami vedených na moju osobu v rámci kompetencie  mesta vo forme emailu.  </t>
  </si>
  <si>
    <t>IDKP_45</t>
  </si>
  <si>
    <t>Registrovanie sa pre príjem push notfikácii</t>
  </si>
  <si>
    <t>Ako systém sa chcem získať súhlas vlastníka mobilného zariadenia na príjem push notifikácii a následne ho zaregistrovať v systéme Konta Košičana.</t>
  </si>
  <si>
    <t>IDKP_46</t>
  </si>
  <si>
    <t>Odregistrovanie sa z  príjem push notfikácii</t>
  </si>
  <si>
    <t>Ako vlastník konta Košičana sa chcem vedieť odregistrovať na príjem push notifikácii v systéme Konta Košičana.</t>
  </si>
  <si>
    <t>IDKP_47</t>
  </si>
  <si>
    <t>Manažment príjmu správ podľa zájmu prihlasením resp. odhlásením sa k odberu témy (topic)</t>
  </si>
  <si>
    <t>Ako vlastník konta Košičana sa chcem vedieť prihlásiť resp. odhlásiť k odberu správ na dostupnú tému.</t>
  </si>
  <si>
    <t>IDKP_48</t>
  </si>
  <si>
    <t>Manažment typu notifikácie správ pre zvolené témy</t>
  </si>
  <si>
    <t>Ako vlastník konta Košičana si chcem vedieť prihlásiť resp. odhlásiť k odberu správ na dostupnú tému.</t>
  </si>
  <si>
    <t>IDKP_49</t>
  </si>
  <si>
    <t>Synchronizácia nastavení tém a typu notifikácii konta Košičana</t>
  </si>
  <si>
    <t>Ako vlastník konta Košičana chcem aby nastavenia nad témami a typmi notifkácie boli synchronizované a teda aj vo webovej aplikácii boli identicke, pokiaľ nejde o push notifikáciu. Zmeny nastavení v mobilnej aplikácii sa musia prejaviť aj vo webovej aplikáciii a naopak.</t>
  </si>
  <si>
    <t>KKCalendar</t>
  </si>
  <si>
    <t>IDKP_50</t>
  </si>
  <si>
    <t>Presmerovanie používateľa aplikácie po stisnutí na akciu správy v rámci mobilenj aplikácie</t>
  </si>
  <si>
    <t>Ako vlastník konta Košičana po kliknutí na tlačitko akcie (OPEN, PAY, SHOW ...) chcem byť presmerovaný do detailu príslušnej akcie (web stranka, obrazovka v aplikácii, detail dokumentu, platobná obrazovka ap) podľa definicie akcii</t>
  </si>
  <si>
    <t>IDKP_51</t>
  </si>
  <si>
    <t>Poskytovanie údajov KK  a komunikácia s mestom Košice prostredníctvom webovej  aplikácie</t>
  </si>
  <si>
    <t>Presmerovanie používateľa aplikácie po stisnutí na akciu správy v rámci webovej aplikácie</t>
  </si>
  <si>
    <t>Ako vlastník konta Košičana po kliknutí na tlačitko akcie (OPEN, PAY, SHOW ...) chcem byť presmerovaný do detailu príslušnej akcie (web stranka, stranka v aplikácii, detail dokumentu, platobná obrazovka ap) podľa definicie akcii</t>
  </si>
  <si>
    <t>IDKP_52</t>
  </si>
  <si>
    <t>Prijatie notfikácie zo zvolenej témy</t>
  </si>
  <si>
    <t>Ako vlastník konta Košičana sa chcem ak som prihlásený na odber témy prijať notifikáciiu vo zvolenom notfikačnom kanále (email, push notfikacia)</t>
  </si>
  <si>
    <t>IDKP_53</t>
  </si>
  <si>
    <t>Prečítanie správy v centre správ</t>
  </si>
  <si>
    <t>Ako vlastník konta Košičana sa chcem vedieť prečítať vsetky správy ktoré mi boli odosielané (vseobecne, personalizovane, naviazané na odber témy)</t>
  </si>
  <si>
    <t>IDKP_54</t>
  </si>
  <si>
    <t>Zmazanie správy v centre správ</t>
  </si>
  <si>
    <t xml:space="preserve">Ako vlastník konta Košičana sa chcem vedieť zmazat vsetky správy ktoré mi boli odoslané. </t>
  </si>
  <si>
    <t>IDKP_55</t>
  </si>
  <si>
    <t>Označovanie správ za prečítane po ich prečítaní</t>
  </si>
  <si>
    <t>Ako vlastník konta Košičana sa chcem vidieť, že prečitana správa je označená prečitaná.</t>
  </si>
  <si>
    <t>IDKP_56</t>
  </si>
  <si>
    <t>Notifikovanie o počte nových správ</t>
  </si>
  <si>
    <t>Ako vlastník konta Košičana sa chcem vidieť, v mojom mobilnom zariadení ako aj v po prihlásení sa do aplikácie, pocet nových sprav</t>
  </si>
  <si>
    <t>IDKP_57</t>
  </si>
  <si>
    <t>Filtrovanie a sortovanie správ podľa filtračných kritérii</t>
  </si>
  <si>
    <t>Ako vlastník konta Košičana sa chcem vyhľadávť spravy na zoznamom správ fulltextovím vyhľadavaním a filtračnými kritériami (napr. tagmi)</t>
  </si>
  <si>
    <t>IDKP_58</t>
  </si>
  <si>
    <t>Načitanie všeobecného default kalendára udalostí mobilnou aplikáciou</t>
  </si>
  <si>
    <t>Ako vlastník konta Košičana chcem vidieť v mobilnej aplikácii default všeobecný kalendár udalostí.</t>
  </si>
  <si>
    <t>IDKP_59</t>
  </si>
  <si>
    <t>Výber kalendárov v mobilenej aplikácii</t>
  </si>
  <si>
    <t>Ako vlastník konta Košičana chcem vediet v mobilnej aplikácii zvoliť ktorý zo všeobecných kalendárov chcem v aplikácii vidieť. Vlastník túto voľbu musí mať vypísanu vo svojich aplikačných nastaveniach. Default kalendár mesta Košic nie je možné vyhodiť.</t>
  </si>
  <si>
    <t>IDKP_60</t>
  </si>
  <si>
    <t>Načitanie personalizovaného kalendára udalostí mobilnou aplikáciou</t>
  </si>
  <si>
    <t xml:space="preserve"> Ako vlastník konta Košičana chcem vidieť v mobilnej aplikácii personalizovay kalendár vedený mestom pre moju osobu. Kalendár obsahuje udalosti v spojení s mojou osobou - napríklad datum splatnosti výmerov, dátum nasledujúcej splátky, ap..</t>
  </si>
  <si>
    <t>IDKP_61</t>
  </si>
  <si>
    <t>Uloženie kalendárovej udalosti do kalendára tretej strany</t>
  </si>
  <si>
    <t>Ako vlastník konta Košičana chcem vedieť kalendarový event zdieľať s kalendárom tretej strany v mobilnej aplikácii. Export.</t>
  </si>
  <si>
    <t>IDKP_62</t>
  </si>
  <si>
    <t>Prezeranie kalendára v mobilnej aplikácii.</t>
  </si>
  <si>
    <t>Ako vlastník konta Košičana chcem vedieť prezerať kaledáre v roznych náhľadoch - denný, týzdenný a ročný ako aj detail kalendárneho eventu.</t>
  </si>
  <si>
    <t>IDKP_63</t>
  </si>
  <si>
    <t>Presmerovanie používateľa aplikácie po stisnutí na akciu alebo linku kalendára v rámci mobilenej aplikácie</t>
  </si>
  <si>
    <t>Ako vlastník konta Košičana po kliknutí na tlačitko alebo linku akcie kalendára (OPEN, PAY, SHOW ...) chcem byť presmerovaný do detailu príslušnej akcie (web stranka, obrazovka v aplikácii, detail dokumentu, platobná obrazovka ap) podľa definicie akcii</t>
  </si>
  <si>
    <t>IDKP_64</t>
  </si>
  <si>
    <t>Načitanie všeobecného default kalendára udalostí webovou aplikáciou</t>
  </si>
  <si>
    <t>IDKP_65</t>
  </si>
  <si>
    <t>Výber kalendárov vo webovej aplikácii</t>
  </si>
  <si>
    <t>Ako vlastník konta Košičana chcem vediet v mobilnej aplikácii zvoliť ktorý zo všeobecných kalendárov chcem v aplikácii vidieť. Vlastník túto voľbu musí mať vypísanu vo svojich aplikačných nastveniach. Default kalendár mesta Košic nie je možné vyhodiť.</t>
  </si>
  <si>
    <t>IDKP_66</t>
  </si>
  <si>
    <t>Načitanie personalizovaného kalendára udalostí webovou aplikáciou</t>
  </si>
  <si>
    <t xml:space="preserve"> Ako vlastník konta Košičana chcem vidieť v mobilnej aplikácii osobný kalendár vedený mestom pre moju osobu. Kalendár obsahuje udalosti v spojení s mojou osobou - napríklad datum splatnosti výmerov, dátum nasledujúcej splátky, ap..</t>
  </si>
  <si>
    <t>IDKP_67</t>
  </si>
  <si>
    <t>Prezeranie kalendára vo webovej aplikácii</t>
  </si>
  <si>
    <t>IDKP_68</t>
  </si>
  <si>
    <t>Presmerovanie používateľa aplikácie po stisnutí na akciu alebo linku kalendára v rámci webovej aplikácie</t>
  </si>
  <si>
    <t>IDKP_69</t>
  </si>
  <si>
    <t>Notifikácia o blÍžiacej sa udalosti  vo forme správy v mobilnej aplikácii</t>
  </si>
  <si>
    <t xml:space="preserve">Ako vlastník konta Košičana chcem dostávať správy o blÍžiacej sa udalosti do centra správ z mojich zvolených kalendárov.  </t>
  </si>
  <si>
    <t>IDKP_70</t>
  </si>
  <si>
    <t>Notifikácia o blÍžiacej sa udalosti  vo forme push notfikacie</t>
  </si>
  <si>
    <t xml:space="preserve">Ako vlastník konta Košičana chcem byť notifkovaný o blÍžiacej sa udalosti vo forme push notifikácie.  </t>
  </si>
  <si>
    <t>IDKP_71</t>
  </si>
  <si>
    <t>Notifikácia o blÍžiacej sa udalosti vo forme emailu</t>
  </si>
  <si>
    <t xml:space="preserve">Ako vlastník konta Košičana chcem byť notifkovaný o blÍžiacej sa udalosti vo forme emailu.  </t>
  </si>
  <si>
    <t>IDKP_72</t>
  </si>
  <si>
    <t>Poskytovanie údajov KK  a komunikácia s mestom Košice prostredníctvom webovej aplikácie</t>
  </si>
  <si>
    <t>IDKP_73</t>
  </si>
  <si>
    <t>Synchronizácia nastavení kalendárov konta Košičana</t>
  </si>
  <si>
    <t>Ako vlastník konta Košičana chcem aby nastavenia nad kalendarmi boli synchronizované a teda aj vo webovej aplikácii boli identicke. Zmeny nastavení v mobilnej aplikácii sa musia prejaviť aj vo webovej aplikáciii a naopak.</t>
  </si>
  <si>
    <t>IDKP_74</t>
  </si>
  <si>
    <t>Poskytovanie údajov KK  a komunikácia s mestom Košice prostredníctvom  mobilnej aplikácie</t>
  </si>
  <si>
    <t>Identifikácia registrovaného vlastníka Konta Košičana pomocou vygenerovaného QR kódu</t>
  </si>
  <si>
    <t xml:space="preserve">Ako vlastník konta Košičana, nie visitor, chcem sa vedieť identifikovať pomocou QR kódu voči aplikácii tretej strany. </t>
  </si>
  <si>
    <t>KKIdentification</t>
  </si>
  <si>
    <t>IDKP_75</t>
  </si>
  <si>
    <t>Identifikácia registrovaného vlastníka Konta Košičana nasnímaním QR kódu</t>
  </si>
  <si>
    <t>IDKP_76</t>
  </si>
  <si>
    <t>Generovanie QR kódu</t>
  </si>
  <si>
    <t xml:space="preserve">Ako vlastník konta Košičana, nie visitor, chcem sa aby sa mi kód v aplikácii kvoli bezpečnosti menil každých 10 minút. </t>
  </si>
  <si>
    <t>IDKP_77</t>
  </si>
  <si>
    <t>Zadanie všeobecného podnetu v mobilnej aplikácii</t>
  </si>
  <si>
    <t>Ako vlastník konta Košičana chcem vedieť nahlásiť akýkolˇvek podnet, ktorý nie je v preddefinovanej téme pre mesto Košice</t>
  </si>
  <si>
    <t>IDKP_78</t>
  </si>
  <si>
    <t>Pridanie lokalizácie do podnetu v mobilnej aplikácii</t>
  </si>
  <si>
    <t>Ako vlastník konta Košičana chcem vedieť pridať k podnetu GPS súradnice ak je to k podnetu relevantné alebo vyžadované..</t>
  </si>
  <si>
    <t>IDKP_79</t>
  </si>
  <si>
    <t>Pridanie fotografie do podnetu v mobilnej aplikácii</t>
  </si>
  <si>
    <t>Ako vlastník konta Košičana chcem vedieť pridať k podnetu fotografiu je to k podnetu relevantné alebo vyžadované. Maximálne 3.</t>
  </si>
  <si>
    <t>IDKP_80</t>
  </si>
  <si>
    <t>Zadanie všeobecného podnetu na základe preddefinovanej témy v mobilnej aplikácii</t>
  </si>
  <si>
    <t>Ako vlastník konta Košičana chcem vedieť nahlásiť  podnet, ktorý je v preddefinovanej téme pre mesto Košice (Napr. Lokalizacia výtlkov, nefunčná lampa, ap).</t>
  </si>
  <si>
    <t>IDKP_81</t>
  </si>
  <si>
    <t>Poskytovanie údajov KK  a komunikácia s mestom Košice prostredníctvom  webovej aplikácie</t>
  </si>
  <si>
    <t>Zadanie všeobecného podnetu vo webovej aplikácii</t>
  </si>
  <si>
    <t>IDKP_82</t>
  </si>
  <si>
    <t>Pridanie lokalizácie do podnetu vo webovej aplikácii</t>
  </si>
  <si>
    <t>Ako vlastník konta Košičana chcem vedieť pridať k podnetu GPS súradnice ak je to k podnetu relevantné alebo vyžadované. V príade, že web aplikácia je spustená na desktope alebo notebooku a lokalizácia je vyžadovaná pri podnete bude informácie, že je ju nutné podať pomocou mobilenej aplikácie na danom mieste.</t>
  </si>
  <si>
    <t>IDKP_83</t>
  </si>
  <si>
    <t>Pridanie fotografie do podnetu vo webovej aplikácii</t>
  </si>
  <si>
    <t>Ako vlastník konta Košičana chcem vedieť pridať k podnetu fotografiu je to k podnetu relevantné alebo vyžadované. Maximálne 3. V príade, že web aplikácia je spustená na desktope alebo notebooku a lokalizácia je vyžadovaná pri podnete bude informácie, že je ju nutné podať pomocou mobilenej aplikácie na danom mieste.</t>
  </si>
  <si>
    <t>IDKP_84</t>
  </si>
  <si>
    <t>Zadanie všeobecného podnetu na základe preddefinovanej témy vo webovej aplikácii</t>
  </si>
  <si>
    <t>IDKP_85</t>
  </si>
  <si>
    <t>Identifikácia stavu riešenia podnetu v mobilej aplikácii?</t>
  </si>
  <si>
    <t>Ako vlastník konta Košičana chcem vedieť vediet v akom stave je moj podnet.</t>
  </si>
  <si>
    <t>IDKP_86</t>
  </si>
  <si>
    <t>Identifikácia stavu riešenia podnetu vo webovej aplikácii?</t>
  </si>
  <si>
    <t>IDKP_87</t>
  </si>
  <si>
    <t>Notifikácia o zmene stavu v spojených s podnetom vo forme správy</t>
  </si>
  <si>
    <t>Ako vlastník konta Košičana chcem dostávať správy do centra správ o zmenách stavu podnetu v spojených s podnetom vedených na moju osobu.</t>
  </si>
  <si>
    <t>IDKP_88</t>
  </si>
  <si>
    <t>Notifikácia o zmene stavu v spojených s podnetom vo forme push notfikacie</t>
  </si>
  <si>
    <t xml:space="preserve">Ako vlastník konta Košičana chcem byť notifkovaný o zmenách stavu podnetu vedených na moju osobu vo forme push notifikácie do mobilnej aplikácie.  </t>
  </si>
  <si>
    <t>IDKP_89</t>
  </si>
  <si>
    <t>Notifikácia o zmene stavu v spojených s podnetom vo forme emailu</t>
  </si>
  <si>
    <t xml:space="preserve">Ako vlastník konta Košičana chcem byť notifkovaný o zmenách stavu podnetu vedených na moju osobu vo forme emailu.  </t>
  </si>
  <si>
    <t>IDKP_90</t>
  </si>
  <si>
    <t xml:space="preserve">Načítanie dokladov a kariet v evidencii mesta do mobilnej aplikácie </t>
  </si>
  <si>
    <t>Ako vlastník konta Košičana chcem vidieť svoje doklady a karty v evidencie mesta Košice</t>
  </si>
  <si>
    <t>KKCard</t>
  </si>
  <si>
    <t>IDKP_91</t>
  </si>
  <si>
    <t xml:space="preserve">Načítanie dokladov a kariet v evidencii tretích strán do mobilnej aplikácie </t>
  </si>
  <si>
    <t>Ako vlastník konta Košičana chcem vidieť svoje doklady a karty v evidencie tretích strán spriaznených s mestom Košice. Minimálne 1 integrácia</t>
  </si>
  <si>
    <t>IDKP_92</t>
  </si>
  <si>
    <t>Presmerovanie do aplikácii tretích strán ako zdrojových údajov o dokladoch a kartách z mobilnej aplikácie</t>
  </si>
  <si>
    <t>Ako vlastník konta Košičana chcem byť presmerovaný, po kliknutíi na zdroj ak existuje, do webových aplikácii tretích stán.</t>
  </si>
  <si>
    <t>IDKP_93</t>
  </si>
  <si>
    <t>Zobrazenie detailu dokladu resp. karty v mobilnej aplikácie</t>
  </si>
  <si>
    <t xml:space="preserve">Ako vlastník konta Košičana chcem vedieť detail moojho dokladu resp. mojej karty. </t>
  </si>
  <si>
    <t>IDKP_94</t>
  </si>
  <si>
    <t>Informovanie mesta o nesúlade s dokladmi a kartami, ktoré sú načítane v mobilnej aplikáciii.</t>
  </si>
  <si>
    <t xml:space="preserve">Ako vlastník konta Košičana chcem vedieť nahlásiť nesúlad s dokladmi a kartami a odoslať požiadavku o ich zmenu prostredníctvom podnetu. </t>
  </si>
  <si>
    <t>IDKP_95</t>
  </si>
  <si>
    <t xml:space="preserve">Načítanie dokladov a kariet v evidencii mesta do webovej aplikácie </t>
  </si>
  <si>
    <t>IDKP_96</t>
  </si>
  <si>
    <t xml:space="preserve">Načítanie dokladov a kariet v evidencii tretích strán do webovej aplikácie </t>
  </si>
  <si>
    <t>IDKP_97</t>
  </si>
  <si>
    <t>Presmerovanie do aplikácii tretích strán ako zdrojových údajov o dokladoch a kartách z webovej aplikácie</t>
  </si>
  <si>
    <t>IDKP_98</t>
  </si>
  <si>
    <t>Zobrazenie detailu dokladu resp. karty vo webovej aplikácie</t>
  </si>
  <si>
    <t xml:space="preserve">Ako vlastník konta Košičana chcem vedieť detail môjho dokladu resp. mojej karty. </t>
  </si>
  <si>
    <t>IDKP_99</t>
  </si>
  <si>
    <t>Informovanie mesta o nesúlade s dokladmi a kartami, ktoré sú načítane vo webovej aplikáciii.</t>
  </si>
  <si>
    <t>IDKP_100</t>
  </si>
  <si>
    <t>Načítavanie platobných položiek pre potreby platieb v mobilnej aplikácii</t>
  </si>
  <si>
    <t>Ako vlastník konto Košičana chcem vidieť ponuku mesta a jeho partnerov zo spoločného trhoviska (marketplace) (napr. Listky ZOO atd )</t>
  </si>
  <si>
    <t>KKMarketplace</t>
  </si>
  <si>
    <t>IDKP_101</t>
  </si>
  <si>
    <t>Vyhľadavanie platobných položiek pre potreby platieb v mobilnej aplikácii</t>
  </si>
  <si>
    <t xml:space="preserve">Ako vlastník konto Košičana chcem vedieť vyhľadavať v trhovisku, filtrovať a sortovať cez parametre trhoviska. </t>
  </si>
  <si>
    <t>IDKP_102</t>
  </si>
  <si>
    <t>Vytvorenie objednávky z vybratých položiek autorizovaným vlastníkom Konta Košičana v mobilnej aplikácii</t>
  </si>
  <si>
    <t xml:space="preserve">Ako vlastník konto Košičana chcem vedieť vybrať z ponuky marketplacu a vytvoriť objednávku. </t>
  </si>
  <si>
    <t>KKOrder</t>
  </si>
  <si>
    <t>IDKP_103</t>
  </si>
  <si>
    <t>Predvyplnenie objednávky údajmi z konta Košičana v mobilnej aplikácii</t>
  </si>
  <si>
    <t>Ako vlastník konta Košičana chcem mať objednávku predvyplnenú osobnými údajmi z mojho konta Košicana.</t>
  </si>
  <si>
    <t>IDKP_104</t>
  </si>
  <si>
    <t>Modifikovanie údajov objednávky v mobilnej aplikácii</t>
  </si>
  <si>
    <t>Ako vlastník konta Košičana chcem vedieť doplniť alebo modifikovať udáje potrebné k objednávke.</t>
  </si>
  <si>
    <t>IDKP_105</t>
  </si>
  <si>
    <t>Zapamätanie doplnených údajov objednávky konte Košičana v mobilnej aplikácii</t>
  </si>
  <si>
    <t>Ako vlastník konta Košičana chcem aby si konto zapamatalo moje doplnené údaje pre budúce platby</t>
  </si>
  <si>
    <t>IDKP_106</t>
  </si>
  <si>
    <t>Vloženie zľavových kódov do objednavky v mobilnej aplikácii</t>
  </si>
  <si>
    <t xml:space="preserve">Ako vlastník konta Košičana chcem  vediet vložiť zľavové kódy ak to objednávka umožnuje.. </t>
  </si>
  <si>
    <t>IDKP_107</t>
  </si>
  <si>
    <t>Informovanie o poskytnutých zľavách v objednávke v mobilnej aplikácii</t>
  </si>
  <si>
    <t xml:space="preserve">Ako vlastník konta Košičana chcem vedieť o poskytnutých zľavách. (napríklad z klasifikacie kosicana) </t>
  </si>
  <si>
    <t>IDKP_108</t>
  </si>
  <si>
    <t>Zobrazenie celej objednávky v mobilnej aplikácii</t>
  </si>
  <si>
    <t xml:space="preserve">Ako vlastník konta Košičana chcem  vydiet konsololidovanú objednávku pred samotnou platbou. </t>
  </si>
  <si>
    <t>IDKP_109</t>
  </si>
  <si>
    <t>Funkcionalita zapamätania platobnej karty v mobilnej aplikácii.</t>
  </si>
  <si>
    <t xml:space="preserve">Ako vlastník konta Košičana chcem vediet zapnúť funkcionalitu zapamätania platobnej karty. </t>
  </si>
  <si>
    <t>IDKP_110</t>
  </si>
  <si>
    <t>Platba platobnou kartou v mobilnej aplikácii.</t>
  </si>
  <si>
    <t>Ako vlastník konta Košičana chcem vedieť zaplatiť objednávku mojou debetnou alebo kreditnou kartou. Minimálna podpora sú Visa a Master Card</t>
  </si>
  <si>
    <t>KKPayment</t>
  </si>
  <si>
    <t>IDKP_111</t>
  </si>
  <si>
    <t>Platba pomocou ApplePay  v mobilenej aplikácii.</t>
  </si>
  <si>
    <t xml:space="preserve">Ako vlastník konta Košičana chcem vedieť zaplatiť objednávku pomocou ApplePay v mobilnej aplikácii na platforme Apple. </t>
  </si>
  <si>
    <t>IDKP_112</t>
  </si>
  <si>
    <t>Platba platobnou GooglePay kartou v mobilenej aplikácii.</t>
  </si>
  <si>
    <t xml:space="preserve">Ako vlastník konta Košičana chcem vedieť zaplatiť objednávku pomocou GooglePay  v mobilnej aplikácii na platforme Android. </t>
  </si>
  <si>
    <t>IDKP_113</t>
  </si>
  <si>
    <t>Platba platobného príkazu platobnou kartou v mobilnej aplikácii.</t>
  </si>
  <si>
    <t xml:space="preserve">Ako vlastník konta Košičana chcem vedieť zaplatiť platobný príkaz mojou debetnou alebo kreditnou kartou. </t>
  </si>
  <si>
    <t>IDKP_114</t>
  </si>
  <si>
    <t>Platba platobného príkazu pomocou ApplePay  v mobilenej aplikácii.</t>
  </si>
  <si>
    <t xml:space="preserve">Ako vlastník konta Košičana chcem vedieť zaplatiť platobný príkaz pomocou ApplePay v mobilnej aplikácii na platforme Apple. </t>
  </si>
  <si>
    <t>IDKP_115</t>
  </si>
  <si>
    <t>Platba platobného príkazu platobnou GooglePay kartou v mobilenej aplikácii.</t>
  </si>
  <si>
    <t xml:space="preserve">Ako vlastník konta Košičana chcem vedieť zaplatiť platobný príkaz pomocou GooglePay  v mobilnej aplikácii na platforme Android. </t>
  </si>
  <si>
    <t>IDKP_116</t>
  </si>
  <si>
    <t>Notifikovanie o úspešnosti platby v mobilnej aplikácii</t>
  </si>
  <si>
    <t>Ako vlastník konta Košičana chcem byť informovaný o úspešnosti resp. neúspešnosti platby.</t>
  </si>
  <si>
    <t>IDKP_117</t>
  </si>
  <si>
    <t>Zobrazovanie realizovaných platieb v mobilnej aplikácii</t>
  </si>
  <si>
    <t>Ako vlastník konta Košičana chcem vidieť zoznam a detail svojich platieb aj neúspešných..</t>
  </si>
  <si>
    <t>IDKP_118</t>
  </si>
  <si>
    <t>Zobrazovanie objednávok v mobilnej aplikácii</t>
  </si>
  <si>
    <t>Ako vlastník konta Košičana chcem vidieť zoznam a detail svojich objednáviek.</t>
  </si>
  <si>
    <t>IDKP_119</t>
  </si>
  <si>
    <t>Zobrazovanie a zdieľanie dokladov o zaplatení v mobilnej aplikácii.</t>
  </si>
  <si>
    <t>Ako vlastník konta Košičana chcem vidieť zoznam a detail dokladov o zaplatení, ako ich aj vo forme dokumentu zdielat.</t>
  </si>
  <si>
    <t>KKBilling</t>
  </si>
  <si>
    <t>IDKP_120</t>
  </si>
  <si>
    <t>Načítavanie platobných položiek pre potreby platieb vo webovej aplikácii</t>
  </si>
  <si>
    <t>IDKP_121</t>
  </si>
  <si>
    <t>Vyhľadavanie platobných položiek pre potreby platieb vo webovej aplikácii</t>
  </si>
  <si>
    <t xml:space="preserve">Ako vlastník konto košičana chcem vedieť vyhľadavať v trhovisku, filtrovať a sortovať cez parametre trhoviska. </t>
  </si>
  <si>
    <t>IDKP_122</t>
  </si>
  <si>
    <t>Vytvorenie objednávky z vybratých položiek autorizovaným vlastníkom Konta Košičana vo webovej aplikácii</t>
  </si>
  <si>
    <t xml:space="preserve">Ako vlastník konto košičana chcem vedieť vybrať z ponuky marketplacu a vytvoriť objednávku. </t>
  </si>
  <si>
    <t>IDKP_123</t>
  </si>
  <si>
    <t>Predvyplnenie objednávky údajmi z konta Košičana vo webovej aplikácii</t>
  </si>
  <si>
    <t>IDKP_124</t>
  </si>
  <si>
    <t>Modifikovanie údajov objednávky vo webovej aplikácii</t>
  </si>
  <si>
    <t>IDKP_125</t>
  </si>
  <si>
    <t>IDKP_126</t>
  </si>
  <si>
    <t>Vloženie zľavových kódov do objednavky vo webovej aplikácii</t>
  </si>
  <si>
    <t>IDKP_127</t>
  </si>
  <si>
    <t>Informovanie o poskytnutých zľavách v objednávke vo webovej aplikácii</t>
  </si>
  <si>
    <t>IDKP_128</t>
  </si>
  <si>
    <t>Zobrazenie celej objednávky vo webovej aplikácii</t>
  </si>
  <si>
    <t xml:space="preserve">Ako vlastník konta Košičana chcem  vyiet konsololidovanú objednávku pred samotnou platbou. </t>
  </si>
  <si>
    <t>IDKP_129</t>
  </si>
  <si>
    <t>Funkcionalita zapamätania platobnej karty vo webovej aplikácii.</t>
  </si>
  <si>
    <t>IDKP_130</t>
  </si>
  <si>
    <t>Platba platobnou kartou vo webovej aplikácii.</t>
  </si>
  <si>
    <t xml:space="preserve">Ako vlastník konta Košičana chcem vedieť zaplatiť objednávku mojou debetnou alebo kreditnou kartou. </t>
  </si>
  <si>
    <t>IDKP_131</t>
  </si>
  <si>
    <t>Platba platobného príkazu platobnou kartou vo webovej aplikácii.</t>
  </si>
  <si>
    <t>IDKP_132</t>
  </si>
  <si>
    <t>Notifikovanie o úspešnosti platby vo webovej aplikácii</t>
  </si>
  <si>
    <t>IDKP_133</t>
  </si>
  <si>
    <t>Zobrazovanie realizovaných platieb vo webovej aplikácii</t>
  </si>
  <si>
    <t>IDKP_134</t>
  </si>
  <si>
    <t>Zobrazovanie objednávok vo webovej aplikácii</t>
  </si>
  <si>
    <t>IDKP_135</t>
  </si>
  <si>
    <t>Zobrazovanie a sťahovanie dokladov o zaplatení v mobilnej aplikácii.</t>
  </si>
  <si>
    <t>Ako vlastník konta Košičana chcem vidieť zoznam a detail dokladov o zaplatení, , ako ich aj vo forme dokumentu stiahnut do svojho zariadenia.</t>
  </si>
  <si>
    <t>IDKP_136</t>
  </si>
  <si>
    <t>Pridanie supeadministrátora admin portálu.</t>
  </si>
  <si>
    <t xml:space="preserve">Ako superadministrator so vsetkymi právami chcem vediet pridať ďalsieho superadministrátor do systému konta Košičana. </t>
  </si>
  <si>
    <t>IDKP_137</t>
  </si>
  <si>
    <t>Ne-Funkcna poziadavka</t>
  </si>
  <si>
    <t>Minimálny počet superadministrátorov</t>
  </si>
  <si>
    <t>V systéme Konta Košičana musia byť vždy aktívny najmenej dvaja superadministátory. Ak by obaja naraz ukončili pracovný pomer s metom Košice, musí aspoň jeden z nich preniesť práva a zaregistrovať nového superadministrátora z osadenstva mesta Košíc.</t>
  </si>
  <si>
    <t>IDKP_138</t>
  </si>
  <si>
    <t>Odobranie superadministrátora z admin portálu.</t>
  </si>
  <si>
    <t>Ako superadministrator so vsetkymi právami chcem vediet odobrať superadministrátor zo systému konta Košičana. Záznamy sa nemažú len deaktivijú kvoli historii logovania.</t>
  </si>
  <si>
    <t>IDKP_139</t>
  </si>
  <si>
    <t>Manažovanie administrátorov admin portálu.</t>
  </si>
  <si>
    <t>Ako superadministrator so vsetkymi právami chcem vediet manažovať administrátorov v systému konta Košičana</t>
  </si>
  <si>
    <t>IDKP_140</t>
  </si>
  <si>
    <t>Manažovanie práv administrátorov admin portálu.</t>
  </si>
  <si>
    <t>Ako superadministrator so vsetkymi právami chcem vediet manažovať požívateľské práva administrátorov v systému konta Košičana</t>
  </si>
  <si>
    <t>IDKP_141</t>
  </si>
  <si>
    <t>Pridanie administrátora tretej strany do admin portálu.</t>
  </si>
  <si>
    <t>Ako administrator chcem vediet pridať administrátor tretej strany do systému konta Košičana</t>
  </si>
  <si>
    <t>IDKP_142</t>
  </si>
  <si>
    <t>Odobranie administrátora tretej strany z admin portálu.</t>
  </si>
  <si>
    <t>Ako administrator chcem vediet odobrať administrátor tretej strany zo systému konta Košičana</t>
  </si>
  <si>
    <t>IDKP_143</t>
  </si>
  <si>
    <t>Manažovanie administrátorov tretích strán v admin portále.</t>
  </si>
  <si>
    <t>Ako administrator s prislušnými právami chcem vediet manažovať administrátorov tretich strán v systému konta Košičana. Moze ist o aplikačných administrátorov, administrátorov marketplacu, atd.</t>
  </si>
  <si>
    <t>IDKP_144</t>
  </si>
  <si>
    <t>Manažovanie práv administrátorov tretích strán v admin portále.</t>
  </si>
  <si>
    <t>Ako administrator chcem vediet manažovať požívateľské práva administrátorov tretích strán v systému konta Košičana. Môže ist o zmeny aplikačných nastavení, práva na prehľady, práva k napĺňaniu marketplacu</t>
  </si>
  <si>
    <t>IDKP_145</t>
  </si>
  <si>
    <t>Posielanie správ s určením notifikačnej cesty z admin portálu</t>
  </si>
  <si>
    <t>Ako administrátor chcem vedieť odoslať správu a určiť notifikacnú cestu pomocou push notifikáciu všetkým, na konkrétny topic alebo konkrétnu osobu. Ide.o update existujúceho administrátorského portálu.</t>
  </si>
  <si>
    <t>IDKP_146</t>
  </si>
  <si>
    <t>Formátovanie veľkosti správ podľa typu notifikácie</t>
  </si>
  <si>
    <t>Ako administrátor chcem vedieť upraviť správy pred odoslaním pre rozne typy notfikačných ciest. Najmä push notifikácie sú rozsahovo menšie. Ide.o update existujúceho administrátorského portálu.</t>
  </si>
  <si>
    <t>IDKP_147</t>
  </si>
  <si>
    <t>Vytvorenie pravidiel periodicity odosielania notifikácii k udalosti</t>
  </si>
  <si>
    <t>Ako administrátor chcem vedieť pridať ku správam najmä typu udalosť periodicitu opakovania správ a ich ososielania prślušnou notifikačnou cestou.  Ide.o update existujúceho administrátorského portálu.</t>
  </si>
  <si>
    <t>IDKP_148</t>
  </si>
  <si>
    <t>Registrácia aplikácii pre využívanie funkcionality identifikácie pomocou QR kódu.</t>
  </si>
  <si>
    <t>Ako administrátor chcem vedieť zaregistrovať aplikáciu vlastnej alebo  tretej strany pre využívanie funckcionality identifikácie pomocou QR kódu.</t>
  </si>
  <si>
    <t>IDKP_149</t>
  </si>
  <si>
    <t>Zobrazovanie historie realizovaných identifikácii v admin portále pre administačné potreby.</t>
  </si>
  <si>
    <t>Ako administrátor chcem vidieť a filtrovať historiu identifikácii v konte Košičana bez osobných dát občanov z Konta Košičana. Filtrácia podľa stavu, dátumu vzniku, datumu expiracie, aplikácii, ktor'ju realizovali.</t>
  </si>
  <si>
    <t>IDKP_150</t>
  </si>
  <si>
    <t>Manažovanie nastavení pre aplikácie registrované pre funkcionalitu identifikácie pomocou Konto Košičana</t>
  </si>
  <si>
    <t>Ako administrátor chcem vedieť manažovať nastavenia pre využívanie funckcionality identifikácie pomocou QR kódu pre  aplikáciu tretej strany. Ide o navrátové URL, resp URI schémy.</t>
  </si>
  <si>
    <t>IDKP_151</t>
  </si>
  <si>
    <t>Manažovanie návratových hodnôt identifikácie pre aplikácie registrované pre funkcionalitu identifikácie pomocou Konto Košičana</t>
  </si>
  <si>
    <t>Ako administrátor chcem vedieť manažovať návratové osobné údaje z Konta Košičana po úspeśnej identifikáciii pomocou QR kódu do aplikáciu tretej strany. Napr. Meno, priezvisko, kid, mesto atd podľa dohodnutej špecifikácie.</t>
  </si>
  <si>
    <t>IDKP_152</t>
  </si>
  <si>
    <t>Technicka poziadavka</t>
  </si>
  <si>
    <t>Logovanie akcií admini portálu</t>
  </si>
  <si>
    <t>Operácie nad admin portálom musia byť logované</t>
  </si>
  <si>
    <t>IDKP_153</t>
  </si>
  <si>
    <t>Manažment tagov pre podnety v admin portále</t>
  </si>
  <si>
    <t>Ako administrátor s právami k prístupu k podnetom bez podania chcem vedieť vytvárať a manažovať tagy pre typy podnetov</t>
  </si>
  <si>
    <t>IDKP_154</t>
  </si>
  <si>
    <t>Zobrazenie podnetov administrátorom mesta Košic.</t>
  </si>
  <si>
    <t>Ako administrátor s právami k prístupu k podnetom bez podania chcem vedieť načítať zoznam podnetov od občanov z aplikácii Konta KoŠičana</t>
  </si>
  <si>
    <t>IDKP_155</t>
  </si>
  <si>
    <t>Filtrovanie a sortovanie podnetov v zobrazení.</t>
  </si>
  <si>
    <t>Ako administrátor s právami k prístupu k podnetom bez podania chcem vedieť filtrovať a triediť zoznam podnetov od občanov z aplikácii Konta KoŠičana podľa tagov.</t>
  </si>
  <si>
    <t>IDKP_156</t>
  </si>
  <si>
    <t xml:space="preserve">Odoslanie správy administrátorom osobe ktorá podala podnet </t>
  </si>
  <si>
    <t>Ako administrátor s právami k prístupu k podnetom bez podania chcem vedieť odoslať správu na príslušný podnet.</t>
  </si>
  <si>
    <t>IDKP_157</t>
  </si>
  <si>
    <t>Ako administrátor s právami k prístupu k podnetom bez podania chcem vedieť zmeniť stav  príslušného  podnetu.</t>
  </si>
  <si>
    <t>IDKP_158</t>
  </si>
  <si>
    <t>Manažment kalendárov v admin portále</t>
  </si>
  <si>
    <t>Ako administrátor s právami k prístupu ku kalendárom  chcem vedieť vytvárať, modifikovať a mazať všeobecné  kaledáre.</t>
  </si>
  <si>
    <t>IDKP_159</t>
  </si>
  <si>
    <t>Manažment kalendárových tagov  v admin portále</t>
  </si>
  <si>
    <t>Ako administrátor s právami k prístupu ku kalendárom  chcem vedieť tagovať jednollivé kalendáre pre výber a filtraćiu kalendárov, ktoré bude chcieť občan vidieť v aplikáciách a z ktorých bude chciet prijímat spravz a notifkácie.</t>
  </si>
  <si>
    <t>IDKP_160</t>
  </si>
  <si>
    <t>Manžment kalendárových udalostí</t>
  </si>
  <si>
    <t>Ako administrátor s právami k prístupu ku kalendárom  chcem vedieť vytvárať, modifikovať a mazať všeobecné  udalosti v kaledároch.</t>
  </si>
  <si>
    <t>IDKP_161</t>
  </si>
  <si>
    <t>Pridávanie akcii a miesta udalosti do všeobecnej udalosti</t>
  </si>
  <si>
    <t>Ako administrátor s právami k prístupu ku kalendárom  chcem vedieť vytvárať, modifikovať a mazať akcie udalosti (OPEN, URL, ap), miesto (adresa, GPS suradnice pre mapy) vo  všeobecné udalostiach v kaledároch.</t>
  </si>
  <si>
    <t>IDKP_162</t>
  </si>
  <si>
    <t>Vytvorenie a naplnenie minimálneho počtu klandárov v systéme  Konta Košičana</t>
  </si>
  <si>
    <t>Ako systém Konta Košičana  chcem mať vytvorený minimálne kalendár daňových udalostí a  kalendáre odvozu odpadu.</t>
  </si>
  <si>
    <t>IDKP_163</t>
  </si>
  <si>
    <t>Pridávanie notifikačných pravidiel k udalosti do všeobecnej udalosti</t>
  </si>
  <si>
    <t>Ako administrátor s právami k prístupu ku kalendárom  chcem vedieť vytvárať, modifikovať a mazať notfikačné právidlá (pocet hodin, dni pred, periodicita)  vo  všeobecné udalostiach v kaledároch.</t>
  </si>
  <si>
    <t>IDKP_164</t>
  </si>
  <si>
    <t>Služba platieb Konta Košičana</t>
  </si>
  <si>
    <t>Registrácia merchanta</t>
  </si>
  <si>
    <t xml:space="preserve">Ako administrátor s právami k platobným modulom  chcem registrovať merchanta do SaaS platformi platieb. </t>
  </si>
  <si>
    <t>IDKP_165</t>
  </si>
  <si>
    <t>Manažment adminstrátorov merchanta</t>
  </si>
  <si>
    <t xml:space="preserve">Ako administrátor s právami k platobným modulom  chcem vedieť pridavať,, modifikovať a  deaktivovať administrátorov integrujúcich sa merchantov do SaaS platformi platieb. </t>
  </si>
  <si>
    <t>IDKP_166</t>
  </si>
  <si>
    <t>Modifikácia nastavení merchanta administrátorom</t>
  </si>
  <si>
    <t>Ako administrátor s právami k platobným modulom  chcem vedieť modifikovať nastavenia merchanta (Zakladné udaje merchanta, IBAN, podporovane platobne metody).</t>
  </si>
  <si>
    <t>IDKP_167</t>
  </si>
  <si>
    <t>Registrácia mesta Košice ako merchanta administrátorom</t>
  </si>
  <si>
    <t>Ako systém Konta Košičana chcem aby bol zaregistrovaný a nastavení merchnat - mesto Kosice</t>
  </si>
  <si>
    <t>IDKP_168</t>
  </si>
  <si>
    <t>Manažment platobných položiek administrátorom merchanta</t>
  </si>
  <si>
    <t>Ako administrátor merchanta chcem vediet vytvárat, modifikovať a mazať  platobné položky v marketplace.</t>
  </si>
  <si>
    <t>IDKP_169</t>
  </si>
  <si>
    <t>Nastavovanie platobných položiek administrátorom merchanta</t>
  </si>
  <si>
    <t>Ako administrátor merchanta chcem vediet nad platobnými položkami zadavať cenu , platobnú metodu a metadata potrené pre identifikáciu platby.</t>
  </si>
  <si>
    <t>IDKP_170</t>
  </si>
  <si>
    <t>Nastavovanie zliav nad platobnými položkami administrátorom</t>
  </si>
  <si>
    <t>Ako administrátor s právami k platobným modulom  chcem vedieť zadávať zľavy občanom podľa kategorizácie pre merchantov po dohode s mestom Košice</t>
  </si>
  <si>
    <t>IDKP_171</t>
  </si>
  <si>
    <t>Modifikácia nastavení merchanta administrátorom merchanta</t>
  </si>
  <si>
    <t>Ako administrátor merchanta chcem vediet  modifikovať svoje údaje merchanta.</t>
  </si>
  <si>
    <t>IDKP_172</t>
  </si>
  <si>
    <t>Nastavovanie zliav nad platobnými položkami administrátorom merchanta</t>
  </si>
  <si>
    <t>Ako administrátor merchanta chcem vediet  pridávať zľavy k svojim platobným položkám.</t>
  </si>
  <si>
    <t>IDKP_173</t>
  </si>
  <si>
    <t>Nastavovanie kupónov nad platobnými položkami administrátorom merchanta</t>
  </si>
  <si>
    <t>Ako administrátor merchanta chcem vediet  pridávať kupóny k svojim platobným položkám.</t>
  </si>
  <si>
    <t>IDKP_174</t>
  </si>
  <si>
    <t>Nastavovanie kupónov nad platobnými položkami administrátorom</t>
  </si>
  <si>
    <t>Ako administrátor s právami k platobným modulom  chcem vedieť zadávať kupóny občanom podľa kategorizácie pre merchantov po dohode s mestom Košice</t>
  </si>
  <si>
    <t>IDKP_175</t>
  </si>
  <si>
    <t>Zobrazovanie a filtrácia platobných položiek pre administrátora merchanta</t>
  </si>
  <si>
    <t>Ako administrátor merchanta chcem vidieť a filtrovať zoznam svojich platobných položiek.</t>
  </si>
  <si>
    <t>IDKP_176</t>
  </si>
  <si>
    <t>Zobrazovanie detailu platobných položiek pre administrátora merchanta</t>
  </si>
  <si>
    <t>Ako administrátor merchanta chcem vidieť a detail zvolenej  platobnejch položky</t>
  </si>
  <si>
    <t>IDKP_177</t>
  </si>
  <si>
    <t>Zobrazovanie a filtrácia platobných položiek pre administrátora</t>
  </si>
  <si>
    <t>Ako administrátor s právami k platobným modulom chcem vidieť a filtrovať zoznam platobných položiek všetkých merchantov.</t>
  </si>
  <si>
    <t>IDKP_178</t>
  </si>
  <si>
    <t>Zobrazovanie detailu platobných položiek pre administrátora</t>
  </si>
  <si>
    <t>Ako administrátor s právami k platobným modulom chcem vidieť a detail zvolenej  platobnejch položky bez možnosti zmeny.</t>
  </si>
  <si>
    <t>IDKP_179</t>
  </si>
  <si>
    <t>Zadávanie dohodnutého poplatku za SaaS platformu</t>
  </si>
  <si>
    <t>Ako administrátor s právami k platobným modulom chcem vedieť zadať poplatok za využívanie SaaS platformy podľa dohôd mesta Košice.</t>
  </si>
  <si>
    <t>IDKP_180</t>
  </si>
  <si>
    <t>Zobrazovanie a filtrácia objednávok pre administrátora merchanta</t>
  </si>
  <si>
    <t>Ako administrátor merchanta chcem vidieť a filtrovať zoznam svojich objednávok a ich stavov.</t>
  </si>
  <si>
    <t>IDKP_181</t>
  </si>
  <si>
    <t>Zobrazovanie detailuobjednávky pre administrátora merchanta</t>
  </si>
  <si>
    <t>Ako administrátor merchanta chcem vidieť a detail zvolenej  objednávky.</t>
  </si>
  <si>
    <t>IDKP_182</t>
  </si>
  <si>
    <t>Zobrazovanie a filtrácia platieb pre administrátora merchanta</t>
  </si>
  <si>
    <t>Ako administrátor merchanta chcem vidieť zoznam platieb úspešných aj neúspešných s dôvovom nezrealizovania platby.</t>
  </si>
  <si>
    <t>IDKP_183</t>
  </si>
  <si>
    <t>Zobrazovanie a filtrácia platieb pre administrátora</t>
  </si>
  <si>
    <t>Ako administrátor s právami k platobným modulom chcem vidieť zoznam platieb úspešných aj neúspešných s dôvovom nezrealizovania platby všetkých merchantov bez detailu.</t>
  </si>
  <si>
    <t>IDKP_184</t>
  </si>
  <si>
    <t>Zobrazovanie a filtrácia konsolidovaných a statistických údajov o platbách pre administrátorov</t>
  </si>
  <si>
    <t>Ako administrátor chcem vidieť konsolidované a štatistické udaje o platbách v spojení s filtráciou a sortovaní. (napriklad konsolidované reporty po mesiaci, mesačný výkaz, ap)</t>
  </si>
  <si>
    <t>IDKP_185</t>
  </si>
  <si>
    <t>Služby modulu KKMesssage</t>
  </si>
  <si>
    <t>Odosielanie správ s moznosťou push notifkácii pomocou API</t>
  </si>
  <si>
    <t>Ako modul KKMessage chcem poskytnúť prostredníctvom REST API možnost pridať k odosielaniu správ aj typ push notifikácii s možnosťou skrátenej správy pre potreby push notfikácii</t>
  </si>
  <si>
    <t>IDKP_186</t>
  </si>
  <si>
    <t>Automatické mazanie správ pomocou pravidiel</t>
  </si>
  <si>
    <t>Ako modul KKMessage chcem poskytnúť funkcionalitu automatického mazania správ podľa pravidiel.</t>
  </si>
  <si>
    <t>IDKP_187</t>
  </si>
  <si>
    <t>Automatické formátovanie správ pre potreby push notifkácii</t>
  </si>
  <si>
    <t>Ako modul KKMessage chcem poskytnúť funkcionalitu automatického fromatovania  správ podľa typu notfikácie, pokial sa vo volaní nenachádza sprava pre push notfikácie resp. je dlhšia. AK sa nenachádza zoberie sa title správy a naformatuje sa podľa dlzky správ pre ush notifikácie. Ak sa nachádza a je dlhšia oreže sa do potrebnej dlžky..</t>
  </si>
  <si>
    <t>IDKP_188</t>
  </si>
  <si>
    <t>Roširenie API správ o možnosť zvoliť si push notifkácie ako notifikačnej cesty</t>
  </si>
  <si>
    <t>IDKP_189</t>
  </si>
  <si>
    <t>Služby modulu KKNotification</t>
  </si>
  <si>
    <t>Odosielanie správ pre potreby push notifkácii pomocou API</t>
  </si>
  <si>
    <t>Ako modul KKNotiffication chcem poskytnúť prostredníctvom REST API možnosť odosielania správ pomocou push notifikácii autorizovaným  administrátorom</t>
  </si>
  <si>
    <t>IDKP_190</t>
  </si>
  <si>
    <t>Odosielanie správ s moznosťou push notifkácii pre autorizované aplikácie pomocou API</t>
  </si>
  <si>
    <t>Ako modul KKNotiffication chcem poskytnúť prostredníctvom REST API možnosť odosielania správ pomocou push notifikácii autorizovaným  aplikáciam registrovaným v systéme Konta Košičana s právami na odosielanie notifikácii.</t>
  </si>
  <si>
    <t>IDKP_191</t>
  </si>
  <si>
    <t>Registrovanie sa na prijímania push notifikácii pomocou API</t>
  </si>
  <si>
    <t>Ako modul KKNotiffication chcem poskytnúť prostredníctvom REST API možnosť registrovanie sa na prijímania push notifikácii  regiostrovaným občanov v Konta Košičana pomocou mobilnej aplikácie. Ako modul zároveň zaevidujem kid, deviceid, a push tokeny. Nasledne naviazem osobu na vseobecne témy (varovanie, nebezpecenstvo, vseobecný oznam) a zintegrujem registráciu s Firebase Messaging službou</t>
  </si>
  <si>
    <t>IDKP_192</t>
  </si>
  <si>
    <t>Odregistrovanie sa z prijímania push notifikácii pomocou API</t>
  </si>
  <si>
    <t>Ako modul KKNotiffication chcem poskytnúť prostredníctvom REST API možnosť odregistrovania sa z prijímania push notfikácii  registrovaným občanov v Konta Košičana pomocou mobilnej aplikácie. Ako modul zároveň deaktivijem mobilnú aplikáciu na príjem akejkolvek push notifkácie ci uz z tém alebo personalizovaných notfikácii. Jeho osobné nastavenia vsak len zneaktivnim, nemažem,. Pri opätovnej registrácii toho isteho zariadenia budú platné posledné nastavenia reg. občana.</t>
  </si>
  <si>
    <t>IDKP_193</t>
  </si>
  <si>
    <t>Synchronizácia tém s KKMessage modulom</t>
  </si>
  <si>
    <t>Ako modul KKNotiffication chcem previazať témy správ s push notifikáciami pomocou Firebase Messaging služby a jej topikov.</t>
  </si>
  <si>
    <t>IDKP_194</t>
  </si>
  <si>
    <t>Služby modulu KKIdentification</t>
  </si>
  <si>
    <t>Poskytnutie API pre identifikáciu pomocou QR kódu</t>
  </si>
  <si>
    <t>Ako modul KKNotiffication chcem poskytnúť prostredníctvom REST API možnosť identifikácie pomocou QR kódu na základe nastavení z admin portálu a overovania práv registrovaných aplikácii.</t>
  </si>
  <si>
    <t>IDKP_195</t>
  </si>
  <si>
    <t>Poskytnutie API o zrealizovaných identifikáciach</t>
  </si>
  <si>
    <t>Ako modul KKNotiffication chcem uchovávať záznami o úspešných aj neúspešných identifikáciach.</t>
  </si>
  <si>
    <t>IDKP_196</t>
  </si>
  <si>
    <t>Služby modulu KKIniciative</t>
  </si>
  <si>
    <t>Vytvorenie podnetu prostredníctvom API</t>
  </si>
  <si>
    <t xml:space="preserve">Ako modul KKIniciative chcem poskytnúť prostredníctvom REST API možnosť vytvorenia podnetu pre autorizovaného občana. </t>
  </si>
  <si>
    <t>IDKP_197</t>
  </si>
  <si>
    <t>Vytvorenie API pre zmenu stavu podnetu</t>
  </si>
  <si>
    <t xml:space="preserve">Ako modul KKIniciative chcem poskytnúť prostredníctvom REST API možnosť reagovania na podnet pre autorizovaného administrátora. S možnostou stavov podnetov (todo, inprogress, done, reject, ap) </t>
  </si>
  <si>
    <t>IDKP_198</t>
  </si>
  <si>
    <t>Manažovanie tagov podnetov prostredníctvom API</t>
  </si>
  <si>
    <t xml:space="preserve">Ako modul KKIniciative chcem poskytnúť prostredníctvom REST API možnosť manažovanie tagov podnetov pre autorizovaného administrátora. </t>
  </si>
  <si>
    <t>IDKP_199</t>
  </si>
  <si>
    <t>Načítanie a filtrovanie podneto prostredníctvom API</t>
  </si>
  <si>
    <t xml:space="preserve">Ako modul KKIniciative chcem poskytnúť prostredníctvom REST API možnosť načítatnia podnetov a ich filtroranie  pre autorizovaného administrátora. </t>
  </si>
  <si>
    <t>IDKP_200</t>
  </si>
  <si>
    <t>Odoslanie správz tvorcovi podnetu o zmene stavu podnetu</t>
  </si>
  <si>
    <t>Ako modul KKIniciative chcem odoslať automaticky správu tvorcovi podnetu v prípade zmeny  stavu. Podnetu.</t>
  </si>
  <si>
    <t>IDKP_201</t>
  </si>
  <si>
    <t>Služby modulu KKCalendar</t>
  </si>
  <si>
    <t>Manažment kalendárov pre administratorv pomocou API</t>
  </si>
  <si>
    <t>Ako modul KKICalendár chcem poskytnúť prostredníctvom REST API možnosť vytvárania, mofifikácie a zmazania kalendárov pre autorizovaných administrátorov.</t>
  </si>
  <si>
    <t>IDKP_202</t>
  </si>
  <si>
    <t>Manažment kalendárov pre aplikácie pomocou API</t>
  </si>
  <si>
    <t>Ako modul KKICalendár chcem poskytnúť prostredníctvom REST API možnosť vytvárania, mofifikácie a zmazania kalendárov pre autorizované aplikácie</t>
  </si>
  <si>
    <t>IDKP_203</t>
  </si>
  <si>
    <t>Manažment všeobecných kalendárových udalostí pomocou API</t>
  </si>
  <si>
    <t>Ako modul KKICalendár chcem poskytnúť prostredníctvom REST API možnosťť vytvárať, modifikovať a mazať všeobecné  udalosti v kaledároch.</t>
  </si>
  <si>
    <t>IDKP_204</t>
  </si>
  <si>
    <t>Nastevnie notifkačných pravidiel pre všeobecné kalendárove udalosti pomocou API</t>
  </si>
  <si>
    <t>Ako modul KKICalendár chcem poskytnúť prostredníctvom REST API možnosť  vytvárať, modifikovať a mazať notfikačné právidlá (pocet hodin, dni pred, periodicita)  vo  všeobecné udalostiach v kaledároch.</t>
  </si>
  <si>
    <t>IDKP_205</t>
  </si>
  <si>
    <t>Manažment osobných kalendárov pomocou API</t>
  </si>
  <si>
    <t>Ako modul KKICalendár chcem poskytnúť prostredníctvom REST API možnosť vytvárania, mofifikácie a zmazania osobných kalendárov pre každého registrovaného občana do Konta Košičana</t>
  </si>
  <si>
    <t>IDKP_206</t>
  </si>
  <si>
    <t>Manažment osobných kalendárových udalostí pomocou API</t>
  </si>
  <si>
    <t>Ako modul KKICalendár chcem poskytnúť prostredníctvom REST API možnosť vytvárať, modifikovať a mazať  udalosti v osobných kaledároch pre registrované aplikácie s právani pre použitie tohto API</t>
  </si>
  <si>
    <t>IDKP_207</t>
  </si>
  <si>
    <t>Dstandart iCal</t>
  </si>
  <si>
    <t>Ako modul KKICalendár chcem poskytnúť podpru pre klandárovú špecifikáciu udalosti vo formáte iCal</t>
  </si>
  <si>
    <t>IDKP_208</t>
  </si>
  <si>
    <t>Načitanie dokladov a kariet v evidencii integrovaných strán</t>
  </si>
  <si>
    <t>Ako modul KKICalendár chcem poskytnúť prostredníctvom REST API možnosť vytvárania, modifikácie a zmazania kariet z integrovaných systémov mesta Košíc.</t>
  </si>
  <si>
    <t>IDKP_209</t>
  </si>
  <si>
    <t>Načitanie dokladov a kariet v evidencii mesta</t>
  </si>
  <si>
    <t>Ako modul KKICalendár chcem poskytnúť prostredníctvom REST API možnosť vytvárania, modifikácie a zmazania kariet z agendového systému mesta Košíc.</t>
  </si>
  <si>
    <t>IDKP_210</t>
  </si>
  <si>
    <t>Služby modulu KKMarketplace</t>
  </si>
  <si>
    <t>Manažment platobných položiek pre administrátorov pomocou API</t>
  </si>
  <si>
    <t>Ako modul KKMarketplace chcem poskytnúť prostredníctvom REST API vytváranie, modifikovanie, mazanie a prísiup k platobným položkám pre administrátorov</t>
  </si>
  <si>
    <t>IDKP_211</t>
  </si>
  <si>
    <t>Manažment zliav pre administrátorov pomocou API</t>
  </si>
  <si>
    <t>Ako modul KKMarketplace chcem poskytnúť prostredníctvom REST API vytváranie, modifikovanie a mazanie zliav pre administrátorov</t>
  </si>
  <si>
    <t>IDKP_212</t>
  </si>
  <si>
    <t>Manažment kupónov pre administrátorov pomocou API</t>
  </si>
  <si>
    <t>Ako modul KKMarketplace chcem poskytnúť prostredníctvom REST API vytváranie, modifikovanie a mazanie kupónov pre administrátorov</t>
  </si>
  <si>
    <t>IDKP_213</t>
  </si>
  <si>
    <t>Ako modul KKMarketplace chcem poskytnúť prostredníctvom REST API vytváranie, modifikovanie a mazanie kupónov pre asdministrátorov</t>
  </si>
  <si>
    <t>IDKP_214</t>
  </si>
  <si>
    <t>Načitanie platobných položiek pre občanov pomocou API</t>
  </si>
  <si>
    <t>Ako modul KKMarketplace chcem poskytnúť prostredníctvom REST API načitavanie platobných položiek pre občanov</t>
  </si>
  <si>
    <t>IDKP_215</t>
  </si>
  <si>
    <t>Filtrovanie platobných položiek pre občanov pomocou API</t>
  </si>
  <si>
    <t>Ako modul KKMarketplace chcem poskytnúť prostredníctvom REST API filtrovanie platobných položiek pre občanov podľa merchanta</t>
  </si>
  <si>
    <t>IDKP_216</t>
  </si>
  <si>
    <t>Vyhľadávanie platobných položiek pre občanov pomocou API</t>
  </si>
  <si>
    <t>Ako modul KKMarketplace chcem poskytnúť prostredníctvom REST API vyhľadávanie platobných položiek pre občanov podľa merchanta</t>
  </si>
  <si>
    <t>IDKP_217</t>
  </si>
  <si>
    <t>Služby modulu KKOrder</t>
  </si>
  <si>
    <t>Manažment objednávok  pomocou API</t>
  </si>
  <si>
    <t>Ako modul KKOrder chcem poskytnúť prostredníctvom REST API vytváranie, modifikovanie a mazanie objednávok.</t>
  </si>
  <si>
    <t>IDKP_218</t>
  </si>
  <si>
    <t>Vkladanie zliav a kuponov do objednávky pomocou API</t>
  </si>
  <si>
    <t>Ako modul KKOrder chcem poskytnúť prostredníctvom REST API vkladanie zľiav a kupónov.</t>
  </si>
  <si>
    <t>IDKP_219</t>
  </si>
  <si>
    <t>Prijati platobného príkazuz ako objednávky pomocou API</t>
  </si>
  <si>
    <t>Ako modul KKOrder chcem poskytnúť prostredníctvom REST API poslať platobný príkaz vo frme správy registrovaným občanom v Konte Košičana z registrovaných apilkácii s právom na túto službu</t>
  </si>
  <si>
    <t>IDKP_220</t>
  </si>
  <si>
    <t>Načítanie  zrealizovaných objednávok autorizovaným občanom pomocou API</t>
  </si>
  <si>
    <t>Ako modul KKOrder chcem poskytnúť prostredníctvom REST API načítanie  zrealizovaných objednávok autorizovaným občanom v aplikáciach.</t>
  </si>
  <si>
    <t>IDKP_221</t>
  </si>
  <si>
    <t>Načítanie  zrealizovaných objednávok autorizovaným administrátorm pomocou API</t>
  </si>
  <si>
    <t>Ako modul KKOrder chcem poskytnúť prostredníctvom REST API načítanie  zrealizovaných objednávok autorizovaným administrátorom.</t>
  </si>
  <si>
    <t>IDKP_222</t>
  </si>
  <si>
    <t>Načítanie  zrealizovaných objednávok autorizovaným administrátorom merchanta pomocou API</t>
  </si>
  <si>
    <t>Ako modul KKOrder chcem poskytnúť prostredníctvom REST API načítanie  zrealizovaných objednávok autorizovaným administrátorom merchnatov.</t>
  </si>
  <si>
    <t>IDKP_223</t>
  </si>
  <si>
    <t>Načítanie detailu zrealizovaných objednávok autorizovaným občanom pomocou API</t>
  </si>
  <si>
    <t>Ako modul KKOrder chcem poskytnúť prostredníctvom REST API načítanie detailu  zrealizovaných objednávok autorizovaným občanom v aplikáciach.</t>
  </si>
  <si>
    <t>IDKP_224</t>
  </si>
  <si>
    <t>Načítanie detailu zrealizovaných objednávok autorizovaným administrátorm pomocou API</t>
  </si>
  <si>
    <t>Ako modul KKOrder chcem poskytnúť prostredníctvom REST API načítanie detailu  zrealizovaných objednávok autorizovaným administrátorom.</t>
  </si>
  <si>
    <t>IDKP_225</t>
  </si>
  <si>
    <t>Načítanie  detailu zrealizovaných objednávok autorizovaným administrátorom merchanta pomocou API</t>
  </si>
  <si>
    <t>Ako modul KKOrder chcem poskytnúť prostredníctvom REST API načítanie detailu  zrealizovaných objednávok autorizovaným administrátorom merchnatov.</t>
  </si>
  <si>
    <t>IDKP_226</t>
  </si>
  <si>
    <t>Parovanie platby s objednávkou</t>
  </si>
  <si>
    <t>Ako modul KKOrder chcem automaticky aktualizovať objednávku so stavom platby..</t>
  </si>
  <si>
    <t>IDKP_227</t>
  </si>
  <si>
    <t>Notfikovanie registrovaných aplikácii o objednávke a platbe</t>
  </si>
  <si>
    <t>Ako modul KKOrder chcem poskytnúť prostredníctvom REST API notifikovanie o objednávke a platbe pre integrované aplikácie merchantov.</t>
  </si>
  <si>
    <t>IDKP_228</t>
  </si>
  <si>
    <t>Prepočítanie daní</t>
  </si>
  <si>
    <t>Ako modul KKOrder chcem vedieť automaticky prepočítať dane za platobné položky.</t>
  </si>
  <si>
    <t>IDKP_229</t>
  </si>
  <si>
    <t>Služby modulu KKPayment</t>
  </si>
  <si>
    <t>Integrácia na platobnú bránu</t>
  </si>
  <si>
    <t>Ako modul KKPayment chcem sa integrovať na zvolenú platobnú bránu a poskytnuté API pre realizovaciu platbu zvolenou platobnou metódou.</t>
  </si>
  <si>
    <t>IDKP_230</t>
  </si>
  <si>
    <t>Požiadavka na platobné metódy</t>
  </si>
  <si>
    <t xml:space="preserve">Platobná bŕana musí poskytovať platobné metódy SEPA, Card (Visa a Master Card), GooglePay a ApplePay. </t>
  </si>
  <si>
    <t>IDKP_231</t>
  </si>
  <si>
    <t>Požiadavka na funkcionalitu pamatania si platobnej karty</t>
  </si>
  <si>
    <t xml:space="preserve">Platobná bŕana musí poskytovať funkcionalitu zapamatania si kariet. </t>
  </si>
  <si>
    <t>IDKP_232</t>
  </si>
  <si>
    <t>Požiadavka na funkcionalitu opakovaných platieb</t>
  </si>
  <si>
    <t xml:space="preserve">Platobná bŕana musí poskytovať funkcionalitu pre opakované platby (subscriptions). </t>
  </si>
  <si>
    <t>IDKP_233</t>
  </si>
  <si>
    <t>Nice to have požiadavka na funkcionalitu splátok</t>
  </si>
  <si>
    <t xml:space="preserve">Platobná bŕana by mohla poskytovať funkcionalitu splátok alebo platobnú metódu splatok ako je napríklad Klarna. </t>
  </si>
  <si>
    <t>IDKP_234</t>
  </si>
  <si>
    <t>Požiadavka na funkcionalitu notfikácii o úspešnosti platby</t>
  </si>
  <si>
    <t>Platobná bŕana musí poskytovať funkcionalitu notifikácii o úspešnosti realizácie platby prostredníctvom API</t>
  </si>
  <si>
    <t>IDKP_235</t>
  </si>
  <si>
    <t>Požiadavka na funkcionalitu konsolidovaných reportov o platbách</t>
  </si>
  <si>
    <t xml:space="preserve">Platobná bŕana by mohla poskytovať funkcionalitu konsolidovaných reportov o platbách prostredníctvom API, v opačnom prípade funkcionalita musí byť realizovaná programovo v module Billing. </t>
  </si>
  <si>
    <t>IDKP_236</t>
  </si>
  <si>
    <t>Požiadavka na funkcionalitu statistických reportov o platbách</t>
  </si>
  <si>
    <t xml:space="preserve">Platobná bŕana by mohla poskytovať funkcionalitu statistických reportov o platbách prostredníctvom API, v opačnom prípade funkcionalita musí byť realizovaná programovo v module Billing. </t>
  </si>
  <si>
    <t>IDKP_237</t>
  </si>
  <si>
    <t>Požiadavka na funkcionalitu fraudov</t>
  </si>
  <si>
    <t xml:space="preserve">Platobná bŕana musí poskytovať funkcionalitu detekovania a reportovania fraudov v platbách. </t>
  </si>
  <si>
    <t>IDKP_238</t>
  </si>
  <si>
    <t>Požiadavka na funkcionalitu notifikácie platiteľa o chýbajúcej platbe</t>
  </si>
  <si>
    <t xml:space="preserve">Platobná bŕana by mohla poskytovať funkcionalitu upozornenia pre použivateľov v príade chývajúćej platbe pri opakovaných platbách, v opačnom prípade funkcionalita musí byť realizovaná programovo v module Billing. </t>
  </si>
  <si>
    <t>IDKP_239</t>
  </si>
  <si>
    <t>Synchronizácia platieb s agendovým systémom mesta</t>
  </si>
  <si>
    <t>Ako modul KKPayment chcem sa integrovať agendový systém mesta Košic a posielať dáta o o platbách v prípade platobných príkazov.</t>
  </si>
  <si>
    <t>IDKP_240</t>
  </si>
  <si>
    <t>Automaticky prepočítanie poplatkov za sluzby SaaS a platba merchantom</t>
  </si>
  <si>
    <t>Ako modul Payment chcem vedieť automaticky prepočítať poplatby za sluzby SaaS platformi a preposlať platby do prślušných účtov mesta a merchantov.</t>
  </si>
  <si>
    <t>IDKP_241</t>
  </si>
  <si>
    <t>Služby modulu KKBilling</t>
  </si>
  <si>
    <t>Generovanie dokladov o platbe</t>
  </si>
  <si>
    <t>Ako modul KKBillling chcem vedieť automaticky vygenerovať doklady o platbe..</t>
  </si>
  <si>
    <t>IDKP_242</t>
  </si>
  <si>
    <t>Stiahnutie dokladov o platbe</t>
  </si>
  <si>
    <t>Ako modul KKBillling chcem poskytnúť prostredníctvom REST API pre stiahnutie platobných dokladov vo formáte pdf autorizovaným občanom Konta Košičana.</t>
  </si>
  <si>
    <t>IDKP_243</t>
  </si>
  <si>
    <t>Poskytnutie reportov pomocou API</t>
  </si>
  <si>
    <t xml:space="preserve">Ako modul KKBillling chcem poskytnúť prostredníctvom REST API  konsolidované reportov o platbách. </t>
  </si>
  <si>
    <t>IDKP_244</t>
  </si>
  <si>
    <t>Poskytnutie výkazov pomocou API</t>
  </si>
  <si>
    <t xml:space="preserve">Ako modul KKBillling chcem poskytnúť prostredníctvom REST API  výkazy na základe filtračných datumových kritérii. </t>
  </si>
  <si>
    <t>IDKP_245</t>
  </si>
  <si>
    <t>Notikácia o chýbajúcej platbe</t>
  </si>
  <si>
    <t xml:space="preserve">Ako modul KKBillling chcem poskytnúť prostredníctvom  správ  notifikovanie o chýbajúcej opakovanej platke občanovi do konta košičana. </t>
  </si>
  <si>
    <t>IDKP_246</t>
  </si>
  <si>
    <t>Preverovanie stavu opakovaných platieb</t>
  </si>
  <si>
    <t xml:space="preserve">Ako modul KKBillling chcem poskytnúť funkcionalitu preverovania opakovaných platieb.. </t>
  </si>
  <si>
    <t>IDKP_247</t>
  </si>
  <si>
    <t>Ukladanie zdojových kódov</t>
  </si>
  <si>
    <t xml:space="preserve">Ako vlastník systému chcem aby vsetky zdrojové kódy vytvorené v rámci projektu boli uložené v Github účte mesta Košic </t>
  </si>
  <si>
    <t>IDKP_248</t>
  </si>
  <si>
    <t>Popis a uloženie REST API</t>
  </si>
  <si>
    <t xml:space="preserve">Ako vlastník systému chcem aby servisy poskytujúce API boli popísané v OpenAPI špecifikácii a uložené vo SwaggerHub účte mesta Košic </t>
  </si>
  <si>
    <t>IDKP_249</t>
  </si>
  <si>
    <t>Konfiguracia nových servisov a aplikácii do ekosystému Konta Košicana</t>
  </si>
  <si>
    <t>Ako vlastník systému chcem aby kažá integrujúca služba a aplikácia bola registrovaná a konfigurovaná v ekosystéme Konta Košičana, ktorý je momentálene ralizovaný pomcou Azure B2C služieb.</t>
  </si>
  <si>
    <t>IDKP_250</t>
  </si>
  <si>
    <t>Výkon a dostupnosť služieb  </t>
  </si>
  <si>
    <t>Požiadavka na odozvu služieb pri testovaní záťaže systému</t>
  </si>
  <si>
    <t xml:space="preserve">   •	  80% z meraných testovacích volaní v pomere zápis a čítanie 1:2 má odozvu kratšiu alebo rovnú 2 sekundy,
   •	  15% z meraných testovacích volaní v pomere zápis a čítanie 1:2 má odozvu kratšiu alebo rovnú 5 sekúnd,
   •	  5% z meraných testovacích volaní v pomere zápis a čítanie 1:2 má odozvu najviac 10 sekúnd,
   •	  Simulácia sa vykonáva podľa dát z reálnej prevádzky existujúcich služieb ÚPVS (podklad poskytne Objednávateľ),
   •	 Predpokladaný počet volaní služieb za rok je XXXXXXX 
   •	  V prípade volania externých služieb sa meria iba overhead na strane dodaného systému a nie čas odozvy.
   •	  Počet volaní a interakcia s koncovými používateľmi je určená podľa špičiek v prevádzke Pondelok – Piatok, 07:00 – 13:00 prebehne 90% všetkých volaní služieb, z toho v pondelok prebehne 25% všetkých volaní.</t>
  </si>
  <si>
    <t>IDKP_251</t>
  </si>
  <si>
    <t>Požiadavka na kvalitu služieb pri vykonaní testov a vykonanie rozhodnutia o spustení pilotnej prevádzky a tiež finálnej akceptácie</t>
  </si>
  <si>
    <r>
      <t xml:space="preserve">Požiadavka na kvalitu služieb pri vykonaní testov a vykonanie rozhodnutia o spustení pilotnej prevádzky a tiež finálnej akceptácie – platí pre všetky služby, funkcie a API spoločne (počet chýb je určený ako súčet identifikovaných chýb):
   •	  0 (nula) blokátorov pre spustenie, žiadna vada  úrovne  A,
   •	  Maximálne 2 (dve) vada úrovne B bráni používať službu bez workaroud riešenia 
   •	  Maximálne 8 (osem) vady úrovne C
   •	  Maximálne 20 (dvadsať) vady úrovne D
</t>
    </r>
    <r>
      <rPr>
        <b/>
        <sz val="10"/>
        <rFont val="Calibri"/>
        <family val="2"/>
      </rPr>
      <t>Kategória technického problému je nasledovná:</t>
    </r>
    <r>
      <rPr>
        <sz val="10"/>
        <rFont val="Calibri"/>
        <family val="2"/>
      </rPr>
      <t xml:space="preserve">
   •	  A – kritická - Systém ako celok zlyhal a je mimo prevádzky. Nie je známe žiadne dočasné riešenie ani alternatíva, ktorá by viedla k opätovnému sprevádzkovaniu systému aspoň v obmedzenom stave.
   •	  B – vysoká - Systém má výrazne obmedzenú schopnosť prevádzky. Hlavné komponenty nefungujú a v prevádzke vykazujú vady. Kľúčová funkcionalita je obmedzená.
   •	  C – normálna - Systém vykazuje výpadok menej dôležitej funkcionality alebo komponentu, ktorý nemá kritický dopad na užívateľov ale funkčnosť systému je obmedzená. Systém nespôsobuje trvalú stratu údajov alebo ich vážne poškodenie
   •	  D – nízka - Kozmetické chyby</t>
    </r>
  </si>
  <si>
    <t>IDKP_252</t>
  </si>
  <si>
    <t>Požiadavky na API  </t>
  </si>
  <si>
    <t>Požiadavky na API vyplývajúce z pripravovanej vyhlášky o spôsoboch a postupoch pri elektronizácii agendy verejnej správy podľa § 31 písm. c), j) a k)  zákona č. 95/2019 Z. z.</t>
  </si>
  <si>
    <t xml:space="preserve">   •	  Súčasťou dokumentácie API sú aj príklady volaní, ktoré poskytujú návod, ako môžu vývojári dané API využívať,
   •	  Súčasťou dokumentácie API sú konfigurácie testovacích prípadov pre štandardné použitie API ako aj konfigurácie testovacích prípadov pre overenie ošetrenia chybných volaní predpripravené pre jednoduché otestovanie funkčnosti API potenciálnym používateľom.
   •	  Publikované API je možné testovať v testovacom prostredí poskytujúceho systému, kde je vylúčená interakcia s produkčnými systémami a produkčnými dátami. Testovacie prostredie musí obsahovať sadu testovacích údajov pre overenie funkčnosti API pre všetky prípady použitia uvedené v dokumentácii.
   •	  Rozhranie poskytuje možnosť zvoliť národný jazyk, v ktorom bude prebiehať komunikácia (minimálne pre jazyky slovenčina a angličtina).
   •	  Pre špeciálne číselníky, ktoré nie sú zverejnené v centrálnom meta-informačnom systéme, poskytuje API služby pre získanie týchto špeciálnych číselníkových údajov.
   •	  API poskytuje možnosť filtrovania a stránkovania odpovedí systému, kde je to aplikovateľné.
   •	  Zabezpečiť, aby zmeny API mali čo najmenší dopad na systémy, ktoré už dané API využívajú alebo bol správcom systémov využívajúcich API poskytnutý dostatočný čas na neskoršie prispôsobenie ich systémov na novú verziu API.
   •	  Zabezpečiť verziovanie API a zakomponovať označenie verzie do adresy volania služby.
   •	  API poskytuje možnosť zisťovania jeho pripravenosti a dostupnosti.</t>
  </si>
  <si>
    <t>IDKP_253</t>
  </si>
  <si>
    <t>Požiadavka na dostupnosť služieb</t>
  </si>
  <si>
    <t xml:space="preserve">   •	  Dostupnosť nových služieb okrem plánovaných výpadkov je 98% v režime 24/7,
   •	  Plánovaný výpadok je oznámený minimálne 14 dní vopred,
   •	  Plánovaný výpadok nie je dlhší ako 8 hodín a je prioritne medzi 18:00 – 06:00, sobota alebo nedeľa.
   •	 Nasadzovanie nového API bude bez výpadku</t>
  </si>
  <si>
    <t>IDKP_254</t>
  </si>
  <si>
    <t xml:space="preserve">Testovanie </t>
  </si>
  <si>
    <t>Testovacie prostredie a  dáta</t>
  </si>
  <si>
    <t>Všetkz komponenty ekosystému Konto košičana musia poskytovať služby a testovacie dáta aj v testovaciom prostredi</t>
  </si>
  <si>
    <t>IDKP_255</t>
  </si>
  <si>
    <t>Ciele</t>
  </si>
  <si>
    <t>Multikanálový
prístup</t>
  </si>
  <si>
    <t>Nárast počtu kanálov pre multikanálový prístup (natívna mobilná aplikácia, wevová aplikácia,  aplikácie tretích strán)</t>
  </si>
  <si>
    <t>IDKP_256</t>
  </si>
  <si>
    <t>Open API</t>
  </si>
  <si>
    <t>Dostupnosť elektronických služieb pre aplikácie prístupových miest cez API a
dodržiavanie metodické usmernenia a štandardy pre Open API.</t>
  </si>
  <si>
    <t>IDKP_257</t>
  </si>
  <si>
    <t>Pravidlá publikovania elektronických služieb do multikanálového prostredia VS</t>
  </si>
  <si>
    <t>Jediný podporovaný prístup implementácie web služieb bude REST/Restful v prevedení s výmenou správ v štandarde JSON, všetky nové publikované REST služby (do multikanálového prostredia eGov) budú popísané pomocou štandardu Open API 3.0 (a vyšším).</t>
  </si>
  <si>
    <t>IDKP_258</t>
  </si>
  <si>
    <t>Všeobecné požiadavky</t>
  </si>
  <si>
    <t xml:space="preserve">Požiadavka na súlad s aktuálnymi predpismi SR a EÚ </t>
  </si>
  <si>
    <t>Požiadavky na súlad s platnou legislatívou SR a EÚ a súvisiacimi dokumentami v čase pred a počas implementácie PZ pre všetky dodávané komponenty a časti PZ. Zhotoviteľ pri analýze a návrhu riešenia zoberie do úvahy platné právne predpisy vrátane prípadných známych účinností niektorých ustanovení zákonov.</t>
  </si>
  <si>
    <t>IDKP_259</t>
  </si>
  <si>
    <t xml:space="preserve">Požiadavka na projektové etapy a výstupy </t>
  </si>
  <si>
    <t>Jednotlivé projektové aktivity a Etapy, budú vykonávané v súlade s riadiacou dokumentáciou PO7 OPII a v súlade s Príručkou pre prijímateľa - národné projekty (http://www.informatizacia.sk/prirucky/22107s)</t>
  </si>
  <si>
    <t>IDKP_260</t>
  </si>
  <si>
    <t xml:space="preserve">Požiadavka na projektové etapy a výstupy - PID </t>
  </si>
  <si>
    <t xml:space="preserve">  Schválený PID v úvode projektu pre všetky funkčné oblasti:
    - Požadovaná dokumentácia PID
          •	Popis produktu
          •	Popis produktu / Dekompozícia produktov / Vývojový diagram 
          •	Projektový plán - detailný
          •	Plán riadenia kvality
          •	Plán riadenia zmien projektu
          •	Komunikačný plán projektu
          •	Komunikačný plán pre projekt
     - Rámcová špecifikácia riešenia (Popis produktu, Dekompozícia produktu, Vývojový diagram produktu):
          •	Biznis architektúra
          •	Aplikačná architektúra
          •	Technologická architektúra – časť systémová architektúra
          •	Bezpečnostná architektúra
     - Detailný časový harmonogram projektu (minimálne ID úlohy, popis, termín, riešiteľ, trvanie),
     - Detailná identifikácia a štruktúrovaný zápis všetkých relevantných požiadaviek, rizík a obmedzení vo forme XLS s uvedením priority požiadavky (ID požiadavky, Názov, Popis, Priorita, Osoba zodpovedná za riešenie, Termín plnenie, Obmedzenia, Požadované vstupy),
     - Akceptačné kritéria v štruktúrovanej podobe s popísanými merateľnými ukazovateľmi a prípustnými toleranciami pre odchýlku riešenia od návrhu alebo nastaveného očakávania,
     - Vývoj a integrácia (plán implementácie, minimálne: ID úlohy, popis, termín, riešiteľ, trvanie),
     - UAT testovanie (kapacity, požiadavky na prostredia a súčinnosť Objednávateľa),
     - Nasadenie do UAT prostredia a do produkcie</t>
  </si>
  <si>
    <t>IDKP_261</t>
  </si>
  <si>
    <t xml:space="preserve">Požiadavka na projektové etapy a výstupy - Nástroj </t>
  </si>
  <si>
    <t>Objednávateľ môže určiť nástroj, kde bude plán a monitoring prác riešiteľov Zhotoviteľa evidovaný.</t>
  </si>
  <si>
    <t>IDKP_262</t>
  </si>
  <si>
    <t>Požiadavka na vypracovanie detailnej funkčnej, technickej a bezpečnostnej špecifikácie</t>
  </si>
  <si>
    <t>•	   Analýza súčasných systémov a spôsobu komunikácie,
•	   Vytvorenie VOC a VOB za každý upravovaný, rozširovaný alebo dopĺňaný modul alebo komponent ako súčasť výstupov analytickej fázy pri návrhu riešenia, dokumentovaný záznam z rozhovorov alebo stretnutí pre získanie VOC a VOB (MS Excel pre VOB a VOC, MS Word pre záznam zo stretnutí),
•	   Vytvorenie priorizovaného zoznamu požiadaviek na implementáciu rozdelených podľa existujúcich a nových modulov alebo komponentov minimálne v rozsahu (ID, Modul, Názov, Popis požiadavky, Stručný popis riešenia, Priorita, Zodpovedný analytik Zhotoviteľa, Zodpovedný vývojár Zhotoviteľa, Zodpovedný tester Zhotoviteľa) (MS Excel alebo elektronický ekvivalent zoznamu)
•	   Vytvorenie UX a UI návrhu (alternatívne FIGMA, SKETCH alebo Adobe XD),
•	   Technická architektúra (UML + MS WORD):
   o	   technická architektúra – časť fyzická a systémová architektúra,
   o	   špecifikácia správy používateľov a používateľských profilov (vrátane rolí a práv),
   o	   špecifikácia podpory identifikácie používateľov a autentifikácie vykonávaných činností,
   o	   špecifikácia technologických riešení a predpokladov na dosiahnutie výkonnostných požiadaviek</t>
  </si>
  <si>
    <t>IDKP_263</t>
  </si>
  <si>
    <t>Požiadavka na vypracovanie detailnej funkčnej, technickej a bezpečnostnej špecifikácie - Zapracovanie pripomienok</t>
  </si>
  <si>
    <t>Zapracovanie pripomienok kľúčových používateľov určených Objednávateľom (lehota na pripomienkovanie je 10 pracovných dní od preukázateľného doručenia podkladov v čitateľnej a úplnej verzii určenej osobe Objednávateľa umiestnené na zdieľanom úložisku a zaslanie URL nie je považované za doručenie) pričom alternatívne:
•	   Zhotoviteľ pripomienku zapracuje v plnom rozsahu,
•	   Zhotoviteľ pripomienku zapracuje čiastočne s jasným a kvantifikovaným vysvetlením, prečo nemohol zapracovať,
•	   Zhotoviteľ pripomienku odmietne a jasným a kvantifikovaným zdôvodnením,
•	   Kľúčový používatelia potvrdia alebo odmietnu zapracovanie,
•	   Nezhody budú riešené ako eskalácia v súlade s pravidlami ZoD a PID. 
•	   Maximálny počet kôl pre pripomienkovanie je 2 (slovom dva);
•	   Kolo pripomienkovania, kde bude Objednávateľom identifikovaný viac ako jeden blokátor testovania bude Objednávateľ považovať za nerealizované a teda ho nepočíta do celkového maximálneho počtu;
 •	   Minimálny čas medzi dvoma kolami pripomienkovania je 15 kalendárnych dní; Prestávku v pripomienkovaní využije Zhotoviteľ na zapracovanie pripomienok a odstránenie nálezov.</t>
  </si>
  <si>
    <t>IDKP_264</t>
  </si>
  <si>
    <t>Požiadavka na vypracovanie produktovej dokumentácie v slovenskom jazyku v elektronickej podobe</t>
  </si>
  <si>
    <t>1.	Administrátorská a prevádzková dokumentácia (MS WORD):
1.1.	Aplikačná príručka,
1.2.	Inštalačná príručka,
1.3.	Konfiguračná príručka,
1.4.	Integračná príručka,
1.5.	Používateľská príručka,
1.6.	Prevádzkový popis,
2.	Bezpečnostný projekt (podľa Metodiky zabezpečenia),
3.	Používateľská dokumentácia (MS WORD),
3.1.	popis počítačového programu a jeho funkcií,
3.2.	postupy a úkony potrebné pre riadne používanie implementovaného systému,
3.3.	chybové a neštandardné stavy a dostupné spôsoby ich riešenia,
4.	Integračná dokumentácia (MS WORD),
5.	Metodika riadenia životného cyklu API (API governence).
Ak bude použitý online formát, Dodávateľ vytvorí online verziu v ekvivalentnom rozsahu podľa tejto požiadavky a offline verziu vo formáte MS WORD nebude nutné vytvoriť.</t>
  </si>
  <si>
    <t>IDKP_265</t>
  </si>
  <si>
    <t>Legislatívne požiadavky</t>
  </si>
  <si>
    <t>Požiadavka na súlad so zákonmi a predpismi/ Nariadeniami</t>
  </si>
  <si>
    <t xml:space="preserve">Vyhláška č. 78/2020 Z. z. – Vyhláška Úradu podpredsedu vlády Slovenskej republiky pre investície a informatizáciu o štandardoch pre informačné technológie verejnej správy </t>
  </si>
  <si>
    <t>IDKP_266</t>
  </si>
  <si>
    <t>Zákon č. č. 305/2013 Z. z. o elektronickej podobe výkonu pôsobnosti orgánov verejnej moci a o zmene a doplnení niektorých zákonov (zákon o e-Governmente).</t>
  </si>
  <si>
    <t>IDKP_267</t>
  </si>
  <si>
    <t>Požiadavka na súlad s metodikou</t>
  </si>
  <si>
    <t>Metodika Jednotný dizajn manuál elektronických služieb verejnej správy (dostupný na https://idsk.gov.sk/)</t>
  </si>
  <si>
    <t>IDKP_268</t>
  </si>
  <si>
    <t>Metodika Tvorba používateľsky kvalitných digitálnych služieb verejnej správy (dostupný na   https://www.vicepremier.gov.sk/sekcie/oddelenie-behavioralnych-inovacii/index.html)</t>
  </si>
  <si>
    <t>IDKP_269</t>
  </si>
  <si>
    <t>Aproximačné nariadenia vlády SR - Nariadenie Európskeho parlamentu a Rady (EÚ) č. 910/2014 o elektronickej identifikácii a dôveryhodných službách pre elektronické transakcie na vnútornom trhu</t>
  </si>
  <si>
    <t>IDKP_270</t>
  </si>
  <si>
    <t>Aproximačné nariadenia vlády SR - Nariadenie Európskeho parlamentu a Rady (EÚ) 2016/679 o ochrane fyzických osôb pri spracúvaní osobných údajov a o voľnom pohybe takýchto údajov, ktorým sa zrušuje smernica 95/46/ES (všeobecné nariadenie o ochrane údajov)</t>
  </si>
  <si>
    <t>IDKP_271</t>
  </si>
  <si>
    <t>Zákon č. 18/2018 Z. z. o ochrane osobných údajov a o zmene a doplnení niektorých zákonov.</t>
  </si>
  <si>
    <t>IDKP_272</t>
  </si>
  <si>
    <t>Zákon č. 69/2018 Z. z. o kybernetickej bezpečnosti a o zmene a doplnení niektorých zákonov.</t>
  </si>
  <si>
    <t>IDKP_273</t>
  </si>
  <si>
    <t>Zákon č. 272/2016 Z. z. o dôveryhodných službách pre elektronické transakcie na vnútornom trhu a o zmene a doplnení niektorých zákonov v znení neskorších predpisov.</t>
  </si>
  <si>
    <t>IDKP_274</t>
  </si>
  <si>
    <t>Zákon č. 95/2019 Z. z. o informačných technológiách vo verejnej správe a o zmene a doplnení niektorých zákonov. Je požadované, aby jednotlivé IS boli vyvinuté formou open-source (EUPL licenčný model).</t>
  </si>
  <si>
    <t>IDKP_275</t>
  </si>
  <si>
    <t>Metodika merania dátovej kvality vo verejnej správe MIRRI (ÚPVII) (dostupná na https://datalab.digital/wp-content/uploads/Metodika-merania-dátovej-kvality-vo-verejnej-správe.pdf )</t>
  </si>
  <si>
    <t>IDKP_276</t>
  </si>
  <si>
    <t>Metodické usmernenie Úradu podpredsedu vlády SR pre investície a informatizáciu č. 3639/2019/oDK-1 o postupe zaraďovania referenčných údajov do zoznamu referenčných údajov vo väzbe na referenčné registre a vykonávania postupov pri referencovaní (dostupný na https://datalab.digital/wp-content/uploads/Metodické-usmernenie-ÚPVII-č.-3639-2019-oDK-1-FINAL-1.pdf)</t>
  </si>
  <si>
    <t>IDKP_277</t>
  </si>
  <si>
    <r>
      <t xml:space="preserve">Vyhláška č. </t>
    </r>
    <r>
      <rPr>
        <sz val="9"/>
        <color theme="1"/>
        <rFont val="Calibri"/>
        <family val="2"/>
        <scheme val="minor"/>
      </rPr>
      <t>85/2020 Z. z.– Vyhláška Úradu podpredsedu vlády Slovenskej republiky pre investície a informatizáciu o riadení projektov</t>
    </r>
  </si>
  <si>
    <t>IDKP_278</t>
  </si>
  <si>
    <t>Vyhláška č. 179/2020 Z. z. –  Vyhláška Úradu podpredsedu vlády Slovenskej republiky pre investície a informatizáciu, ktorou sa ustanovuje spôsob kategorizácie a obsah bezpečnostných opatrení informačných technológií verejnej správy</t>
  </si>
  <si>
    <t>IDKP_279</t>
  </si>
  <si>
    <t>Vyhláška Úradu na ochranu osobných údajov č. 158/2018 Z. z. o postupe pri posudzovaní vplyvu na ochranu osobných údajov.</t>
  </si>
  <si>
    <t>IDKP_280</t>
  </si>
  <si>
    <t>Požiadavka na súlad so strategickými dokumentamii</t>
  </si>
  <si>
    <t>Súvisiace strategické dokumenty: 
•	   Národná koncepcia informatizácie verejnej správy Slovenskej republiky (NKIVS), kde sa definuje vízia, strategické ciele a smery e-Governmentu v SR, 
•	   Strategická priorita Multikanálový prístup
•	   Pravidlá publikovania elektronických služieb do multikanálového prostredia verejnej správy
•	   Reformný zámer Koncepčné budovanie digitálnej a inovatívnej VS
•	   Dostupné na: https://www.mirri.gov.sk/sekcie/strategicke-priority-nikvs/index.html</t>
  </si>
  <si>
    <t>IDKP_281</t>
  </si>
  <si>
    <t>Bezpečnostné požiadavky</t>
  </si>
  <si>
    <t>Penetračné testovanie</t>
  </si>
  <si>
    <t>Bezpečnostné požiadavky a požiadavky na vykonanie penetračného testovania, vrátane overenia súladu diela s bezpečnostnými požiadavkami špecifikované v Metodike pre systematické zabezpečenie organizácií verejnej správy v oblasti informačnej bezpečnosti  (dostupná na https://www.csirt.gov.sk/wp-content/uploads/2021/07/MetodikaZabezpeceniaIKT_v2.1-1.pdf?csrt=6865556012032554954)</t>
  </si>
  <si>
    <t>IDKP_282</t>
  </si>
  <si>
    <t>Požiadavka na súlad a primerané aplikovanie OWASP</t>
  </si>
  <si>
    <t>Požiadavka na súlad a primerané aplikovanie OWASP Metodika pre REST SaaS API - https://wiki.owasp.org/index.php/OWASP_SaaS_Rest_API_Secure_Guide.</t>
  </si>
  <si>
    <t>IDKP_283</t>
  </si>
  <si>
    <t>Odstránenie nedostatkov penetračného testovania</t>
  </si>
  <si>
    <t>Požiadavka na odstránenie nedostatkov penetračného testovania a realizáciu diela v súladu s bezpečnostnými požiadavkami špecifikované v Metodike pre systematické zabezpečenie organizácií verejnej správy v oblasti informačnej bezpečnosti  (dostupná na https://www.csirt.gov.sk/wp-content/uploads/2021/07/MetodikaZabezpeceniaIKT_v2.1-1.pdf?csrt=6865556012032554954)</t>
  </si>
  <si>
    <t>IDKP_284</t>
  </si>
  <si>
    <t xml:space="preserve">Bezpečnostný audit </t>
  </si>
  <si>
    <t>Požiadavky na súčinnosť pri vykonaní nezávislého bezpečnostného auditu vrátane auditu zdrojového kódu dodaných komponentov alebo aplikácii a penetračných testov v rozsahu činností, ktoré vykoná Objednávateľom určený subjekt:
•	   Vykonanie auditu komponentov, ktoré sú výstupom plnenia diela
•	   Štruktúrovaný popis nálezov auditu vo formáte XLS s prioritizáciou a návrhom riešenia
•	   Overenie zapracovanie pripomienok a odstránenia nálezov brániacich riadnemu používaniu predmetu diela.</t>
  </si>
  <si>
    <t>IDKP_285</t>
  </si>
  <si>
    <t>Vyhláška č. 164/2018 Z. z. – Vyhláška NBÚ SR,  vyhláška o IKPS, ktorou sa určujú identifikačné kritériá prevádzkovanej služby (kritériá základnej služby) v platnom znení.</t>
  </si>
  <si>
    <t>IDKP_286</t>
  </si>
  <si>
    <t>Vyhláška č. 165/2018 Z. z. – Vyhláška NBÚ SR,  vyhláška o KBI, ktorou sa určujú identifikačné kritériá pre jednotlivé kategórie závažných kybernetických bezpečnostných incidentov a podrobnosti hlásenia kybernetických bezpečnostných incidentov v platnom znení.</t>
  </si>
  <si>
    <t>IDKP_287</t>
  </si>
  <si>
    <t>Vyhláška č. 362/2018 Z. z. – Vyhláška NBÚ SR,  vyhláška o OBO, ktorou sa ustanovuje obsah bezpečnostných opatrení, obsah a štruktúra bezpečnostnej dokumentácie a rozsah všeobecných bezpečnostných opatrení v platnom znení.</t>
  </si>
  <si>
    <t>IDKP_288</t>
  </si>
  <si>
    <t>Architekturálne požiadavky</t>
  </si>
  <si>
    <t>Požiadavky na vypracovanie architektúry</t>
  </si>
  <si>
    <t>Architektonické pohľady budú dodané vo forme ArchiMate diagramov rozdelené na nasledovné oblasti:
   1.	   Biznis architektúra (Používatelia, funkcie, procesy, služby,...) - predstavuje základnú organizáciu fungovania Systému v naviazanosti na okolité IS v rámci rezortu ako aj mimo neho cez definovanie biznis procesov, používateľov a ich vzťahov, prostredí a princípov, ktoré riadia dizajn a evolúciu, podáva predstavu o tom, ako zdravotníctvo plní svoje biznis zámery
   2.	   Aplikačná architektúra (Komponenty, procesy, aplikácie, funkcie, služby,..) -  musí znázorňovať principiálnu štruktúru informačného systému, ktorý sa musí skladať z aplikačných modulov spracovávajúcich informácie, zo vzájomných vzťahov a vzťahu k prostrediu, a z princípov, ktoré riadia jeho dizajn a rozvoj, pričom tento blok musí zachytávať to, ako informačný systém pomáha zdravotníctvu naplniť svoje biznis zámery
   3.	   Architektúra dátová vrátane systémovej architektúry (popisuje údajové entity a ich vzťahy, tok údajov, príslušnosť údajov, dekompozícia architektonických modulov, návrh ich väzieb,...)
   4.	   Technologická architektúra vrátane  architektúry za infraštruktúru –(uzly, komunikácia medzi uzlami, systémový softvér, platformy, operačné systémy) - poskytne v projekte služby infraštruktúry s vysokou dostupnosťou a škálovateľnosťou. Tieto služby sú nevyhnutné pre chod aplikačných komponentov a budú realizované výpočtovým, sieťovým hardvérom a systémovým softvérom.
   5.	   Integračná architektúra - musí riešiť integráciu medzi aplikačnými komponentmi a najmä systémami tretích strán a elektronickým zdravotníctvom na úrovni integrácie procesov a integrácie údajov. Definuje komunikačné štandardy.
   6.	   Bezpečnostná architektúra – musí riešiť  systém ochrany implementovaný technickými prostriedkami t. j. dedikovanými bezpečnostnými prostriedkami ako aj prostriedkami tvoriacimi súčasť aplikačných komponentov a infraštruktúry a netechnickými prostriedkami pre manažment informačnej bezpečnosti.</t>
  </si>
  <si>
    <t>IDKP_289</t>
  </si>
  <si>
    <t>Požiadavka na zohľadnenie „best practice“</t>
  </si>
  <si>
    <t xml:space="preserve"> V architektúre a riešení musia byť  zohľadnené nasledujúce princípy odvodené od všeobecných moderných „best-practice" https://12factor.net/, ktoré predstavujú požiadavky, a ktoré musia byť pri návrhu, implementácii a prevádzke riešenia dodržané a zároveň tvoria kritéria kvality pre aplikačnú, technologickú a prevádzkovú časť riešenia.
   •	   Jeden repozitár zdrojového kódu pre jednu „aplikáciu",
   •	   Explicitná deklarácia a izolácia závislostí aplikácie,
   •	   Konfigurácia (aplikácie) súčasťou prostredia, nie aplikácie,
   •	   Nezávislosť aplikácie od konkrétneho poskytovateľa podpornej služby „back-end“,
   •	   Jasné oddeľovanie jednotlivých štádií transformácie zdrojového kódu na bežiacu aplikáciu,
   •	   Spustená aplikácia beží ako jeden alebo viac bez-stavových procesov,
   •	   Aplikácia je sama zodpovedná za publikáciu svojich komunikačných koncových bodov (portov),
   •	   Jednoduché škálovanie výkonu pomocou spúšťania a zastavovania (paralelných) bez-stavových procesov,
   •	   Okamžité reakcie procesov na požiadavky spustenia a zastavenia,
   •	   Minimalizovať rozdiely medzi prostrediami (najmä vývojovým a produkčným),
   •	   Aplikácia nikdy neriadi (a nespolieha sa na proprietárny) spôsob spracovania logov,
   •	   Admin/manažment úlohy sú vyvíjané a vykonávané ako jednorazové procesy,
   •	   Pre maximalizáciu robustnosti a minimalizáciu výpadkov aplikácie, je potrebné (tam, kde je to možné a efektívne) využívať tzv. „modro-zelený" systém nasadzovania. Jeho podstata spočíva v paralelnom behu (v okamihu nasadzovania novej verzie do produkcie) dvoch identických produkčných prostredí, pričom používateľov (alebo prichádzajúce požiadavky) obsluhuje vždy len jedno z nich. Postup pri nasadzovaní je taký, že na jednom sa vykoná finálna príprava a odladenie releasu nad konfiguráciou produkčného prostredia a následne sa prepne presmerovanie požiadaviek z doteraz obsluhujúceho (stará verzia aplikácie) na prostredie obsahujúce odladenú novú verziu (pričom staré prostredie je stále pripravené byť zapojené v prípade, že sa vyskytnú neočakávané chyby),
    •	   Rovnaká dostupnosť a  zrozumiteľnosť pre akéhokoľvek požívateľa - a teda aj pre určitým spôsobom znevýhodneného používateľa, napr. zrakovo, sluchovo postihnuté osoby a pod.</t>
  </si>
  <si>
    <t>IDKP_290</t>
  </si>
  <si>
    <t>Požiadavka na model architektúry riešenia a evidencia v METAIS</t>
  </si>
  <si>
    <t>•	   eGovernment komponenty sú evidované a popísané v METAIS a aktualizované po ukončení projektu
•	   Koncová služba KS_xxxxx je evidovaná a popísaná v METAIS a aktualizované po ukončení projektu
•	   Aplikačná služba AS_xxxxx je evidovaná a popísaná v METAIS a aktualizované po ukončení projektu
•	   Modul ISVS_xxxx evidovaný a popísaný v METAIS a aktualizované po ukončení projektu
•	   Vzťahy medzi eGovernment komponentami projektu sú evidované v METAIS
•	   Integračné vzťahy na eGovernment komponenty iných projektov a ISVS sú zaevidované v METAIS
•	   SLA parametre pre koncové a aplikačné služby sú zadané v METAIS po ukončení projektu
•	   Integračný manuál pre koncové a aplikačné služby je zverejnený v METAIS</t>
  </si>
  <si>
    <t>IDKP_291</t>
  </si>
  <si>
    <t>Požiadavka na finálne prevádzkové prostredie pre produkčnú prevádzku</t>
  </si>
  <si>
    <t>Riešenie bude prednostne umiestnené a prevádzkované v sieti GovNET vo vládnom cloude v rozsahu a v súlade so zákonom 305/2013 (zákon o e-Governmente). Nutným predpokladom je, že vládny cloud umožní podporovať vyššie spomenuté princípy v súlade so schváleným dokumentom „Referenčná architektúra Informačného systému verejnej správy v cloude".
•	   zabezpečiť súlad dodávaného Diela,  ktoré je realizované v rámci projektu financovaného z Operačného programu Integrovaná infraštruktúra, s Katalógom služieb a požiadavkami na realizáciu služieb vládneho cloudu (dostupným na https://www.vicepremier.gov.sk/sekcie/informatizacia/egovernment/vladny-cloud/katalog-cloudovych-sluzieb/index.html)
•	   v spolupráci s objednávateľom, zabezpečiť aktualizáciu eGovernment komponentov v centrálnom meta-informačnom systéme verejnej správy v súlade s Metodickým pokynom číslo ÚPVII/000514/2017-313 z 10.1.2017 na aktualizáciu obsahu centrálneho meta-informačného systému verejnej správy povinnými osobami v znení neskorších predpisov</t>
  </si>
  <si>
    <t>IDKP_292</t>
  </si>
  <si>
    <t>Požiadavky na implementáciu a vývoj diela</t>
  </si>
  <si>
    <t>Zhotoviteľ zabezpečí implementačné práce pre vývoj jednotlivých častí riešenia, pričom počas tejto etapy zrealizuje najmä nasledovné činnosti:
   •	   Definovanie pravidiel pre organizáciu jednotlivých vrstiev zdrojového kódu,
   •	   Vývoj príslušných SW objektov a tried,
   •	   Vývoj integračných rozhraní a návrh a nastavenie procesov, konfigurácii a všetkých potrebných komponentov,
   •	   Zavedie sa bezpečný a automatizovaný DevOps, ktorý vyžaduje referenčná architektúra podľa NKIVS,
   •	   Zabezpečenie kvality kódu prijatím príslušných opatrení,
   •	   Nasadenie a oživenie Diela na určených prostrediach (max. 2),
   •	   Vývoj bude riadený podľa SDL  metodiky a bude vykonaný security review pre každý dodaný release.
   •	   Zhotoviteľ zabezpečí vypracovanie „release notes“ pre inštaláciu do produkcie, ktoré budú odsúhlasované Objednávateľom,
   •	   Zhotoviteľ zabezpečí vypracovanie detailnej funkčnej špecifikácie IS v súlade s UML2 a bude dodaná v programe Enterprise Architect v EA modeli. Celý analytický model bude konzistentne udržiavaný v tomto nástroji.
   •	  Štruktúra všetkých logov musí byť navrhnutá a implementovaná tak, aby bolo možné realizovať centrálny monitoring a reporting v súlade s požiadavkami pre vykazovanie SLA parametrov aplikačných služieb systému.</t>
  </si>
  <si>
    <t>IDKP_293</t>
  </si>
  <si>
    <t>Požiadavky na súlad s platnou legislatívou SR a EÚ</t>
  </si>
  <si>
    <t>Požiadavka na súlad s platnou legislatívou SR a EÚ a súvisiacimi dokumentami v čase pred a počas implementácie PZ pre všetky dodávané komponenty a časti PZ. Zhotoviteľ pri analýze a návrhu riešenia zoberie do úvahy platné právne predpisy vrátane prípadných známych účinností niektorých ustanovení zákonov.
Viac v kapitole Legislatívne požiadavky</t>
  </si>
  <si>
    <t>IDKP_294</t>
  </si>
  <si>
    <t>Požiadavky na projektové etapy a výstupy vrátane projektového riadenia dodávky PZ na strane Zhotoviteľa</t>
  </si>
  <si>
    <t>1.	Jednotlivé projektové aktivity a Etapy, budú vykonávané v súlade s riadiacou dokumentáciou PO7 OPII a v súlade s Príručkou pre prijímateľa – národné projekty (http://www.informatizacia.sk/prirucky/22107s)
2.	Schválený PID v úvode projektu pre všetky funkčné oblasti:
2.1.	Požadovaná dokumentácia PID podľa QAMPR
2.2.	Rámcová špecifikácia riešenia (Popis produktu, Dekompozícia produktu, Vývojový diagram produktu):
2.2.1.	Biznis architektúra
2.2.2.	Aplikačná architektúra
2.2.3.	Technologická architektúra – časť systémová architektúra
2.2.4.	Bezpečnostná architektúra
2.3.	Detailný časový harmonogram projektu (minimálne ID úlohy, popis, termín, riešiteľ, trvanie),
2.4.	Detailná identifikácia a štruktúrovaný zápis všetkých relevantných požiadaviek, rizík a obmedzení vo forme XLS s uvedením priority požiadavky (ID požiadavky, Názov, Popis, Priorita, Osoba zodpovedná za riešenie, Termín plnenie, Obmedzenia, Požadované vstupy),
2.5.	Akceptačné kritéria v štruktúrovanej podobe s popísanými merateľnými ukazovateľmi a prípustnými toleranciami pre odchýlku riešenia od návrhu alebo nastaveného očakávania,
2.6.	Vývoj a integrácia (plán implementácie, minimálne: ID úlohy, popis, termín, riešiteľ, trvanie),
2.7.	UAT testovanie (kapacity, požiadavky na prostredia a súčinnosť Objednávateľa),
2.8.	Nasadenie do UAT prostredia a do produkcie
3.	Objednávateľ môže určiť nástroj, kde bude plán a monitoring prác riešiteľov Zhotoviteľa evidovaný.</t>
  </si>
  <si>
    <t>IDKP_295</t>
  </si>
  <si>
    <t>1.	Analýza súčasných systémov a spôsobu komunikácie,
2.	Vytvorenie VOC a VOB za každý upravovaný, rozširovaný alebo dopĺňaný modul alebo komponent ako súčasť výstupov analytickej fázy pri návrhu riešenia, dokumentovaný záznam z rozhovorov alebo stretnutí pre získanie VOC a VOB (MS Excel pre VOB a VOC, MS Word pre záznam zo stretnutí),
3.	Vytvorenie priorizovaného zoznamu požiadaviek na implementáciu rozdelených podľa existujúcich a nových modulov alebo komponentov minimálne v rozsahu (ID, Modul, Názov, Popis požiadavky, Stručný popis riešenia, Priorita, Zodpovedný analytik Zhotoviteľa, Zodpovedný vývojár Zhotoviteľa, Zodpovedný tester Zhotoviteľa) (MS Excel alebo elektronický ekvivalent zoznamu)
4.	Vytvorenie UX a UI návrhu (alternatívne FIGMA, SKETCH alebo Adobe XD), s realizáciou používateľského testovania návrhu a získanim používateľského feedbacku
5.	Technická architektúra (UML + MS WORD):
5.1.	technická architektúra – časť fyzická a systémová architektúra,
5.2.	špecifikácia správy používateľov a používateľských profilov (vrátane rolí a práv),
5.3.	špecifikácia podpory identifikácie používateľov a autentifikácie vykonávaných činností,
5.4.	špecifikácia technologických riešení a predpokladov na dosiahnutie výkonnostných požiadaviek,
6.	Zapracovanie pripomienok kľúčových používateľov určených Objednávateľom (lehota na pripomienkovanie ak sa nedohodne na RV inak je 10 pracovných dní od preukázateľného doručenia podkladov v čitateľnej a úplnej verzii určenej osobe Objednávateľa umiestnené na zdieľanom úložisku a zaslanie URL nie je považované za doručenie) pričom alternatívne:
6.1.	Zhotoviteľ pripomienku zapracuje v plnom rozsahu,
6.2.	Zhotoviteľ pripomienku zapracuje čiastočne s jasným a kvantifikovaným vysvetlením, prečo nemohol zapracovať,
6.3.	Zhotoviteľ pripomienku odmietne a jasným a kvantifikovaným zdôvodnením,
6.4.	Kľúčový používatelia potvrdia alebo odmietnu zapracovanie,
6.5.	Nezhody budú riešené ako eskalácia v súlade s pravidlami ZoD a PID. 
6.6.	Maximálny počet kôl pre pripomienkovanie ak sa nedohodne na RV inak je 2 (slovom dva);
6.7.	Kolo pripomienkovania, kde bude Objednávateľom identifikovaný viac ako jeden blokátor testovania bude Objednávateľ považovať za nerealizované a teda ho nepočíta do celkového maximálneho počtu;
6.8.	Minimálny čas medzi dvoma kolami pripomienkovania je 15 kalendárnych dní; Prestávku v pripomienkovaní využije Zhotoviteľ na zapracovanie pripomienok a odstránenie nálezov.</t>
  </si>
  <si>
    <t>IDKP_296</t>
  </si>
  <si>
    <t>Požiadavka na vypracovanie metodiky testovania</t>
  </si>
  <si>
    <t>Požiadavka na vypracovanie metodiky testovania, v rozsahu dokumentu „Metodika pre systematické zabezpečenie organizácií verejnej správy v oblasti informačnej bezpečnosti (dostupná na https://www.csirt.gov.sk/doc/MetodikaZabezpeceniaIKT_v2.0.pdf) pre nasledovné typy testov:
1.	Metodika testovania vo formáte MS WORD,
2.	Funkčné testy vo formáte MS EXCEL alebo ekvivalentnom formáte (minimálne ID testu, popis, kroky, čakávaná vstup, očakávaný výstup, požiadavka na testovacie dáta) – môže byť použité aj online riešenia ako napr. XRAY,
3.	Bezpečnostné testy vo formáte MS EXCEL alebo ekvivalentnom formáte,
4.	Výkonnostné testovanie a výstup z testov vo formáte MS EXCEL alebo ekvivalentnom formáte (s popisom podmienok pre vykonanie a popisu aproximácie pre produkčné prostredie v plnej prevádzke, špička medzi 06:00 – 15:00 Pondelok-Piatok kedy sa vytvorí a odošle minimálne 80% záznamov o poskytnutej ZS),
5.	Systémové integračné testy vo formáte MS EXCEL alebo ekvivalentnom formáte,
6.	Testy použiteľnosti koncových služieb (UX test) s ohľadom na ISVS vo formáte MS EXCEL alebo ekvivalentnom formáte,
7.	End-to-End testovacie scenáre v súlade s cieľovými Biznis procesmi vo formáte MS EXCEL alebo ekvivalentnom formáte pre pilotné pripojený IS alebo aplikáciu podľa tohto OPZ,
8.	Používateľské akceptačné testovanie vo formáte MS EXCEL alebo ekvivalentnom formáte.</t>
  </si>
  <si>
    <t>IDKP_297</t>
  </si>
  <si>
    <t>Požiadavka na vytvorenie dokumentácie</t>
  </si>
  <si>
    <t>Požiadavka na vytvorenie dokumentácie v minimálnom rozsahu určenom metodikou QAMPR.</t>
  </si>
  <si>
    <t>IDKP_298</t>
  </si>
  <si>
    <t>Požiadavka na primerané aplikovanie princípov NKIVS</t>
  </si>
  <si>
    <t>Požiadavka na primerané aplikovanie princípov NKIVS v platnej verzii počas fázy Analýza a dizajn riešenia.</t>
  </si>
  <si>
    <t>IDKP_299</t>
  </si>
  <si>
    <t>Požiadavka na súlad a primerané aplikovanie dokumentu Metodika pre systematické zabezpečenie organizácií verejnej správy</t>
  </si>
  <si>
    <t>Požiadavka na súlad a primerané aplikovanie dokumentu Metodika pre systematické zabezpečenie organizácií verejnej správy v oblasti informačnej bezpečnosti (dostupné na https://www.mirri.gov.sk/wp-content/uploads/2019/08/SP_Inform_kybern_bezpecnost_schvalena_2019_07_25_v1.0.pdf), primerane aplikovaný počas návrhu, implementácie a uvedenia PZ do prevádzky.</t>
  </si>
  <si>
    <t>IDKP_300</t>
  </si>
  <si>
    <t>Požiadavka na súlad a primerané aplikovanie dokumentu Príručka pre prijímateľa – národné projekty</t>
  </si>
  <si>
    <t>Požiadavka na súlad a primerané aplikovanie dokumentu Príručka pre prijímateľa – národné projekty (dostupné na https://www.mirri.gov.sk/projekty/projekty-esif/operacny-program-integrovana-infrastruktura/prioritna-os-7-informacna-spolocnost/metodicke-dokumenty/prirucky/index.html), primerane aplikovaný počas návrhu, implementácie a uvedenia PZ do prevádzky.</t>
  </si>
  <si>
    <t>IDKP_301</t>
  </si>
  <si>
    <t>Požiadavka na aplikovanie Metodických pokynov, usmernení a príručiek</t>
  </si>
  <si>
    <t>Požiadavka na aplikovanie Metodických pokynov, usmernení a príručiek zverejnených na https://metais.vicepremier.gov.sk/help a https://datalab.digital/dokumenty/ napríklad: Metodické usmernenie MIRRI (ÚPPVII) o postupe zaraďovania referenčných údajov do zoznamu referenčných údajov vo väzbe na referenčné registre a vykonávania postupov pri referencovaní.</t>
  </si>
  <si>
    <t>IDKP_302</t>
  </si>
  <si>
    <t>Požiadavky na realizáciu školení</t>
  </si>
  <si>
    <t>1.	Vytvorenie školiacich materiálov v slovenskom jazyku vo finálnej podobne akceptovaných objednávateľom minimálne 14 dní pred príslušným školením (MS PowerPoint + MS Word resp. Iný dohodnutý multimedialny formát),
2.	Školenie kľúčových používateľov určených Objednávateľom pred pilotnou prevádzkou individuálnych služieb alebo PZ ako celku (max. V rozsahu 10 človekodní školiteľa, počet účastníkov nie je obmedzený pri online forme, pri školení on premise je počet účastníkov obmedzený kapacitou miestnosti, kde školenie prebehne),
3.	Školenie pre technický a obslužný personál (max. V rozsahu 10 človekodní školiteľa, počet účastníkov nie je obmedzený pri online forme, pri školení on premise je počet účastníkov obmedzený kapacitou miestnosti, kde školenie prebehne),
4.	Školenie pre pracovníkov Call Centra NASES (max. V rozsahu 10 človekodní školiteľa, počet účastníkov nie je obmedzený pri online forme, pri školení on premise je počet účastníkov obmedzený kapacitou miestnosti, kde školenie prebehne),
5.	Každé školenie bude ukončené zdokumentovaným testom vedomostí a získaných zručností školených účastníkov (osoba, test s výsledkami a vyhodnotenie testu – získanie spätnej väzby).</t>
  </si>
  <si>
    <t>IDKP_303</t>
  </si>
  <si>
    <t>Požiadavky na implementáciu PZ v rozsahu minimálne</t>
  </si>
  <si>
    <t>1.	Príprava a prevádzkovanie technologických prostredí potrebných v procese návrhu, implementácie, testovania a dodania PZ do riadnej prevádzky,
2.	Zabezpečenie a dodanie funkcionality podľa detailnej funkčnej a technickej špecifikácie podľa funkčných celkov (Objednávateľom a Zhotoviteľom vzájomne odsúhlasené VOB a VOC),
3.	Definovanie pravidiel pre organizáciu jednotlivých vrstiev zdrojového kódu (Dodržať § 15 ods. 2 písm. D) bod 2. zákon č. 95/2019 Z.z.),
4.	Vývoj príslušných SW objektov a tried,
5.	Vývoj integračných rozhraní,
6.	Zabezpečenie kvality kódu prijatím príslušných opatrení,
7.	Integrácia častí diela v súlade s popísanými cieľovými Biznis procesmi, ktoré predloží Objednávateľ</t>
  </si>
  <si>
    <t>IDKP_304</t>
  </si>
  <si>
    <t>Požiadavka na testovanie pre nasledovné typy testov</t>
  </si>
  <si>
    <t>1.	Metodika testovania vo formáte MS WORD,
1.1.	Detailný časový rámec testovania,
1.2.	Popis testov a testovacích procedúr,
1.3.	Zodpovednosti počas testovania,
2.	Funkčné testy vo formáte MS EXCEL alebo ekvivalentnom formáte (minimálne ID testu, popis, kroky, čakávaná vstup, očakávaný výstup, požiadavka na testovacie dáta) – môže byť použité aj online riešenia ako napr. XRAY,
3.	Počas vývoja budú realizované v rozsahu minimálne unit testy, integračné testy, regresné testy,
4.	Bezpečnostné testy vo formáte MS EXCEL alebo ekvivalentnom formáte,
5.	Výkonnostné testovanie a výstup z testov vo formáte MS EXCEL alebo ekvivalentnom formáte (s popisom podmienok pre vykonanie a popisu aproximácie pre produkčné prostredie v plnej prevádzke, špička medzi 06:00 – 15:00 Pondelok-Piatok kedy sa vytvorí a odošle minimálne 80% záznamov o poskytnutej ZS),
6.	Systémové integračné testy (testovanie pripravenosti na nasadenie do produkčného prostredia (dry-run) vo formáte MS EXCEL alebo ekvivalentnom formáte, 
7.	Testy použiteľnosti koncových služieb (UX testy pre komponenty s používateľským rozhraním, iteratívne testovanie) s ohľadom na ISVS vo formáte MS EXCEL alebo ekvivalentnom formáte. Testovanie použiteľnosti bude realizované s vytvorením videozáznamu z UX testov realizovaných na testovacej vzorke 10 používateľov
8.	End-to-End testovacie scenáre v súlade s cieľovými Biznis procesmi vo formáte MS EXCEL alebo ekvivalentnom formáte pre pilotné pripojený IS alebo aplikáciu podľa tohto OPZ, s 1 IS VS určeným Objednávateľom
9.	Používateľské akceptačné testovanie vo formáte MS EXCEL alebo ekvivalentnom formáte. Akceptačné testy (súčinnosť počas testovania na strane Objednávateľa) realizované na reálnych dátach číselníkov, registrov a osôb (reálny proces a podania, anonymizovaná osoba),</t>
  </si>
  <si>
    <t>IDKP_305</t>
  </si>
  <si>
    <t>Požiadavka na testovanie PZ v rozsahu minimálne</t>
  </si>
  <si>
    <t>1.	Pre každé testovanie bude zhotovený protokol z testovania, v prípade frontend aplikácii akceptujeme iba také testovanie, kde je zhotovený video záznam z testu (snímanie obrazovky pri realizácii testu).
2.	Výstupom testovania bude štruktúrovaný zoznam výsledkov testovania a tiež zoznam neuzavretých defektov identifikovaných Objednávateľom alebo Zhotoviteľom alebo integrovaným IS VS podľa príslušnej fázy testovania a typu testov.</t>
  </si>
  <si>
    <t>IDKP_306</t>
  </si>
  <si>
    <t xml:space="preserve">Požiadavka na nasadenie a podporu pri nasadení diela </t>
  </si>
  <si>
    <t>Požiadavka na nasadenie a podporu pri nasadení diela do prevádzkového prostredia v rozsahu minimálne:
1.	Súčinnosť pri nasadení do prevádzkového prostredia,
2.	Operatívne riešenie relevantných požiadaviek z procesu nasadenia, ich oprava a zapracovanie do dokumentácie,
3.	Nasadenie a oživenia komponentov v testovacom prostredí Objednávateľa,
4.	Nasadenie a oživenie komponentov v prevádzkovom prostredí Objednávateľa.</t>
  </si>
  <si>
    <t>IDKP_307</t>
  </si>
  <si>
    <t>Požiadavka na vypracovanie Bezpečnostného projektu</t>
  </si>
  <si>
    <t>Požiadavka na vypracovanie Bezpečnostného projektu v rozsahu minimálne: 
1.	bezpečnostný zámer,
2.	podrobná špecifikácia a všetky opatrenia v rámci technických, organizačných a personálnych opatrení potrebných na eliminovanie a minimalizovanie hrozieb a rizík z hľadiska narušenia bezpečnosti, spoľahlivosti a funkčnosti IS, 
3.	riešenie ochrany osobných údajov v súlade s GDPR,
4.	návrh komplexného riešenia bezpečnosti IS pokrývajúci: 
4.1.	zaznamenávanie všetkých činností v IS (všetky typy používateľov a všetky vykonané operácie, čas vykonania a nástroj na ich vyhodnocovanie),  
4.2.	exaktné zaznamenávanie prístupu k osobným a citlivým údajom v IS,
4.3.	ochranu dát pred neoprávneným prístupom, 
4.4.	ochranu pred neoprávneným používaním alebo zneužitím IS,
4.5.	správu používateľov a účtov.</t>
  </si>
  <si>
    <t>IDKP_308</t>
  </si>
  <si>
    <t>Požiadavka na poskytnutie súčinnosti pri vytvorení Havarijného plánu</t>
  </si>
  <si>
    <t>Požiadavka na poskytnutie súčinnosti pri vytvorení Havarijného plánu pre Objednávateľom určeného prevádzkovateľa budúceho riešenia v produkčnom prostredí.
1.	Zhotoviteľ dodá podklady pre vytvorenie Havarijného plán pre IS, ktorý musí obsahovať detailné postupy obnovenia normálnej činnosti v súlade s vypracovanými smernicami,
2.	Zhotoviteľ poskytne súčinnosť a konzultácie pre vytvorenie Havarijného plánu.</t>
  </si>
  <si>
    <t>IDKP_309</t>
  </si>
  <si>
    <t>Požiadavky na vykonanie a podporu počas 3-mesačnej Pilotnej prevádzky</t>
  </si>
  <si>
    <t>Požiadavky na vykonanie a podporu počas 3-mesačnej Pilotnej prevádzky s 1 vybraným IS VS, ktoré určí Objednávateľ.</t>
  </si>
  <si>
    <t>IDKP_310</t>
  </si>
  <si>
    <t>Požiadavka na vypracovanie metodiky pre vykonanie Analýzy rizík a Bezpečnostného auditu</t>
  </si>
  <si>
    <t>Požiadavka na vypracovanie metodiky pre vykonanie Analýzy rizík a Bezpečnostného auditu zdrojových kódov mobilných aplikácií a penetračných testov:
1.	Mieru použitia štandardných bezpečnostných komponentov v súlade so schválenou bezpečnostnou architektúrou.
2.	Mieru použitia štandardných kryptografických funkcií a knižníc v súlade so schválenou bezpečnostnou architektúrou.</t>
  </si>
  <si>
    <t>IDKP_311</t>
  </si>
  <si>
    <t>Požiadavka na automatický monitoring SLA parametrov</t>
  </si>
  <si>
    <t>Požiadavka na automatický monitoring SLA parametrov dodaných koncových a aplikačných služieb. Ak META IS nebude funkčný a dostupný, zápis sa nebude realizovať.</t>
  </si>
  <si>
    <t>IDKP_312</t>
  </si>
  <si>
    <t>Požiadavka na priebežnú evidenciu a monitorovanie všetkých aktivít</t>
  </si>
  <si>
    <t>Požiadavka na priebežnú evidenciu a monitorovanie všetkých aktivít všetkých zapojených riešiteľov Zhotoviteľa počas trvania projektu a realizácie aktivít v súlade so schváleným harmonogramom vo väzbe na konkrétne úlohy riešiteľov vedúce k dodaniu predmetu zákazky:
1.	Zaevidovanie všetkých úloh a ich pridelenie konkrétnym riešiteľom (názov úlohy, popis úlohy, plánovaný začiatok, plánovaný koniec, plánované trvanie, riešiteľ),
2.	Priebežná evidencia priebehu riešenia úloh vo forme popísaných vykonaných aktivít (popis, začiatok, koniec),
3.	Monitoring plnenia úloh a reporting stavu riešenia minimálne 1x za týždeň (online reporting overiteľný kedykoľvek, nie prezentácia vo formáte Power Point),
4.	Evidencia v nástroji určenom a prevádzkovanom objednávateľom,
5.	Granularita evidencie aktivít riešiteľa na úrovni 2 hodinových intervalov s popisom, čo riešiteľ realizoval (čo riešiteľ realizoval, na akej úlohe pracoval, koľko mu to trvalo).</t>
  </si>
  <si>
    <t>IDKP_313</t>
  </si>
  <si>
    <t>Požiadavka na doplnenie integračných manuálov</t>
  </si>
  <si>
    <t>Požiadavka na doplnenie integračných manuálov príslušných komponentov v slovenskom jazyku bez logických chýb. Kontrola dokumentov je potvrdená zhotoviteľom vo forme podpísaného časového záznamu osoby, ktorá kontrolu vykonala. Integračný manuál má formu, rozsah a spôsob popisu ako integračné manuály priložené opisu predmetu zákazky.</t>
  </si>
  <si>
    <t>IDKP_314</t>
  </si>
  <si>
    <t>Požiadavky na softvérové licencie</t>
  </si>
  <si>
    <t>Požiadavky na softvérové licencie
Zhotoviteľ musí zadefinovať SW technológie, ktoré budú v projekte Konta Košičana použité. Zhotoviteľ musí jasne vyznačiť, ktoré SW technológie budú poskytované Vládnym cloudom a ktoré budú dodané v rámci dodávaného riešenia.</t>
  </si>
  <si>
    <t>IDKP_315</t>
  </si>
  <si>
    <t>Dostupnosť</t>
  </si>
  <si>
    <t xml:space="preserve">RTO (Recovery Time Objective) </t>
  </si>
  <si>
    <t xml:space="preserve">RTO vyjadruje množstvo času potrebné pre obnovenie dát a celého prevádzky nedostupného systému (softvér). Preferovaný variant bude vytvorenie prostredí s minimálne 2 zastupujúcimi sa servermi v každej vrstve. Doba obnovenia systém je stanovená na 48 hodín.  </t>
  </si>
  <si>
    <t>IDKP_316</t>
  </si>
  <si>
    <t xml:space="preserve">RPO (Recovery Point Objective) </t>
  </si>
  <si>
    <t>RPO vyjadruje, do akého stavu (bodu) v minulosti možno obnoviť dáta. Preferovaný variant bude vytváranie synchrónnych replík dát.  RPO je stanovené na 10 minút. </t>
  </si>
  <si>
    <t>Projektovy_manazer</t>
  </si>
  <si>
    <t>IT_programator</t>
  </si>
  <si>
    <t>IT_analytik</t>
  </si>
  <si>
    <t>IT_architekt</t>
  </si>
  <si>
    <t>Kvalita</t>
  </si>
  <si>
    <t>IT_tester</t>
  </si>
  <si>
    <t>Infrastrutkura</t>
  </si>
  <si>
    <t>Databazy</t>
  </si>
  <si>
    <t>IT_konzultant</t>
  </si>
  <si>
    <t>Bezpecnost</t>
  </si>
  <si>
    <t>Skolenie</t>
  </si>
  <si>
    <t>Ine</t>
  </si>
  <si>
    <t>Riadiaci pracovník (manažér) riešení IT</t>
  </si>
  <si>
    <t>Systémový programátor</t>
  </si>
  <si>
    <t>Analytik IKT</t>
  </si>
  <si>
    <t>IT architekt, projektant</t>
  </si>
  <si>
    <t>Špecialista riadenia systému kvality</t>
  </si>
  <si>
    <t>IT tester</t>
  </si>
  <si>
    <t>Špecialista v oblasti počítačových sietí</t>
  </si>
  <si>
    <t>Databázový dizajnér</t>
  </si>
  <si>
    <t>IT konzultant</t>
  </si>
  <si>
    <t>Riadiaci pracovník (manažér) informačnej a kybernetickej bezpečnosti</t>
  </si>
  <si>
    <t>Mechanik počítačových sietí</t>
  </si>
  <si>
    <t>Softvérový architekt, dizajnér</t>
  </si>
  <si>
    <t>Databázový analytik</t>
  </si>
  <si>
    <t>Špecialista informačnej a kybernetickej bezpečnosti</t>
  </si>
  <si>
    <t>Špecialista prevádzky mobilných a pevných technológií</t>
  </si>
  <si>
    <t>Správca digitálneho obsahu (Digital Content Manager)</t>
  </si>
  <si>
    <t>Pracovníci informačných služieb inde neuvedení</t>
  </si>
  <si>
    <t>Operátor klientskej podpory IKT</t>
  </si>
  <si>
    <t>Technik užívateľskej podpory IKT</t>
  </si>
  <si>
    <t>Aplikačný programátor</t>
  </si>
  <si>
    <t>OPII</t>
  </si>
  <si>
    <t>Nazov vyberu</t>
  </si>
  <si>
    <t xml:space="preserve">Pozície z OPII opravnenosti výdavkov </t>
  </si>
  <si>
    <t>ISCO pozicie</t>
  </si>
  <si>
    <t>ISCO kod</t>
  </si>
  <si>
    <t>Projektový manažér IT projektu</t>
  </si>
  <si>
    <t>Projektový manažér</t>
  </si>
  <si>
    <t>IT programátor/vývojár</t>
  </si>
  <si>
    <t>IT programátor /vývojár</t>
  </si>
  <si>
    <t>IT analytik</t>
  </si>
  <si>
    <t>IT architekt</t>
  </si>
  <si>
    <t>Odborník pre IT dohľad/Quality Assurance</t>
  </si>
  <si>
    <t>Špecialista pre infraštruktúrny/HW špecialista</t>
  </si>
  <si>
    <t>Špecialista pre databázy</t>
  </si>
  <si>
    <t>IT/IS konzultant (napr. SAP)</t>
  </si>
  <si>
    <t>Manažér kybernetickej a informačnej bezpečnosti</t>
  </si>
  <si>
    <t>Špecialista pre bezpečnosť IT</t>
  </si>
  <si>
    <t>Špecialista infrašktuktúry/HW špecialista</t>
  </si>
  <si>
    <t>Školiteľ pre IT systémy</t>
  </si>
  <si>
    <t xml:space="preserve">Iné </t>
  </si>
  <si>
    <t>Špecialista pre IT bezpečnosť</t>
  </si>
  <si>
    <t>Iná špecifická rola</t>
  </si>
  <si>
    <t>Subjekt / Objekt</t>
  </si>
  <si>
    <t>Občan (G2C)</t>
  </si>
  <si>
    <t>Podnikateľ (G2B)</t>
  </si>
  <si>
    <t>Zahraničná osoba (G2A)</t>
  </si>
  <si>
    <t>Zamestnanec inštitúcie verejnej správy (G2E)</t>
  </si>
  <si>
    <t>Inštitúcia verejnej správy (G2G)</t>
  </si>
  <si>
    <t>ISVS verejnej správy (G2IS G)</t>
  </si>
  <si>
    <t>ISVS mimo verejnej správy (G2IS B)</t>
  </si>
  <si>
    <t>Iné</t>
  </si>
  <si>
    <t>Spolu</t>
  </si>
  <si>
    <t>organizácia A</t>
  </si>
  <si>
    <t>organizácia B</t>
  </si>
  <si>
    <t>organizácia C</t>
  </si>
  <si>
    <t>organizácia ...</t>
  </si>
  <si>
    <t>Kontrola TO BE</t>
  </si>
  <si>
    <t>TO BE</t>
  </si>
  <si>
    <t>Počet zamestnancov vybavujúcich agendu</t>
  </si>
  <si>
    <t>FTE</t>
  </si>
  <si>
    <t>t1</t>
  </si>
  <si>
    <t>t2</t>
  </si>
  <si>
    <t>t3</t>
  </si>
  <si>
    <t>t4</t>
  </si>
  <si>
    <t>t5</t>
  </si>
  <si>
    <t>t6</t>
  </si>
  <si>
    <t>t7</t>
  </si>
  <si>
    <t>t8</t>
  </si>
  <si>
    <t>t9</t>
  </si>
  <si>
    <t>t10</t>
  </si>
  <si>
    <t>Počet podaní</t>
  </si>
  <si>
    <t>počet / rok</t>
  </si>
  <si>
    <t>Kvalitatívne prínosy</t>
  </si>
  <si>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</sst>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50" x14ac:knownFonts="1">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b/>
      <sz val="11"/>
      <color rgb="FFFA7D00"/>
      <name val="Calibri"/>
      <family val="2"/>
      <charset val="238"/>
      <scheme val="minor"/>
    </font>
    <font>
      <b/>
      <sz val="11"/>
      <color theme="1"/>
      <name val="Calibri"/>
      <family val="2"/>
      <charset val="238"/>
      <scheme val="minor"/>
    </font>
    <font>
      <sz val="11"/>
      <color theme="1"/>
      <name val="Calibri"/>
      <family val="2"/>
      <charset val="238"/>
    </font>
    <font>
      <b/>
      <sz val="11"/>
      <color rgb="FF000000"/>
      <name val="Arial Narrow"/>
      <family val="2"/>
      <charset val="238"/>
    </font>
    <font>
      <b/>
      <sz val="11"/>
      <color rgb="FFFF0000"/>
      <name val="Arial Narrow"/>
      <family val="2"/>
      <charset val="238"/>
    </font>
    <font>
      <i/>
      <sz val="11"/>
      <color rgb="FF000000"/>
      <name val="Arial Narrow"/>
      <family val="2"/>
      <charset val="238"/>
    </font>
    <font>
      <b/>
      <sz val="9"/>
      <color rgb="FF000000"/>
      <name val="Arial Narrow"/>
      <family val="2"/>
      <charset val="238"/>
    </font>
    <font>
      <i/>
      <sz val="9"/>
      <color rgb="FF000000"/>
      <name val="Arial Narrow"/>
      <family val="2"/>
      <charset val="238"/>
    </font>
    <font>
      <i/>
      <sz val="8"/>
      <color rgb="FF000000"/>
      <name val="Arial Narrow"/>
      <family val="2"/>
      <charset val="238"/>
    </font>
    <font>
      <b/>
      <sz val="8"/>
      <color rgb="FFFA7D00"/>
      <name val="Calibri"/>
      <family val="2"/>
      <charset val="238"/>
      <scheme val="minor"/>
    </font>
    <font>
      <sz val="9"/>
      <color rgb="FF006100"/>
      <name val="Calibri"/>
      <family val="2"/>
      <charset val="238"/>
      <scheme val="minor"/>
    </font>
    <font>
      <sz val="11"/>
      <color theme="1"/>
      <name val="Arial"/>
      <family val="2"/>
      <charset val="238"/>
    </font>
    <font>
      <sz val="11"/>
      <color theme="5" tint="-0.249977111117893"/>
      <name val="Calibri"/>
      <family val="2"/>
      <charset val="238"/>
      <scheme val="minor"/>
    </font>
    <font>
      <b/>
      <sz val="11"/>
      <color theme="5" tint="-0.249977111117893"/>
      <name val="Calibri"/>
      <family val="2"/>
      <charset val="238"/>
      <scheme val="minor"/>
    </font>
    <font>
      <sz val="11"/>
      <color theme="1"/>
      <name val="Calibri Light"/>
      <family val="2"/>
      <scheme val="major"/>
    </font>
    <font>
      <sz val="8"/>
      <name val="Calibri"/>
      <family val="2"/>
      <charset val="238"/>
      <scheme val="minor"/>
    </font>
    <font>
      <sz val="11"/>
      <name val="Calibri Light"/>
      <family val="2"/>
      <scheme val="major"/>
    </font>
    <font>
      <sz val="10"/>
      <color theme="1"/>
      <name val="Calibri"/>
      <family val="2"/>
      <charset val="238"/>
      <scheme val="minor"/>
    </font>
    <font>
      <sz val="10"/>
      <color theme="1"/>
      <name val="Calibri Light"/>
      <family val="2"/>
      <scheme val="major"/>
    </font>
    <font>
      <sz val="10"/>
      <name val="Calibri Light"/>
      <family val="2"/>
      <scheme val="major"/>
    </font>
    <font>
      <b/>
      <sz val="10"/>
      <name val="Calibri Light"/>
      <family val="2"/>
      <scheme val="major"/>
    </font>
    <font>
      <u/>
      <sz val="10"/>
      <color indexed="12"/>
      <name val="Arial"/>
      <family val="2"/>
    </font>
    <font>
      <sz val="10"/>
      <color rgb="FF0070C0"/>
      <name val="Calibri Light"/>
      <family val="2"/>
      <scheme val="major"/>
    </font>
    <font>
      <b/>
      <sz val="10"/>
      <color rgb="FF0070C0"/>
      <name val="Calibri Light"/>
      <family val="2"/>
      <scheme val="major"/>
    </font>
    <font>
      <sz val="9"/>
      <name val="Calibri Light"/>
      <family val="2"/>
      <scheme val="major"/>
    </font>
    <font>
      <b/>
      <sz val="10"/>
      <color theme="1"/>
      <name val="Calibri Light"/>
      <family val="2"/>
      <scheme val="major"/>
    </font>
    <font>
      <b/>
      <sz val="10"/>
      <name val="Tahoma"/>
      <family val="2"/>
    </font>
    <font>
      <sz val="9"/>
      <color indexed="81"/>
      <name val="Segoe UI"/>
      <family val="2"/>
    </font>
    <font>
      <b/>
      <sz val="9"/>
      <color indexed="81"/>
      <name val="Segoe UI"/>
      <family val="2"/>
    </font>
    <font>
      <b/>
      <sz val="18"/>
      <color theme="1"/>
      <name val="Calibri"/>
      <family val="2"/>
      <charset val="238"/>
    </font>
    <font>
      <sz val="18"/>
      <color theme="1"/>
      <name val="Calibri"/>
      <family val="2"/>
      <charset val="238"/>
      <scheme val="minor"/>
    </font>
    <font>
      <sz val="11"/>
      <color rgb="FF000000"/>
      <name val="Calibri Light"/>
      <family val="2"/>
      <scheme val="major"/>
    </font>
    <font>
      <b/>
      <sz val="9"/>
      <color rgb="FF000000"/>
      <name val="Segoe UI"/>
      <family val="2"/>
      <charset val="1"/>
    </font>
    <font>
      <sz val="9"/>
      <color rgb="FF000000"/>
      <name val="Segoe UI"/>
      <family val="2"/>
      <charset val="1"/>
    </font>
    <font>
      <b/>
      <sz val="11"/>
      <color rgb="FF000000"/>
      <name val="Calibri"/>
      <family val="2"/>
      <scheme val="minor"/>
    </font>
    <font>
      <b/>
      <sz val="10"/>
      <color rgb="FF000000"/>
      <name val="Calibri Light"/>
      <family val="2"/>
      <scheme val="major"/>
    </font>
    <font>
      <sz val="10"/>
      <color rgb="FF000000"/>
      <name val="Calibri Light"/>
      <family val="2"/>
      <scheme val="major"/>
    </font>
    <font>
      <u/>
      <sz val="11"/>
      <color theme="10"/>
      <name val="Calibri"/>
      <family val="2"/>
      <charset val="238"/>
      <scheme val="minor"/>
    </font>
    <font>
      <sz val="10"/>
      <color rgb="FFFF0000"/>
      <name val="Calibri Light"/>
      <family val="2"/>
      <scheme val="major"/>
    </font>
    <font>
      <sz val="10"/>
      <name val="Calibri Light"/>
      <family val="2"/>
    </font>
    <font>
      <b/>
      <sz val="10"/>
      <name val="Calibri"/>
      <family val="2"/>
    </font>
    <font>
      <sz val="10"/>
      <name val="Calibri"/>
      <family val="2"/>
    </font>
    <font>
      <sz val="10"/>
      <name val="Calibri"/>
      <family val="2"/>
      <scheme val="minor"/>
    </font>
    <font>
      <sz val="10"/>
      <color rgb="FF000000"/>
      <name val="Calibri"/>
      <family val="2"/>
    </font>
    <font>
      <b/>
      <sz val="10"/>
      <color rgb="FF000000"/>
      <name val="Calibri"/>
      <family val="2"/>
    </font>
    <font>
      <sz val="9"/>
      <color theme="1"/>
      <name val="Calibri"/>
      <family val="2"/>
      <scheme val="minor"/>
    </font>
    <font>
      <sz val="10"/>
      <color theme="1"/>
      <name val="Calibri"/>
      <family val="2"/>
    </font>
  </fonts>
  <fills count="17">
    <fill>
      <patternFill patternType="none"/>
    </fill>
    <fill>
      <patternFill patternType="gray125"/>
    </fill>
    <fill>
      <patternFill patternType="solid">
        <fgColor rgb="FFC6EFCE"/>
      </patternFill>
    </fill>
    <fill>
      <patternFill patternType="solid">
        <fgColor rgb="FFF2F2F2"/>
      </patternFill>
    </fill>
    <fill>
      <patternFill patternType="solid">
        <fgColor rgb="FFFFFFCC"/>
      </patternFill>
    </fill>
    <fill>
      <patternFill patternType="solid">
        <fgColor rgb="FFD9D9D9"/>
        <bgColor rgb="FF000000"/>
      </patternFill>
    </fill>
    <fill>
      <patternFill patternType="solid">
        <fgColor theme="4"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F2CC"/>
        <bgColor rgb="FF000000"/>
      </patternFill>
    </fill>
    <fill>
      <patternFill patternType="solid">
        <fgColor rgb="FFFFF2CC"/>
        <bgColor indexed="64"/>
      </patternFill>
    </fill>
  </fills>
  <borders count="48">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7F7F7F"/>
      </left>
      <right style="thin">
        <color rgb="FF7F7F7F"/>
      </right>
      <top style="thin">
        <color rgb="FF7F7F7F"/>
      </top>
      <bottom style="medium">
        <color indexed="64"/>
      </bottom>
      <diagonal/>
    </border>
    <border>
      <left style="thin">
        <color rgb="FF7F7F7F"/>
      </left>
      <right style="thin">
        <color rgb="FF7F7F7F"/>
      </right>
      <top style="medium">
        <color indexed="64"/>
      </top>
      <bottom style="thin">
        <color rgb="FF7F7F7F"/>
      </bottom>
      <diagonal/>
    </border>
    <border>
      <left style="thin">
        <color rgb="FFB2B2B2"/>
      </left>
      <right style="thin">
        <color rgb="FFB2B2B2"/>
      </right>
      <top style="medium">
        <color indexed="64"/>
      </top>
      <bottom style="thin">
        <color rgb="FFB2B2B2"/>
      </bottom>
      <diagonal/>
    </border>
    <border>
      <left style="thin">
        <color rgb="FFB2B2B2"/>
      </left>
      <right style="thin">
        <color rgb="FFB2B2B2"/>
      </right>
      <top style="thin">
        <color rgb="FFB2B2B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B2B2B2"/>
      </left>
      <right style="medium">
        <color indexed="64"/>
      </right>
      <top style="medium">
        <color indexed="64"/>
      </top>
      <bottom/>
      <diagonal/>
    </border>
    <border>
      <left style="thin">
        <color rgb="FFB2B2B2"/>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style="thin">
        <color rgb="FFA6A6A6"/>
      </left>
      <right style="thin">
        <color rgb="FFA6A6A6"/>
      </right>
      <top style="thin">
        <color rgb="FFA6A6A6"/>
      </top>
      <bottom style="thin">
        <color rgb="FFA6A6A6"/>
      </bottom>
      <diagonal/>
    </border>
    <border>
      <left style="thin">
        <color indexed="64"/>
      </left>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3" fillId="3" borderId="6" applyNumberFormat="0" applyAlignment="0" applyProtection="0"/>
    <xf numFmtId="0" fontId="1" fillId="4" borderId="7" applyNumberFormat="0" applyFont="0" applyAlignment="0" applyProtection="0"/>
    <xf numFmtId="0" fontId="20" fillId="0" borderId="0"/>
    <xf numFmtId="0" fontId="24"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xf numFmtId="0" fontId="40" fillId="0" borderId="0" applyNumberFormat="0" applyFill="0" applyBorder="0" applyAlignment="0" applyProtection="0"/>
  </cellStyleXfs>
  <cellXfs count="162">
    <xf numFmtId="0" fontId="0" fillId="0" borderId="0" xfId="0"/>
    <xf numFmtId="0" fontId="5" fillId="0" borderId="0" xfId="0" applyFont="1"/>
    <xf numFmtId="49" fontId="14" fillId="0" borderId="0" xfId="0" applyNumberFormat="1" applyFont="1"/>
    <xf numFmtId="0" fontId="0" fillId="0" borderId="0" xfId="0" applyAlignment="1">
      <alignment horizontal="center" vertical="top" wrapText="1"/>
    </xf>
    <xf numFmtId="0" fontId="0" fillId="0" borderId="0" xfId="0" applyAlignment="1">
      <alignment horizontal="center" vertical="top"/>
    </xf>
    <xf numFmtId="0" fontId="0" fillId="0" borderId="2" xfId="0" applyBorder="1"/>
    <xf numFmtId="0" fontId="0" fillId="0" borderId="1" xfId="0" applyBorder="1"/>
    <xf numFmtId="0" fontId="0" fillId="0" borderId="25" xfId="0" applyBorder="1" applyAlignment="1">
      <alignment horizontal="center" vertical="center"/>
    </xf>
    <xf numFmtId="0" fontId="0" fillId="0" borderId="3" xfId="0" applyBorder="1"/>
    <xf numFmtId="0" fontId="0" fillId="7" borderId="20" xfId="0" applyFill="1" applyBorder="1"/>
    <xf numFmtId="0" fontId="0" fillId="7" borderId="8" xfId="0" applyFill="1" applyBorder="1"/>
    <xf numFmtId="0" fontId="0" fillId="7" borderId="29" xfId="0" applyFill="1" applyBorder="1"/>
    <xf numFmtId="0" fontId="4" fillId="0" borderId="20" xfId="0" applyFont="1" applyBorder="1" applyAlignment="1">
      <alignment horizontal="center"/>
    </xf>
    <xf numFmtId="0" fontId="4" fillId="0" borderId="0" xfId="0" applyFont="1" applyAlignment="1">
      <alignment vertical="top" wrapText="1"/>
    </xf>
    <xf numFmtId="0" fontId="4" fillId="0" borderId="0" xfId="0" applyFont="1" applyAlignment="1">
      <alignment vertical="top"/>
    </xf>
    <xf numFmtId="0" fontId="16" fillId="8" borderId="25" xfId="0" applyFont="1" applyFill="1" applyBorder="1" applyAlignment="1">
      <alignment horizontal="center" vertical="center"/>
    </xf>
    <xf numFmtId="0" fontId="16" fillId="8" borderId="24" xfId="0" applyFont="1" applyFill="1" applyBorder="1" applyAlignment="1">
      <alignment horizontal="center" vertical="center"/>
    </xf>
    <xf numFmtId="0" fontId="15" fillId="8" borderId="33" xfId="0" applyFont="1" applyFill="1" applyBorder="1"/>
    <xf numFmtId="0" fontId="15" fillId="8" borderId="20" xfId="0" applyFont="1" applyFill="1" applyBorder="1"/>
    <xf numFmtId="0" fontId="15" fillId="8" borderId="8" xfId="0" applyFont="1" applyFill="1" applyBorder="1"/>
    <xf numFmtId="0" fontId="15" fillId="8" borderId="30" xfId="0" applyFont="1" applyFill="1" applyBorder="1"/>
    <xf numFmtId="0" fontId="15" fillId="8" borderId="29" xfId="0" applyFont="1" applyFill="1" applyBorder="1"/>
    <xf numFmtId="0" fontId="15" fillId="8" borderId="32" xfId="0" applyFont="1" applyFill="1" applyBorder="1"/>
    <xf numFmtId="0" fontId="15" fillId="8" borderId="31" xfId="0" applyFont="1" applyFill="1" applyBorder="1"/>
    <xf numFmtId="0" fontId="17" fillId="0" borderId="0" xfId="0" applyFont="1"/>
    <xf numFmtId="0" fontId="17" fillId="0" borderId="0" xfId="0" applyFont="1" applyAlignment="1">
      <alignment horizontal="right"/>
    </xf>
    <xf numFmtId="0" fontId="21" fillId="0" borderId="0" xfId="4" applyFont="1" applyAlignment="1">
      <alignment vertical="center"/>
    </xf>
    <xf numFmtId="2" fontId="21" fillId="0" borderId="0" xfId="4" applyNumberFormat="1" applyFont="1" applyAlignment="1">
      <alignment horizontal="right" vertical="center"/>
    </xf>
    <xf numFmtId="2" fontId="21" fillId="0" borderId="0" xfId="4" applyNumberFormat="1" applyFont="1" applyAlignment="1">
      <alignment horizontal="center" vertical="center"/>
    </xf>
    <xf numFmtId="0" fontId="21" fillId="0" borderId="0" xfId="4" applyFont="1" applyAlignment="1">
      <alignment horizontal="center" vertical="center"/>
    </xf>
    <xf numFmtId="0" fontId="21" fillId="0" borderId="0" xfId="4" applyFont="1" applyAlignment="1">
      <alignment horizontal="left" vertical="center"/>
    </xf>
    <xf numFmtId="0" fontId="22" fillId="0" borderId="34" xfId="4" applyFont="1" applyBorder="1" applyAlignment="1">
      <alignment horizontal="left" vertical="center"/>
    </xf>
    <xf numFmtId="0" fontId="22" fillId="0" borderId="34" xfId="4" applyFont="1" applyBorder="1" applyAlignment="1">
      <alignment horizontal="left" vertical="center" wrapText="1"/>
    </xf>
    <xf numFmtId="2" fontId="22" fillId="0" borderId="34" xfId="4" applyNumberFormat="1" applyFont="1" applyBorder="1" applyAlignment="1">
      <alignment horizontal="right" vertical="center" wrapText="1"/>
    </xf>
    <xf numFmtId="2" fontId="22" fillId="0" borderId="34" xfId="4" applyNumberFormat="1" applyFont="1" applyBorder="1" applyAlignment="1">
      <alignment horizontal="center" vertical="center" wrapText="1"/>
    </xf>
    <xf numFmtId="0" fontId="22" fillId="0" borderId="34" xfId="4" applyFont="1" applyBorder="1" applyAlignment="1">
      <alignment horizontal="center" vertical="center" wrapText="1"/>
    </xf>
    <xf numFmtId="0" fontId="22" fillId="11" borderId="34" xfId="4" applyFont="1" applyFill="1" applyBorder="1" applyAlignment="1">
      <alignment horizontal="left" vertical="center"/>
    </xf>
    <xf numFmtId="0" fontId="23" fillId="12" borderId="34" xfId="4" applyFont="1" applyFill="1" applyBorder="1" applyAlignment="1">
      <alignment horizontal="center" vertical="center" wrapText="1"/>
    </xf>
    <xf numFmtId="0" fontId="22" fillId="0" borderId="34" xfId="4" applyFont="1" applyBorder="1" applyAlignment="1">
      <alignment vertical="center"/>
    </xf>
    <xf numFmtId="0" fontId="22" fillId="11" borderId="34" xfId="4" applyFont="1" applyFill="1" applyBorder="1" applyAlignment="1">
      <alignment vertical="center"/>
    </xf>
    <xf numFmtId="0" fontId="22" fillId="0" borderId="34" xfId="4" applyFont="1" applyBorder="1" applyAlignment="1">
      <alignment vertical="center" wrapText="1"/>
    </xf>
    <xf numFmtId="0" fontId="21" fillId="0" borderId="34" xfId="4" applyFont="1" applyBorder="1" applyAlignment="1">
      <alignment vertical="center"/>
    </xf>
    <xf numFmtId="0" fontId="21" fillId="11" borderId="34" xfId="4" applyFont="1" applyFill="1" applyBorder="1" applyAlignment="1">
      <alignment vertical="center"/>
    </xf>
    <xf numFmtId="0" fontId="21" fillId="0" borderId="34" xfId="4" applyFont="1" applyBorder="1" applyAlignment="1">
      <alignment horizontal="left" vertical="center" wrapText="1"/>
    </xf>
    <xf numFmtId="0" fontId="25" fillId="0" borderId="34" xfId="4" applyFont="1" applyBorder="1" applyAlignment="1">
      <alignment horizontal="left" vertical="center" wrapText="1"/>
    </xf>
    <xf numFmtId="0" fontId="26" fillId="0" borderId="34" xfId="4" applyFont="1" applyBorder="1" applyAlignment="1">
      <alignment horizontal="center" vertical="center" wrapText="1"/>
    </xf>
    <xf numFmtId="0" fontId="22" fillId="11" borderId="34" xfId="4" applyFont="1" applyFill="1" applyBorder="1" applyAlignment="1">
      <alignment horizontal="left" vertical="center" wrapText="1"/>
    </xf>
    <xf numFmtId="0" fontId="21" fillId="0" borderId="34" xfId="4" applyFont="1" applyBorder="1" applyAlignment="1">
      <alignment horizontal="left" vertical="center"/>
    </xf>
    <xf numFmtId="0" fontId="21" fillId="0" borderId="35" xfId="4" applyFont="1" applyBorder="1" applyAlignment="1">
      <alignment vertical="center"/>
    </xf>
    <xf numFmtId="0" fontId="22" fillId="0" borderId="35" xfId="4" applyFont="1" applyBorder="1" applyAlignment="1">
      <alignment vertical="center" wrapText="1"/>
    </xf>
    <xf numFmtId="0" fontId="22" fillId="0" borderId="0" xfId="4" applyFont="1" applyAlignment="1">
      <alignment vertical="center"/>
    </xf>
    <xf numFmtId="0" fontId="22" fillId="0" borderId="36" xfId="4" applyFont="1" applyBorder="1" applyAlignment="1">
      <alignment vertical="center" wrapText="1"/>
    </xf>
    <xf numFmtId="0" fontId="22" fillId="0" borderId="37" xfId="4" applyFont="1" applyBorder="1" applyAlignment="1">
      <alignment vertical="center" wrapText="1"/>
    </xf>
    <xf numFmtId="0" fontId="23" fillId="0" borderId="34" xfId="4" applyFont="1" applyBorder="1" applyAlignment="1">
      <alignment horizontal="center" vertical="center" wrapText="1"/>
    </xf>
    <xf numFmtId="0" fontId="22" fillId="0" borderId="38" xfId="4" applyFont="1" applyBorder="1" applyAlignment="1">
      <alignment vertical="center" wrapText="1"/>
    </xf>
    <xf numFmtId="0" fontId="22" fillId="0" borderId="39" xfId="4" applyFont="1" applyBorder="1" applyAlignment="1">
      <alignment vertical="center" wrapText="1"/>
    </xf>
    <xf numFmtId="0" fontId="28" fillId="0" borderId="0" xfId="4" applyFont="1" applyAlignment="1">
      <alignment horizontal="center" vertical="center"/>
    </xf>
    <xf numFmtId="0" fontId="23" fillId="11" borderId="34" xfId="4" applyFont="1" applyFill="1" applyBorder="1" applyAlignment="1">
      <alignment horizontal="center" vertical="center"/>
    </xf>
    <xf numFmtId="0" fontId="23" fillId="11" borderId="34" xfId="4" applyFont="1" applyFill="1" applyBorder="1" applyAlignment="1">
      <alignment horizontal="center" vertical="center" wrapText="1"/>
    </xf>
    <xf numFmtId="0" fontId="23" fillId="13" borderId="34" xfId="4" applyFont="1" applyFill="1" applyBorder="1" applyAlignment="1">
      <alignment horizontal="center" vertical="center" wrapText="1"/>
    </xf>
    <xf numFmtId="0" fontId="23" fillId="9" borderId="34" xfId="4" applyFont="1" applyFill="1" applyBorder="1" applyAlignment="1">
      <alignment horizontal="center" vertical="center" wrapText="1"/>
    </xf>
    <xf numFmtId="49" fontId="23" fillId="9" borderId="34" xfId="4" applyNumberFormat="1" applyFont="1" applyFill="1" applyBorder="1" applyAlignment="1">
      <alignment horizontal="center" vertical="center" wrapText="1"/>
    </xf>
    <xf numFmtId="0" fontId="23" fillId="14" borderId="34" xfId="4" applyFont="1" applyFill="1" applyBorder="1" applyAlignment="1">
      <alignment horizontal="center" vertical="center" wrapText="1"/>
    </xf>
    <xf numFmtId="0" fontId="21" fillId="0" borderId="0" xfId="4" applyFont="1" applyAlignment="1">
      <alignment vertical="center" wrapText="1"/>
    </xf>
    <xf numFmtId="0" fontId="17" fillId="0" borderId="0" xfId="0" applyFont="1" applyAlignment="1">
      <alignment wrapText="1"/>
    </xf>
    <xf numFmtId="0" fontId="22" fillId="9" borderId="34" xfId="4" applyFont="1" applyFill="1" applyBorder="1" applyAlignment="1">
      <alignment horizontal="left" vertical="center" wrapText="1"/>
    </xf>
    <xf numFmtId="0" fontId="22" fillId="11" borderId="34" xfId="4" applyFont="1" applyFill="1" applyBorder="1" applyAlignment="1">
      <alignment vertical="center" wrapText="1"/>
    </xf>
    <xf numFmtId="0" fontId="22" fillId="11" borderId="34" xfId="5" applyFont="1" applyFill="1" applyBorder="1" applyAlignment="1" applyProtection="1">
      <alignment horizontal="left" vertical="center" wrapText="1"/>
    </xf>
    <xf numFmtId="0" fontId="21" fillId="11" borderId="34" xfId="4" applyFont="1" applyFill="1" applyBorder="1" applyAlignment="1">
      <alignment horizontal="left" vertical="center" wrapText="1"/>
    </xf>
    <xf numFmtId="0" fontId="27" fillId="11" borderId="34" xfId="4" applyFont="1" applyFill="1" applyBorder="1" applyAlignment="1">
      <alignment vertical="center" wrapText="1"/>
    </xf>
    <xf numFmtId="0" fontId="19" fillId="11" borderId="34" xfId="4" applyFont="1" applyFill="1" applyBorder="1" applyAlignment="1">
      <alignment vertical="center"/>
    </xf>
    <xf numFmtId="0" fontId="21" fillId="11" borderId="34" xfId="4" applyFont="1" applyFill="1" applyBorder="1" applyAlignment="1">
      <alignment vertical="center" wrapText="1"/>
    </xf>
    <xf numFmtId="0" fontId="10" fillId="0" borderId="9" xfId="0" applyFont="1" applyBorder="1" applyAlignment="1">
      <alignment vertical="center" wrapText="1"/>
    </xf>
    <xf numFmtId="0" fontId="10" fillId="0" borderId="0" xfId="0" applyFont="1" applyAlignment="1">
      <alignment vertical="center" wrapText="1"/>
    </xf>
    <xf numFmtId="0" fontId="21" fillId="0" borderId="0" xfId="0" applyFont="1" applyAlignment="1">
      <alignment horizontal="left" vertical="top" wrapText="1"/>
    </xf>
    <xf numFmtId="0" fontId="21" fillId="0" borderId="0" xfId="6" applyFont="1" applyAlignment="1" applyProtection="1">
      <alignment vertical="center" wrapText="1"/>
      <protection locked="0"/>
    </xf>
    <xf numFmtId="0" fontId="34" fillId="0" borderId="0" xfId="0" applyFont="1"/>
    <xf numFmtId="0" fontId="34" fillId="0" borderId="0" xfId="0" applyFont="1" applyAlignment="1">
      <alignment vertical="center"/>
    </xf>
    <xf numFmtId="0" fontId="34" fillId="0" borderId="0" xfId="0" applyFont="1" applyAlignment="1">
      <alignment horizontal="left" vertical="center"/>
    </xf>
    <xf numFmtId="0" fontId="34" fillId="0" borderId="0" xfId="0" applyFont="1" applyAlignment="1">
      <alignment horizontal="right" vertical="center" wrapText="1"/>
    </xf>
    <xf numFmtId="0" fontId="34" fillId="0" borderId="0" xfId="0" applyFont="1" applyAlignment="1">
      <alignment horizontal="right" wrapText="1"/>
    </xf>
    <xf numFmtId="0" fontId="22" fillId="10" borderId="34" xfId="4" applyFont="1" applyFill="1" applyBorder="1" applyAlignment="1">
      <alignment horizontal="center" vertical="center" wrapText="1"/>
    </xf>
    <xf numFmtId="2" fontId="22" fillId="10" borderId="34" xfId="4" applyNumberFormat="1" applyFont="1" applyFill="1" applyBorder="1" applyAlignment="1">
      <alignment horizontal="center" vertical="center" wrapText="1"/>
    </xf>
    <xf numFmtId="2" fontId="22" fillId="10" borderId="34" xfId="4" applyNumberFormat="1" applyFont="1" applyFill="1" applyBorder="1" applyAlignment="1">
      <alignment horizontal="right" vertical="center" wrapText="1"/>
    </xf>
    <xf numFmtId="0" fontId="37" fillId="0" borderId="0" xfId="0" applyFont="1"/>
    <xf numFmtId="0" fontId="21" fillId="0" borderId="34" xfId="4" applyFont="1" applyBorder="1" applyAlignment="1">
      <alignment horizontal="center" vertical="center"/>
    </xf>
    <xf numFmtId="0" fontId="22" fillId="0" borderId="34" xfId="4" applyFont="1" applyBorder="1" applyAlignment="1">
      <alignment horizontal="center" vertical="center"/>
    </xf>
    <xf numFmtId="0" fontId="41" fillId="11" borderId="34" xfId="4" applyFont="1" applyFill="1" applyBorder="1" applyAlignment="1">
      <alignment vertical="center" wrapText="1"/>
    </xf>
    <xf numFmtId="0" fontId="41" fillId="11" borderId="34" xfId="4" applyFont="1" applyFill="1" applyBorder="1" applyAlignment="1">
      <alignment horizontal="left" vertical="center" wrapText="1"/>
    </xf>
    <xf numFmtId="0" fontId="42" fillId="15" borderId="46" xfId="0" applyFont="1" applyFill="1" applyBorder="1" applyAlignment="1">
      <alignment vertical="center" wrapText="1"/>
    </xf>
    <xf numFmtId="0" fontId="43" fillId="16" borderId="8" xfId="4" applyFont="1" applyFill="1" applyBorder="1" applyAlignment="1">
      <alignment horizontal="center" vertical="center" wrapText="1"/>
    </xf>
    <xf numFmtId="0" fontId="44" fillId="11" borderId="8" xfId="4" applyFont="1" applyFill="1" applyBorder="1" applyAlignment="1">
      <alignment vertical="center" wrapText="1"/>
    </xf>
    <xf numFmtId="0" fontId="44" fillId="16" borderId="8" xfId="4" applyFont="1" applyFill="1" applyBorder="1" applyAlignment="1">
      <alignment horizontal="left" vertical="center" wrapText="1"/>
    </xf>
    <xf numFmtId="0" fontId="44" fillId="16" borderId="8" xfId="5" applyFont="1" applyFill="1" applyBorder="1" applyAlignment="1" applyProtection="1">
      <alignment horizontal="left" vertical="center" wrapText="1"/>
    </xf>
    <xf numFmtId="0" fontId="45" fillId="16" borderId="8" xfId="5" applyFont="1" applyFill="1" applyBorder="1" applyAlignment="1" applyProtection="1">
      <alignment horizontal="left" vertical="center" wrapText="1"/>
    </xf>
    <xf numFmtId="0" fontId="46" fillId="11" borderId="8" xfId="4" applyFont="1" applyFill="1" applyBorder="1" applyAlignment="1">
      <alignment vertical="center" wrapText="1"/>
    </xf>
    <xf numFmtId="0" fontId="46" fillId="11" borderId="8" xfId="4" applyFont="1" applyFill="1" applyBorder="1" applyAlignment="1">
      <alignment horizontal="left" vertical="center" wrapText="1"/>
    </xf>
    <xf numFmtId="0" fontId="47" fillId="11" borderId="8" xfId="4" applyFont="1" applyFill="1" applyBorder="1" applyAlignment="1">
      <alignment horizontal="center" vertical="center" wrapText="1"/>
    </xf>
    <xf numFmtId="0" fontId="43" fillId="11" borderId="8" xfId="4" applyFont="1" applyFill="1" applyBorder="1" applyAlignment="1">
      <alignment horizontal="center" vertical="center" wrapText="1"/>
    </xf>
    <xf numFmtId="0" fontId="44" fillId="16" borderId="47" xfId="0" applyFont="1" applyFill="1" applyBorder="1" applyAlignment="1">
      <alignment horizontal="left" vertical="center" wrapText="1"/>
    </xf>
    <xf numFmtId="0" fontId="49" fillId="11" borderId="8" xfId="4" applyFont="1" applyFill="1" applyBorder="1" applyAlignment="1">
      <alignment horizontal="left" vertical="center" wrapText="1"/>
    </xf>
    <xf numFmtId="0" fontId="46" fillId="16" borderId="8" xfId="0" applyFont="1" applyFill="1" applyBorder="1" applyAlignment="1">
      <alignment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1" fillId="11" borderId="16" xfId="3" applyFont="1" applyFill="1" applyBorder="1" applyAlignment="1">
      <alignment horizontal="center" vertical="center" wrapText="1"/>
    </xf>
    <xf numFmtId="0" fontId="11" fillId="11" borderId="17" xfId="3" applyFont="1" applyFill="1" applyBorder="1" applyAlignment="1">
      <alignment horizontal="center" vertical="center" wrapText="1"/>
    </xf>
    <xf numFmtId="0" fontId="13" fillId="2" borderId="27" xfId="1" applyFont="1" applyBorder="1" applyAlignment="1">
      <alignment horizontal="center" vertical="center" wrapText="1"/>
    </xf>
    <xf numFmtId="0" fontId="13" fillId="2" borderId="28" xfId="1" applyFont="1" applyBorder="1" applyAlignment="1">
      <alignment horizontal="center" vertical="center" wrapText="1"/>
    </xf>
    <xf numFmtId="0" fontId="6" fillId="5" borderId="22" xfId="0" applyFont="1" applyFill="1" applyBorder="1" applyAlignment="1">
      <alignment horizontal="right" vertical="center" wrapText="1"/>
    </xf>
    <xf numFmtId="0" fontId="6" fillId="5" borderId="12" xfId="0" applyFont="1" applyFill="1" applyBorder="1" applyAlignment="1">
      <alignment horizontal="right" vertical="center" wrapText="1"/>
    </xf>
    <xf numFmtId="0" fontId="8" fillId="7" borderId="8"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6" fillId="5" borderId="23" xfId="0" applyFont="1" applyFill="1" applyBorder="1" applyAlignment="1">
      <alignment horizontal="right" vertical="center" wrapText="1"/>
    </xf>
    <xf numFmtId="0" fontId="6" fillId="5" borderId="24" xfId="0" applyFont="1" applyFill="1" applyBorder="1" applyAlignment="1">
      <alignment horizontal="right" vertical="center" wrapText="1"/>
    </xf>
    <xf numFmtId="0" fontId="8" fillId="7" borderId="25" xfId="0" applyFont="1" applyFill="1" applyBorder="1" applyAlignment="1">
      <alignment horizontal="left" vertical="center"/>
    </xf>
    <xf numFmtId="0" fontId="8" fillId="7" borderId="26" xfId="0" applyFont="1" applyFill="1" applyBorder="1" applyAlignment="1">
      <alignment horizontal="left" vertical="center"/>
    </xf>
    <xf numFmtId="0" fontId="9" fillId="0" borderId="0" xfId="0" applyFont="1" applyAlignment="1">
      <alignment horizontal="center"/>
    </xf>
    <xf numFmtId="0" fontId="10" fillId="5" borderId="4"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2" fillId="3" borderId="15" xfId="2" applyFont="1" applyBorder="1" applyAlignment="1">
      <alignment horizontal="center" vertical="center" wrapText="1"/>
    </xf>
    <xf numFmtId="0" fontId="12" fillId="3" borderId="14" xfId="2" applyFont="1" applyBorder="1" applyAlignment="1">
      <alignment horizontal="center" vertical="center" wrapText="1"/>
    </xf>
    <xf numFmtId="0" fontId="6" fillId="7" borderId="8"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40" fillId="7" borderId="8" xfId="9" applyFill="1" applyBorder="1" applyAlignment="1">
      <alignment horizontal="left" vertical="center" wrapText="1"/>
    </xf>
    <xf numFmtId="0" fontId="32" fillId="0" borderId="0" xfId="0" applyFont="1" applyAlignment="1">
      <alignment horizontal="center" wrapText="1"/>
    </xf>
    <xf numFmtId="0" fontId="33" fillId="0" borderId="0" xfId="0" applyFont="1" applyAlignment="1">
      <alignment horizontal="center" wrapText="1"/>
    </xf>
    <xf numFmtId="0" fontId="6" fillId="5" borderId="18" xfId="0" applyFont="1" applyFill="1" applyBorder="1" applyAlignment="1">
      <alignment horizontal="right" vertical="center" wrapText="1"/>
    </xf>
    <xf numFmtId="0" fontId="6" fillId="5" borderId="19" xfId="0" applyFont="1" applyFill="1" applyBorder="1" applyAlignment="1">
      <alignment horizontal="right" vertical="center" wrapText="1"/>
    </xf>
    <xf numFmtId="0" fontId="7" fillId="7" borderId="20"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40" fillId="7" borderId="13" xfId="9" applyFill="1" applyBorder="1" applyAlignment="1">
      <alignment horizontal="left" vertical="center" wrapText="1"/>
    </xf>
    <xf numFmtId="0" fontId="23" fillId="9" borderId="40" xfId="4" applyFont="1" applyFill="1" applyBorder="1" applyAlignment="1">
      <alignment horizontal="center" vertical="center" wrapText="1"/>
    </xf>
    <xf numFmtId="0" fontId="23" fillId="9" borderId="41" xfId="4" applyFont="1" applyFill="1" applyBorder="1" applyAlignment="1">
      <alignment horizontal="center" vertical="center" wrapText="1"/>
    </xf>
    <xf numFmtId="0" fontId="23" fillId="9" borderId="35" xfId="4" applyFont="1" applyFill="1" applyBorder="1" applyAlignment="1">
      <alignment horizontal="center" vertical="center" wrapText="1"/>
    </xf>
    <xf numFmtId="0" fontId="23" fillId="13" borderId="40" xfId="4" applyFont="1" applyFill="1" applyBorder="1" applyAlignment="1">
      <alignment horizontal="center" vertical="center" wrapText="1"/>
    </xf>
    <xf numFmtId="0" fontId="23" fillId="13" borderId="41" xfId="4" applyFont="1" applyFill="1" applyBorder="1" applyAlignment="1">
      <alignment horizontal="center" vertical="center" wrapText="1"/>
    </xf>
    <xf numFmtId="0" fontId="23" fillId="13" borderId="35" xfId="4" applyFont="1" applyFill="1" applyBorder="1" applyAlignment="1">
      <alignment horizontal="center" vertical="center" wrapText="1"/>
    </xf>
    <xf numFmtId="0" fontId="23" fillId="11" borderId="40" xfId="4" applyFont="1" applyFill="1" applyBorder="1" applyAlignment="1">
      <alignment horizontal="center" vertical="center" wrapText="1"/>
    </xf>
    <xf numFmtId="0" fontId="23" fillId="11" borderId="35" xfId="4" applyFont="1" applyFill="1" applyBorder="1" applyAlignment="1">
      <alignment horizontal="center" vertical="center" wrapText="1"/>
    </xf>
    <xf numFmtId="0" fontId="39" fillId="12" borderId="40" xfId="4" applyFont="1" applyFill="1" applyBorder="1" applyAlignment="1">
      <alignment horizontal="center" vertical="center" wrapText="1"/>
    </xf>
    <xf numFmtId="0" fontId="22" fillId="12" borderId="41" xfId="4" applyFont="1" applyFill="1" applyBorder="1" applyAlignment="1">
      <alignment horizontal="center" vertical="center" wrapText="1"/>
    </xf>
    <xf numFmtId="0" fontId="22" fillId="12" borderId="35" xfId="4" applyFont="1" applyFill="1" applyBorder="1" applyAlignment="1">
      <alignment horizontal="center" vertical="center" wrapText="1"/>
    </xf>
    <xf numFmtId="0" fontId="4" fillId="0" borderId="4" xfId="0" applyFont="1" applyBorder="1" applyAlignment="1">
      <alignment horizontal="center" vertical="top" wrapText="1"/>
    </xf>
    <xf numFmtId="0" fontId="4" fillId="0" borderId="10" xfId="0" applyFont="1" applyBorder="1" applyAlignment="1">
      <alignment horizontal="center" vertical="top" wrapText="1"/>
    </xf>
    <xf numFmtId="0" fontId="4" fillId="0" borderId="5" xfId="0" applyFont="1" applyBorder="1" applyAlignment="1">
      <alignment horizontal="center" vertical="top" wrapText="1"/>
    </xf>
    <xf numFmtId="0" fontId="0" fillId="0" borderId="9" xfId="0" applyBorder="1" applyAlignment="1">
      <alignment horizontal="center" vertical="top"/>
    </xf>
    <xf numFmtId="0" fontId="0" fillId="0" borderId="0" xfId="0" applyAlignment="1">
      <alignment horizontal="center" vertical="top"/>
    </xf>
    <xf numFmtId="0" fontId="0" fillId="0" borderId="11" xfId="0" applyBorder="1" applyAlignment="1">
      <alignment horizontal="center" vertical="top"/>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6" fillId="8" borderId="4" xfId="0" applyFont="1" applyFill="1" applyBorder="1" applyAlignment="1">
      <alignment horizontal="center"/>
    </xf>
    <xf numFmtId="0" fontId="16" fillId="8" borderId="9" xfId="0" applyFont="1" applyFill="1" applyBorder="1" applyAlignment="1">
      <alignment horizontal="center"/>
    </xf>
  </cellXfs>
  <cellStyles count="10">
    <cellStyle name="Dobrá" xfId="1" builtinId="26"/>
    <cellStyle name="Hypertextové prepojenie" xfId="9" builtinId="8"/>
    <cellStyle name="Hypertextové prepojenie 2" xfId="5" xr:uid="{00000000-0005-0000-0000-000001000000}"/>
    <cellStyle name="Mena 2" xfId="7" xr:uid="{00000000-0005-0000-0000-000002000000}"/>
    <cellStyle name="Mena 3" xfId="8" xr:uid="{00000000-0005-0000-0000-000003000000}"/>
    <cellStyle name="Normálna" xfId="0" builtinId="0"/>
    <cellStyle name="Normálna 2" xfId="4" xr:uid="{00000000-0005-0000-0000-000005000000}"/>
    <cellStyle name="Normálne 2" xfId="6" xr:uid="{00000000-0005-0000-0000-000006000000}"/>
    <cellStyle name="Poznámka" xfId="3" builtinId="10"/>
    <cellStyle name="Výpočet" xfId="2" builtinId="22"/>
  </cellStyles>
  <dxfs count="2">
    <dxf>
      <font>
        <color auto="1"/>
      </font>
      <fill>
        <patternFill>
          <bgColor theme="0" tint="-0.14996795556505021"/>
        </patternFill>
      </fill>
    </dxf>
    <dxf>
      <fill>
        <patternFill>
          <bgColor theme="7" tint="0.79998168889431442"/>
        </patternFill>
      </fill>
    </dxf>
  </dxfs>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INNE_STANDARDY_ISVS"/>
      <sheetName val="KATALOG_POZIADAVKY"/>
      <sheetName val="FINAL_UCPA_Moduly"/>
      <sheetName val="MODULY"/>
      <sheetName val="TFC_v02"/>
      <sheetName val="ECF_v02"/>
      <sheetName val="UAW_v02"/>
      <sheetName val="INKREMENTY"/>
      <sheetName val="VZOR_OTAZKY_DO_VO"/>
      <sheetName val="VZOR_TESTOVANIE"/>
      <sheetName val="VZOR_POZIADAVKY_PROCESY_EVS"/>
      <sheetName val="Skratky"/>
      <sheetName val="CISELNIK"/>
      <sheetName val="POVINNE_STANDARDY_ISVS1"/>
      <sheetName val="VZOR_OTAZKY_DO_VO1"/>
      <sheetName val="VZOR_POZIADAVKY_PROCESY_EVS1"/>
      <sheetName val="POVINNE STANDARDY_ISVS"/>
      <sheetName val="VZOR_OTAZKY DO VO"/>
      <sheetName val="VZOR_POZIADAVKY PROCESY_E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etais.vicepremier.gov.sk/detail/Projekt/eeb5e3cd-7c72-4e9a-b764-b31574094ec5/cimaster?tab=basicForm" TargetMode="External"/><Relationship Id="rId1" Type="http://schemas.openxmlformats.org/officeDocument/2006/relationships/hyperlink" Target="http://www.kosice.s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datalab.digital/wp-content/uploads/Metodika-merania-d&#225;tovej-kvality-vo-verejnej-spr&#225;ve.pdf" TargetMode="External"/><Relationship Id="rId7" Type="http://schemas.openxmlformats.org/officeDocument/2006/relationships/comments" Target="../comments2.xml"/><Relationship Id="rId2" Type="http://schemas.openxmlformats.org/officeDocument/2006/relationships/hyperlink" Target="https://www.vicepremier.gov.sk/sekcie/oddelenie-behavioralnych-inovacii/index.html" TargetMode="External"/><Relationship Id="rId1" Type="http://schemas.openxmlformats.org/officeDocument/2006/relationships/hyperlink" Target="https://idsk.gov.sk/"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datalab.digital/wp-content/uploads/Metodick&#233;-usmernenie-&#218;PVII-&#269;.-3639-2019-oDK-1-FINAL-1.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rgb="FFFFFF00"/>
  </sheetPr>
  <dimension ref="A1:R40"/>
  <sheetViews>
    <sheetView topLeftCell="A6" zoomScaleNormal="100" workbookViewId="0">
      <selection activeCell="C13" sqref="C13:I22"/>
    </sheetView>
  </sheetViews>
  <sheetFormatPr defaultColWidth="8.85546875" defaultRowHeight="15" x14ac:dyDescent="0.25"/>
  <cols>
    <col min="2" max="2" width="11.42578125" customWidth="1"/>
    <col min="4" max="4" width="6.42578125" customWidth="1"/>
    <col min="6" max="6" width="7.42578125" customWidth="1"/>
    <col min="7" max="7" width="12.42578125" customWidth="1"/>
    <col min="8" max="8" width="6" customWidth="1"/>
    <col min="9" max="9" width="14.42578125" customWidth="1"/>
  </cols>
  <sheetData>
    <row r="1" spans="1:18" x14ac:dyDescent="0.25">
      <c r="A1" s="1"/>
      <c r="B1" s="1"/>
      <c r="C1" s="1"/>
      <c r="D1" s="1"/>
      <c r="E1" s="1"/>
      <c r="F1" s="1"/>
      <c r="G1" s="1"/>
      <c r="H1" s="1"/>
      <c r="I1" s="1"/>
      <c r="J1" s="13"/>
      <c r="K1" s="14"/>
      <c r="L1" s="14"/>
      <c r="M1" s="14"/>
      <c r="N1" s="14"/>
      <c r="O1" s="14"/>
      <c r="P1" s="14"/>
      <c r="Q1" s="14"/>
      <c r="R1" s="14"/>
    </row>
    <row r="2" spans="1:18" x14ac:dyDescent="0.25">
      <c r="A2" s="1"/>
      <c r="B2" s="1"/>
      <c r="C2" s="1"/>
      <c r="D2" s="1"/>
      <c r="E2" s="1"/>
      <c r="F2" s="1"/>
      <c r="G2" s="1"/>
      <c r="H2" s="1"/>
      <c r="I2" s="1"/>
      <c r="J2" s="14"/>
      <c r="K2" s="14"/>
      <c r="L2" s="14"/>
      <c r="M2" s="14"/>
      <c r="N2" s="14"/>
      <c r="O2" s="14"/>
      <c r="P2" s="14"/>
      <c r="Q2" s="14"/>
      <c r="R2" s="14"/>
    </row>
    <row r="3" spans="1:18" ht="15" customHeight="1" x14ac:dyDescent="0.25">
      <c r="A3" s="1"/>
      <c r="B3" s="1"/>
      <c r="C3" s="1"/>
      <c r="D3" s="1"/>
      <c r="E3" s="1"/>
      <c r="F3" s="1"/>
      <c r="G3" s="1"/>
      <c r="H3" s="1"/>
      <c r="I3" s="1"/>
      <c r="J3" s="14"/>
      <c r="K3" s="14"/>
      <c r="L3" s="14"/>
      <c r="M3" s="14"/>
      <c r="N3" s="14"/>
      <c r="O3" s="14"/>
      <c r="P3" s="14"/>
      <c r="Q3" s="14"/>
      <c r="R3" s="14"/>
    </row>
    <row r="4" spans="1:18" ht="15" customHeight="1" x14ac:dyDescent="0.25">
      <c r="A4" s="1"/>
      <c r="B4" s="1"/>
      <c r="C4" s="1"/>
      <c r="D4" s="1"/>
      <c r="E4" s="1"/>
      <c r="F4" s="1"/>
      <c r="G4" s="1"/>
      <c r="H4" s="1"/>
      <c r="I4" s="1"/>
      <c r="J4" s="14"/>
      <c r="K4" s="14"/>
      <c r="L4" s="14"/>
      <c r="M4" s="14"/>
      <c r="N4" s="14"/>
      <c r="O4" s="14"/>
      <c r="P4" s="14"/>
      <c r="Q4" s="14"/>
      <c r="R4" s="14"/>
    </row>
    <row r="5" spans="1:18" x14ac:dyDescent="0.25">
      <c r="A5" s="1"/>
      <c r="B5" s="1"/>
      <c r="C5" s="1"/>
      <c r="D5" s="1"/>
      <c r="E5" s="1"/>
      <c r="F5" s="1"/>
      <c r="G5" s="1"/>
      <c r="H5" s="1"/>
      <c r="I5" s="1"/>
      <c r="J5" s="14"/>
      <c r="K5" s="14"/>
      <c r="L5" s="14"/>
      <c r="M5" s="14"/>
      <c r="N5" s="14"/>
      <c r="O5" s="14"/>
      <c r="P5" s="14"/>
      <c r="Q5" s="14"/>
      <c r="R5" s="14"/>
    </row>
    <row r="6" spans="1:18" ht="57.75" customHeight="1" x14ac:dyDescent="0.25">
      <c r="A6" s="130" t="s">
        <v>0</v>
      </c>
      <c r="B6" s="130"/>
      <c r="C6" s="130"/>
      <c r="D6" s="130"/>
      <c r="E6" s="130"/>
      <c r="F6" s="130"/>
      <c r="G6" s="130"/>
      <c r="H6" s="130"/>
      <c r="I6" s="130"/>
      <c r="J6" s="14"/>
      <c r="K6" s="14"/>
      <c r="L6" s="14"/>
      <c r="M6" s="14"/>
      <c r="N6" s="14"/>
      <c r="O6" s="14"/>
      <c r="P6" s="14"/>
      <c r="Q6" s="14"/>
      <c r="R6" s="14"/>
    </row>
    <row r="7" spans="1:18" x14ac:dyDescent="0.25">
      <c r="A7" s="131"/>
      <c r="B7" s="131"/>
      <c r="C7" s="131"/>
      <c r="D7" s="131"/>
      <c r="E7" s="131"/>
      <c r="F7" s="131"/>
      <c r="G7" s="131"/>
      <c r="H7" s="131"/>
      <c r="I7" s="131"/>
      <c r="J7" s="14"/>
      <c r="K7" s="84" t="s">
        <v>1</v>
      </c>
      <c r="L7" s="14"/>
      <c r="M7" s="14"/>
      <c r="N7" s="14"/>
      <c r="O7" s="14"/>
      <c r="P7" s="14"/>
      <c r="Q7" s="14"/>
      <c r="R7" s="14"/>
    </row>
    <row r="8" spans="1:18" ht="3.75" customHeight="1" x14ac:dyDescent="0.25">
      <c r="A8" s="131"/>
      <c r="B8" s="131"/>
      <c r="C8" s="131"/>
      <c r="D8" s="131"/>
      <c r="E8" s="131"/>
      <c r="F8" s="131"/>
      <c r="G8" s="131"/>
      <c r="H8" s="131"/>
      <c r="I8" s="131"/>
      <c r="J8" s="14"/>
      <c r="K8" s="14"/>
      <c r="L8" s="14"/>
      <c r="M8" s="14"/>
      <c r="N8" s="14"/>
      <c r="O8" s="14"/>
      <c r="P8" s="14"/>
      <c r="Q8" s="14"/>
      <c r="R8" s="14"/>
    </row>
    <row r="9" spans="1:18" ht="14.25" hidden="1" customHeight="1" x14ac:dyDescent="0.25">
      <c r="A9" s="131"/>
      <c r="B9" s="131"/>
      <c r="C9" s="131"/>
      <c r="D9" s="131"/>
      <c r="E9" s="131"/>
      <c r="F9" s="131"/>
      <c r="G9" s="131"/>
      <c r="H9" s="131"/>
      <c r="I9" s="131"/>
      <c r="J9" s="14"/>
      <c r="K9" s="14"/>
      <c r="L9" s="14"/>
      <c r="M9" s="14"/>
      <c r="N9" s="14"/>
      <c r="O9" s="14"/>
      <c r="P9" s="14"/>
      <c r="Q9" s="14"/>
      <c r="R9" s="14"/>
    </row>
    <row r="10" spans="1:18" ht="15" customHeight="1" x14ac:dyDescent="0.25">
      <c r="A10" s="1"/>
      <c r="B10" s="1"/>
      <c r="C10" s="1"/>
      <c r="D10" s="1"/>
      <c r="E10" s="1"/>
      <c r="F10" s="1"/>
      <c r="G10" s="1"/>
      <c r="H10" s="1"/>
      <c r="I10" s="1"/>
      <c r="J10" s="14"/>
      <c r="K10" s="14"/>
      <c r="L10" s="14"/>
      <c r="M10" s="14"/>
      <c r="N10" s="14"/>
      <c r="O10" s="14"/>
      <c r="P10" s="14"/>
      <c r="Q10" s="14"/>
      <c r="R10" s="14"/>
    </row>
    <row r="11" spans="1:18" x14ac:dyDescent="0.25">
      <c r="B11" s="1"/>
      <c r="C11" s="1"/>
      <c r="D11" s="1"/>
      <c r="E11" s="1"/>
      <c r="F11" s="1"/>
      <c r="G11" s="1"/>
      <c r="H11" s="1"/>
      <c r="I11" s="1"/>
      <c r="J11" s="14"/>
      <c r="K11" s="14"/>
      <c r="L11" s="14"/>
      <c r="M11" s="14"/>
      <c r="N11" s="14"/>
      <c r="O11" s="14"/>
      <c r="P11" s="14"/>
      <c r="Q11" s="14"/>
      <c r="R11" s="14"/>
    </row>
    <row r="12" spans="1:18" ht="15.75" thickBot="1" x14ac:dyDescent="0.3">
      <c r="B12" s="1"/>
      <c r="C12" s="1"/>
      <c r="D12" s="1"/>
      <c r="E12" s="1"/>
      <c r="F12" s="1"/>
      <c r="G12" s="1"/>
      <c r="H12" s="1"/>
      <c r="I12" s="1"/>
      <c r="J12" s="14"/>
      <c r="K12" s="14"/>
      <c r="L12" s="14"/>
      <c r="M12" s="14"/>
      <c r="N12" s="14"/>
      <c r="O12" s="14"/>
      <c r="P12" s="14"/>
      <c r="Q12" s="14"/>
      <c r="R12" s="14"/>
    </row>
    <row r="13" spans="1:18" ht="16.5" x14ac:dyDescent="0.25">
      <c r="A13" s="132" t="s">
        <v>2</v>
      </c>
      <c r="B13" s="133"/>
      <c r="C13" s="134" t="s">
        <v>3</v>
      </c>
      <c r="D13" s="134"/>
      <c r="E13" s="134"/>
      <c r="F13" s="134"/>
      <c r="G13" s="134"/>
      <c r="H13" s="134"/>
      <c r="I13" s="135"/>
      <c r="J13" s="14"/>
      <c r="K13" s="14"/>
      <c r="L13" s="14"/>
      <c r="M13" s="14"/>
      <c r="N13" s="14"/>
      <c r="O13" s="14"/>
      <c r="P13" s="14"/>
      <c r="Q13" s="14"/>
      <c r="R13" s="14"/>
    </row>
    <row r="14" spans="1:18" ht="16.5" hidden="1" x14ac:dyDescent="0.25">
      <c r="A14" s="110" t="s">
        <v>4</v>
      </c>
      <c r="B14" s="111"/>
      <c r="C14" s="127"/>
      <c r="D14" s="127"/>
      <c r="E14" s="127"/>
      <c r="F14" s="127"/>
      <c r="G14" s="127"/>
      <c r="H14" s="127"/>
      <c r="I14" s="128"/>
      <c r="J14" s="14"/>
      <c r="K14" s="14"/>
      <c r="L14" s="14"/>
      <c r="M14" s="14"/>
      <c r="N14" s="14"/>
      <c r="O14" s="14"/>
      <c r="P14" s="14"/>
      <c r="Q14" s="14"/>
      <c r="R14" s="14"/>
    </row>
    <row r="15" spans="1:18" ht="30.75" customHeight="1" x14ac:dyDescent="0.25">
      <c r="A15" s="110" t="s">
        <v>5</v>
      </c>
      <c r="B15" s="111"/>
      <c r="C15" s="129" t="s">
        <v>6</v>
      </c>
      <c r="D15" s="129"/>
      <c r="E15" s="129"/>
      <c r="F15" s="129"/>
      <c r="G15" s="129"/>
      <c r="H15" s="129"/>
      <c r="I15" s="136"/>
      <c r="J15" s="14"/>
      <c r="K15" s="14"/>
      <c r="L15" s="14"/>
      <c r="M15" s="14"/>
      <c r="N15" s="14"/>
      <c r="O15" s="14"/>
      <c r="P15" s="14"/>
      <c r="Q15" s="14"/>
      <c r="R15" s="14"/>
    </row>
    <row r="16" spans="1:18" ht="14.45" customHeight="1" x14ac:dyDescent="0.25">
      <c r="A16" s="110" t="s">
        <v>7</v>
      </c>
      <c r="B16" s="111"/>
      <c r="C16" s="127" t="s">
        <v>8</v>
      </c>
      <c r="D16" s="127"/>
      <c r="E16" s="127"/>
      <c r="F16" s="127"/>
      <c r="G16" s="127"/>
      <c r="H16" s="127"/>
      <c r="I16" s="128"/>
      <c r="J16" s="14"/>
      <c r="K16" s="14"/>
      <c r="L16" s="14"/>
      <c r="M16" s="14"/>
      <c r="N16" s="14"/>
      <c r="O16" s="14"/>
      <c r="P16" s="14"/>
      <c r="Q16" s="14"/>
      <c r="R16" s="14"/>
    </row>
    <row r="17" spans="1:18" ht="16.5" x14ac:dyDescent="0.25">
      <c r="A17" s="110" t="s">
        <v>9</v>
      </c>
      <c r="B17" s="111"/>
      <c r="C17" s="127" t="s">
        <v>10</v>
      </c>
      <c r="D17" s="127"/>
      <c r="E17" s="127"/>
      <c r="F17" s="127"/>
      <c r="G17" s="127"/>
      <c r="H17" s="127"/>
      <c r="I17" s="128"/>
      <c r="J17" s="14"/>
      <c r="K17" s="14"/>
      <c r="L17" s="14"/>
      <c r="M17" s="14"/>
      <c r="N17" s="14"/>
      <c r="O17" s="14"/>
      <c r="P17" s="14"/>
      <c r="Q17" s="14"/>
      <c r="R17" s="14"/>
    </row>
    <row r="18" spans="1:18" ht="16.5" x14ac:dyDescent="0.25">
      <c r="A18" s="110" t="s">
        <v>11</v>
      </c>
      <c r="B18" s="111"/>
      <c r="C18" s="127">
        <v>4011</v>
      </c>
      <c r="D18" s="127"/>
      <c r="E18" s="127"/>
      <c r="F18" s="127"/>
      <c r="G18" s="127"/>
      <c r="H18" s="127"/>
      <c r="I18" s="128"/>
      <c r="J18" s="14"/>
      <c r="K18" s="14"/>
      <c r="L18" s="14"/>
      <c r="M18" s="14"/>
      <c r="N18" s="14"/>
      <c r="O18" s="14"/>
      <c r="P18" s="14"/>
      <c r="Q18" s="14"/>
      <c r="R18" s="14"/>
    </row>
    <row r="19" spans="1:18" ht="16.5" x14ac:dyDescent="0.25">
      <c r="A19" s="110" t="s">
        <v>12</v>
      </c>
      <c r="B19" s="111"/>
      <c r="C19" s="129" t="s">
        <v>13</v>
      </c>
      <c r="D19" s="127"/>
      <c r="E19" s="127"/>
      <c r="F19" s="127"/>
      <c r="G19" s="127"/>
      <c r="H19" s="127"/>
      <c r="I19" s="128"/>
      <c r="J19" s="14"/>
      <c r="K19" s="14"/>
      <c r="L19" s="14"/>
      <c r="M19" s="14"/>
      <c r="N19" s="14"/>
      <c r="O19" s="14"/>
      <c r="P19" s="14"/>
      <c r="Q19" s="14"/>
      <c r="R19" s="14"/>
    </row>
    <row r="20" spans="1:18" ht="16.5" x14ac:dyDescent="0.25">
      <c r="A20" s="110" t="s">
        <v>14</v>
      </c>
      <c r="B20" s="111"/>
      <c r="C20" s="127">
        <v>691135</v>
      </c>
      <c r="D20" s="127"/>
      <c r="E20" s="127"/>
      <c r="F20" s="127"/>
      <c r="G20" s="127"/>
      <c r="H20" s="127"/>
      <c r="I20" s="128"/>
      <c r="J20" s="14"/>
      <c r="K20" s="14"/>
      <c r="L20" s="14"/>
      <c r="M20" s="14"/>
      <c r="N20" s="14"/>
      <c r="O20" s="14"/>
      <c r="P20" s="14"/>
      <c r="Q20" s="14"/>
      <c r="R20" s="14"/>
    </row>
    <row r="21" spans="1:18" ht="19.350000000000001" customHeight="1" x14ac:dyDescent="0.25">
      <c r="A21" s="110" t="s">
        <v>15</v>
      </c>
      <c r="B21" s="111"/>
      <c r="C21" s="112" t="s">
        <v>16</v>
      </c>
      <c r="D21" s="112"/>
      <c r="E21" s="112"/>
      <c r="F21" s="112"/>
      <c r="G21" s="112"/>
      <c r="H21" s="112"/>
      <c r="I21" s="113"/>
      <c r="J21" s="14"/>
      <c r="K21" s="14"/>
      <c r="L21" s="14"/>
      <c r="M21" s="14"/>
      <c r="N21" s="14"/>
      <c r="O21" s="14"/>
      <c r="P21" s="14"/>
      <c r="Q21" s="14"/>
      <c r="R21" s="14"/>
    </row>
    <row r="22" spans="1:18" ht="33" customHeight="1" thickBot="1" x14ac:dyDescent="0.3">
      <c r="A22" s="114" t="s">
        <v>17</v>
      </c>
      <c r="B22" s="115"/>
      <c r="C22" s="116" t="s">
        <v>18</v>
      </c>
      <c r="D22" s="116"/>
      <c r="E22" s="116"/>
      <c r="F22" s="116"/>
      <c r="G22" s="116"/>
      <c r="H22" s="116"/>
      <c r="I22" s="117"/>
      <c r="J22" s="14"/>
      <c r="K22" s="14"/>
      <c r="L22" s="14"/>
      <c r="M22" s="14"/>
      <c r="N22" s="14"/>
      <c r="O22" s="14"/>
      <c r="P22" s="14"/>
      <c r="Q22" s="14"/>
      <c r="R22" s="14"/>
    </row>
    <row r="23" spans="1:18" x14ac:dyDescent="0.25">
      <c r="A23" s="1"/>
      <c r="B23" s="1"/>
      <c r="C23" s="1"/>
      <c r="D23" s="1"/>
      <c r="E23" s="1"/>
      <c r="F23" s="1"/>
      <c r="G23" s="1"/>
      <c r="H23" s="1"/>
      <c r="I23" s="1"/>
      <c r="J23" s="14"/>
      <c r="K23" s="14"/>
      <c r="L23" s="14"/>
      <c r="M23" s="14"/>
      <c r="N23" s="14"/>
      <c r="O23" s="14"/>
      <c r="P23" s="14"/>
      <c r="Q23" s="14"/>
      <c r="R23" s="14"/>
    </row>
    <row r="24" spans="1:18" ht="15.75" thickBot="1" x14ac:dyDescent="0.3">
      <c r="A24" s="118" t="s">
        <v>19</v>
      </c>
      <c r="B24" s="118"/>
      <c r="C24" s="118"/>
      <c r="D24" s="118"/>
      <c r="E24" s="118"/>
      <c r="F24" s="118"/>
      <c r="G24" s="118"/>
      <c r="H24" s="118"/>
      <c r="I24" s="118"/>
      <c r="J24" s="14"/>
      <c r="K24" s="14"/>
      <c r="L24" s="14"/>
      <c r="M24" s="14"/>
      <c r="N24" s="14"/>
      <c r="O24" s="14"/>
      <c r="P24" s="14"/>
      <c r="Q24" s="14"/>
      <c r="R24" s="14"/>
    </row>
    <row r="25" spans="1:18" ht="14.45" customHeight="1" x14ac:dyDescent="0.25">
      <c r="A25" s="119" t="s">
        <v>20</v>
      </c>
      <c r="B25" s="120"/>
      <c r="C25" s="123" t="s">
        <v>21</v>
      </c>
      <c r="D25" s="123"/>
      <c r="E25" s="125" t="s">
        <v>22</v>
      </c>
      <c r="F25" s="125"/>
      <c r="G25" s="106" t="s">
        <v>23</v>
      </c>
      <c r="H25" s="106"/>
      <c r="I25" s="108" t="s">
        <v>24</v>
      </c>
      <c r="J25" s="14"/>
      <c r="K25" s="14"/>
      <c r="L25" s="14"/>
      <c r="M25" s="14"/>
      <c r="N25" s="14"/>
      <c r="O25" s="14"/>
      <c r="P25" s="14"/>
      <c r="Q25" s="14"/>
      <c r="R25" s="14"/>
    </row>
    <row r="26" spans="1:18" ht="15.75" thickBot="1" x14ac:dyDescent="0.3">
      <c r="A26" s="121"/>
      <c r="B26" s="122"/>
      <c r="C26" s="124"/>
      <c r="D26" s="124"/>
      <c r="E26" s="126"/>
      <c r="F26" s="126"/>
      <c r="G26" s="107"/>
      <c r="H26" s="107"/>
      <c r="I26" s="109"/>
      <c r="J26" s="14"/>
      <c r="K26" s="14"/>
      <c r="L26" s="14"/>
      <c r="M26" s="14"/>
      <c r="N26" s="14"/>
      <c r="O26" s="14"/>
      <c r="P26" s="14"/>
      <c r="Q26" s="14"/>
      <c r="R26" s="14"/>
    </row>
    <row r="27" spans="1:18" x14ac:dyDescent="0.25">
      <c r="A27" s="72"/>
      <c r="B27" s="72"/>
      <c r="C27" s="102" t="s">
        <v>25</v>
      </c>
      <c r="D27" s="103"/>
      <c r="E27" s="72"/>
      <c r="F27" s="72"/>
      <c r="G27" s="72"/>
      <c r="H27" s="72"/>
      <c r="I27" s="72"/>
      <c r="J27" s="14"/>
      <c r="K27" s="14"/>
      <c r="L27" s="14"/>
      <c r="M27" s="14"/>
      <c r="N27" s="14"/>
      <c r="O27" s="14"/>
      <c r="P27" s="14"/>
      <c r="Q27" s="14"/>
      <c r="R27" s="14"/>
    </row>
    <row r="28" spans="1:18" ht="15.75" thickBot="1" x14ac:dyDescent="0.3">
      <c r="A28" s="73"/>
      <c r="B28" s="73"/>
      <c r="C28" s="104"/>
      <c r="D28" s="105"/>
      <c r="E28" s="73"/>
      <c r="F28" s="73"/>
      <c r="G28" s="73"/>
      <c r="H28" s="73"/>
      <c r="I28" s="73"/>
      <c r="J28" s="14"/>
      <c r="K28" s="14"/>
      <c r="L28" s="14"/>
      <c r="M28" s="14"/>
      <c r="N28" s="14"/>
      <c r="O28" s="14"/>
      <c r="P28" s="14"/>
      <c r="Q28" s="14"/>
      <c r="R28" s="14"/>
    </row>
    <row r="29" spans="1:18" x14ac:dyDescent="0.25">
      <c r="A29" s="73"/>
      <c r="B29" s="73"/>
      <c r="C29" s="73"/>
      <c r="D29" s="73"/>
      <c r="E29" s="73"/>
      <c r="F29" s="73"/>
      <c r="G29" s="73"/>
      <c r="H29" s="73"/>
      <c r="I29" s="73"/>
      <c r="J29" s="14"/>
      <c r="K29" s="14"/>
      <c r="L29" s="14"/>
      <c r="M29" s="14"/>
      <c r="N29" s="14"/>
      <c r="O29" s="14"/>
      <c r="P29" s="14"/>
      <c r="Q29" s="14"/>
      <c r="R29" s="14"/>
    </row>
    <row r="30" spans="1:18" x14ac:dyDescent="0.25">
      <c r="A30" s="2"/>
      <c r="B30" s="2"/>
      <c r="C30" s="1"/>
      <c r="D30" s="1"/>
      <c r="E30" s="1"/>
      <c r="F30" s="1"/>
      <c r="G30" s="1"/>
      <c r="H30" s="1"/>
      <c r="I30" s="1"/>
      <c r="J30" s="14"/>
      <c r="K30" s="14"/>
      <c r="L30" s="14"/>
      <c r="M30" s="14"/>
      <c r="N30" s="14"/>
      <c r="O30" s="14"/>
      <c r="P30" s="14"/>
      <c r="Q30" s="14"/>
      <c r="R30" s="14"/>
    </row>
    <row r="31" spans="1:18" x14ac:dyDescent="0.25">
      <c r="A31" s="1"/>
      <c r="B31" s="1"/>
      <c r="C31" s="1"/>
      <c r="D31" s="1"/>
      <c r="E31" s="1"/>
      <c r="F31" s="1"/>
      <c r="G31" s="1"/>
      <c r="H31" s="1"/>
      <c r="I31" s="1"/>
      <c r="J31" s="14"/>
      <c r="K31" s="14"/>
      <c r="L31" s="14"/>
      <c r="M31" s="14"/>
      <c r="N31" s="14"/>
      <c r="O31" s="14"/>
      <c r="P31" s="14"/>
      <c r="Q31" s="14"/>
      <c r="R31" s="14"/>
    </row>
    <row r="32" spans="1:18" x14ac:dyDescent="0.25">
      <c r="A32" s="1"/>
      <c r="B32" s="1"/>
      <c r="C32" s="1"/>
      <c r="D32" s="1"/>
      <c r="E32" s="1"/>
      <c r="F32" s="1"/>
      <c r="G32" s="1"/>
      <c r="H32" s="1"/>
      <c r="I32" s="1"/>
      <c r="J32" s="14"/>
      <c r="K32" s="14"/>
      <c r="L32" s="14"/>
      <c r="M32" s="14"/>
      <c r="N32" s="14"/>
      <c r="O32" s="14"/>
      <c r="P32" s="14"/>
      <c r="Q32" s="14"/>
      <c r="R32" s="14"/>
    </row>
    <row r="33" spans="1:18" x14ac:dyDescent="0.25">
      <c r="A33" s="1"/>
      <c r="B33" s="1"/>
      <c r="C33" s="1"/>
      <c r="D33" s="1"/>
      <c r="E33" s="1"/>
      <c r="F33" s="1"/>
      <c r="G33" s="1"/>
      <c r="H33" s="1"/>
      <c r="I33" s="1"/>
      <c r="J33" s="14"/>
      <c r="K33" s="14"/>
      <c r="L33" s="14"/>
      <c r="M33" s="14"/>
      <c r="N33" s="14"/>
      <c r="O33" s="14"/>
      <c r="P33" s="14"/>
      <c r="Q33" s="14"/>
      <c r="R33" s="14"/>
    </row>
    <row r="34" spans="1:18" x14ac:dyDescent="0.25">
      <c r="A34" s="1"/>
      <c r="B34" s="1"/>
      <c r="C34" s="1"/>
      <c r="D34" s="1"/>
      <c r="E34" s="1"/>
      <c r="F34" s="1"/>
      <c r="G34" s="1"/>
      <c r="H34" s="1"/>
      <c r="I34" s="1"/>
      <c r="J34" s="14"/>
      <c r="K34" s="14"/>
      <c r="L34" s="14"/>
      <c r="M34" s="14"/>
      <c r="N34" s="14"/>
      <c r="O34" s="14"/>
      <c r="P34" s="14"/>
      <c r="Q34" s="14"/>
      <c r="R34" s="14"/>
    </row>
    <row r="35" spans="1:18" x14ac:dyDescent="0.25">
      <c r="A35" s="1"/>
      <c r="B35" s="1"/>
      <c r="C35" s="1"/>
      <c r="D35" s="1"/>
      <c r="E35" s="1"/>
      <c r="F35" s="1"/>
      <c r="G35" s="1"/>
      <c r="H35" s="1"/>
      <c r="I35" s="1"/>
      <c r="J35" s="14"/>
      <c r="K35" s="14"/>
      <c r="L35" s="14"/>
      <c r="M35" s="14"/>
      <c r="N35" s="14"/>
      <c r="O35" s="14"/>
      <c r="P35" s="14"/>
      <c r="Q35" s="14"/>
      <c r="R35" s="14"/>
    </row>
    <row r="36" spans="1:18" x14ac:dyDescent="0.25">
      <c r="A36" s="1"/>
      <c r="B36" s="1"/>
      <c r="C36" s="1"/>
      <c r="D36" s="1"/>
      <c r="E36" s="1"/>
      <c r="F36" s="1"/>
      <c r="G36" s="1"/>
      <c r="H36" s="1"/>
      <c r="I36" s="1"/>
      <c r="J36" s="14"/>
      <c r="K36" s="14"/>
      <c r="L36" s="14"/>
      <c r="M36" s="14"/>
      <c r="N36" s="14"/>
      <c r="O36" s="14"/>
      <c r="P36" s="14"/>
      <c r="Q36" s="14"/>
      <c r="R36" s="14"/>
    </row>
    <row r="37" spans="1:18" x14ac:dyDescent="0.25">
      <c r="A37" s="1"/>
      <c r="B37" s="1"/>
      <c r="C37" s="1"/>
      <c r="D37" s="1"/>
      <c r="E37" s="1"/>
      <c r="F37" s="1"/>
      <c r="G37" s="1"/>
      <c r="H37" s="1"/>
      <c r="I37" s="1"/>
    </row>
    <row r="38" spans="1:18" x14ac:dyDescent="0.25">
      <c r="A38" s="1"/>
      <c r="B38" s="1"/>
      <c r="C38" s="1"/>
      <c r="D38" s="1"/>
      <c r="E38" s="1"/>
      <c r="F38" s="1"/>
      <c r="G38" s="1"/>
      <c r="H38" s="1"/>
      <c r="I38" s="1"/>
    </row>
    <row r="39" spans="1:18" x14ac:dyDescent="0.25">
      <c r="A39" s="1"/>
      <c r="B39" s="1"/>
      <c r="C39" s="1"/>
      <c r="D39" s="1"/>
      <c r="E39" s="1"/>
      <c r="F39" s="1"/>
      <c r="G39" s="1"/>
      <c r="H39" s="1"/>
      <c r="I39" s="1"/>
    </row>
    <row r="40" spans="1:18" x14ac:dyDescent="0.25">
      <c r="A40" s="1"/>
      <c r="B40" s="1"/>
      <c r="C40" s="1"/>
      <c r="D40" s="1"/>
      <c r="E40" s="1"/>
      <c r="F40" s="1"/>
      <c r="G40" s="1"/>
      <c r="H40" s="1"/>
      <c r="I40" s="1"/>
    </row>
  </sheetData>
  <mergeCells count="28">
    <mergeCell ref="A6:I9"/>
    <mergeCell ref="A16:B16"/>
    <mergeCell ref="C16:I16"/>
    <mergeCell ref="A17:B17"/>
    <mergeCell ref="C17:I17"/>
    <mergeCell ref="A13:B13"/>
    <mergeCell ref="C13:I13"/>
    <mergeCell ref="A14:B14"/>
    <mergeCell ref="C14:I14"/>
    <mergeCell ref="A15:B15"/>
    <mergeCell ref="C15:I15"/>
    <mergeCell ref="A18:B18"/>
    <mergeCell ref="C18:I18"/>
    <mergeCell ref="A19:B19"/>
    <mergeCell ref="C19:I19"/>
    <mergeCell ref="A20:B20"/>
    <mergeCell ref="C20:I20"/>
    <mergeCell ref="C27:D28"/>
    <mergeCell ref="G25:H26"/>
    <mergeCell ref="I25:I26"/>
    <mergeCell ref="A21:B21"/>
    <mergeCell ref="C21:I21"/>
    <mergeCell ref="A22:B22"/>
    <mergeCell ref="C22:I22"/>
    <mergeCell ref="A24:I24"/>
    <mergeCell ref="A25:B26"/>
    <mergeCell ref="C25:D26"/>
    <mergeCell ref="E25:F26"/>
  </mergeCells>
  <hyperlinks>
    <hyperlink ref="C19" r:id="rId1" xr:uid="{2D98D77A-6050-164E-AECA-5122BE17CC1D}"/>
    <hyperlink ref="C15:I15" r:id="rId2" display="projekt_1665" xr:uid="{37DEA62A-F437-624D-A59B-82680F9BF146}"/>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G22"/>
  <sheetViews>
    <sheetView workbookViewId="0">
      <pane xSplit="1" ySplit="1" topLeftCell="B16" activePane="bottomRight" state="frozen"/>
      <selection pane="topRight" activeCell="B1" sqref="B1"/>
      <selection pane="bottomLeft" activeCell="A2" sqref="A2"/>
      <selection pane="bottomRight" activeCell="F22" sqref="F22"/>
    </sheetView>
  </sheetViews>
  <sheetFormatPr defaultColWidth="8.85546875" defaultRowHeight="12.75" x14ac:dyDescent="0.25"/>
  <cols>
    <col min="1" max="1" width="8.85546875" style="74"/>
    <col min="2" max="7" width="33.42578125" style="74" customWidth="1"/>
    <col min="8" max="16384" width="8.85546875" style="74"/>
  </cols>
  <sheetData>
    <row r="1" spans="1:7" x14ac:dyDescent="0.25">
      <c r="A1" s="74" t="s">
        <v>26</v>
      </c>
      <c r="B1" s="74">
        <v>0</v>
      </c>
      <c r="C1" s="74">
        <v>1</v>
      </c>
      <c r="D1" s="74">
        <v>2</v>
      </c>
      <c r="E1" s="74">
        <v>3</v>
      </c>
      <c r="F1" s="74">
        <v>4</v>
      </c>
      <c r="G1" s="74">
        <v>5</v>
      </c>
    </row>
    <row r="2" spans="1:7" ht="51" x14ac:dyDescent="0.25">
      <c r="A2" s="74" t="s">
        <v>27</v>
      </c>
      <c r="B2" s="74" t="s">
        <v>28</v>
      </c>
      <c r="C2" s="74" t="s">
        <v>29</v>
      </c>
      <c r="D2" s="74" t="s">
        <v>30</v>
      </c>
      <c r="E2" s="74" t="s">
        <v>31</v>
      </c>
      <c r="F2" s="74" t="s">
        <v>32</v>
      </c>
      <c r="G2" s="74" t="s">
        <v>33</v>
      </c>
    </row>
    <row r="3" spans="1:7" ht="178.5" x14ac:dyDescent="0.25">
      <c r="A3" s="74" t="s">
        <v>34</v>
      </c>
      <c r="B3" s="74" t="s">
        <v>35</v>
      </c>
      <c r="C3" s="74" t="s">
        <v>36</v>
      </c>
      <c r="D3" s="74" t="s">
        <v>37</v>
      </c>
      <c r="E3" s="74" t="s">
        <v>38</v>
      </c>
      <c r="F3" s="74" t="s">
        <v>39</v>
      </c>
      <c r="G3" s="74" t="s">
        <v>40</v>
      </c>
    </row>
    <row r="4" spans="1:7" ht="293.25" x14ac:dyDescent="0.25">
      <c r="A4" s="74" t="s">
        <v>41</v>
      </c>
      <c r="B4" s="74" t="s">
        <v>42</v>
      </c>
      <c r="C4" s="74" t="s">
        <v>43</v>
      </c>
      <c r="D4" s="74" t="s">
        <v>44</v>
      </c>
      <c r="E4" s="74" t="s">
        <v>45</v>
      </c>
      <c r="F4" s="74" t="s">
        <v>46</v>
      </c>
      <c r="G4" s="74" t="s">
        <v>47</v>
      </c>
    </row>
    <row r="5" spans="1:7" ht="242.25" x14ac:dyDescent="0.25">
      <c r="A5" s="74" t="s">
        <v>48</v>
      </c>
      <c r="B5" s="74" t="s">
        <v>49</v>
      </c>
      <c r="C5" s="74" t="s">
        <v>50</v>
      </c>
      <c r="D5" s="74" t="s">
        <v>51</v>
      </c>
      <c r="E5" s="74" t="s">
        <v>52</v>
      </c>
      <c r="F5" s="74" t="s">
        <v>53</v>
      </c>
      <c r="G5" s="74" t="s">
        <v>54</v>
      </c>
    </row>
    <row r="6" spans="1:7" ht="63.75" x14ac:dyDescent="0.25">
      <c r="A6" s="74" t="s">
        <v>55</v>
      </c>
      <c r="B6" s="74" t="s">
        <v>56</v>
      </c>
      <c r="C6" s="74" t="s">
        <v>57</v>
      </c>
      <c r="D6" s="74" t="s">
        <v>58</v>
      </c>
      <c r="E6" s="74" t="s">
        <v>59</v>
      </c>
      <c r="F6" s="74" t="s">
        <v>60</v>
      </c>
      <c r="G6" s="74" t="s">
        <v>61</v>
      </c>
    </row>
    <row r="7" spans="1:7" ht="102" x14ac:dyDescent="0.25">
      <c r="A7" s="74" t="s">
        <v>62</v>
      </c>
      <c r="B7" s="74" t="s">
        <v>63</v>
      </c>
      <c r="C7" s="74" t="s">
        <v>64</v>
      </c>
      <c r="D7" s="74" t="s">
        <v>65</v>
      </c>
      <c r="E7" s="74" t="s">
        <v>66</v>
      </c>
      <c r="F7" s="74" t="s">
        <v>67</v>
      </c>
      <c r="G7" s="74" t="s">
        <v>68</v>
      </c>
    </row>
    <row r="8" spans="1:7" ht="191.25" x14ac:dyDescent="0.25">
      <c r="A8" s="74" t="s">
        <v>69</v>
      </c>
      <c r="B8" s="74" t="s">
        <v>70</v>
      </c>
      <c r="C8" s="74" t="s">
        <v>71</v>
      </c>
      <c r="D8" s="74" t="s">
        <v>72</v>
      </c>
      <c r="E8" s="74" t="s">
        <v>73</v>
      </c>
      <c r="F8" s="74" t="s">
        <v>74</v>
      </c>
      <c r="G8" s="74" t="s">
        <v>75</v>
      </c>
    </row>
    <row r="9" spans="1:7" ht="242.25" x14ac:dyDescent="0.25">
      <c r="A9" s="74" t="s">
        <v>76</v>
      </c>
      <c r="B9" s="74" t="s">
        <v>77</v>
      </c>
      <c r="C9" s="74" t="s">
        <v>78</v>
      </c>
      <c r="D9" s="74" t="s">
        <v>79</v>
      </c>
      <c r="E9" s="74" t="s">
        <v>80</v>
      </c>
      <c r="F9" s="74" t="s">
        <v>81</v>
      </c>
      <c r="G9" s="74" t="s">
        <v>82</v>
      </c>
    </row>
    <row r="10" spans="1:7" ht="395.25" x14ac:dyDescent="0.25">
      <c r="A10" s="74" t="s">
        <v>83</v>
      </c>
      <c r="B10" s="74" t="s">
        <v>49</v>
      </c>
      <c r="C10" s="74" t="s">
        <v>84</v>
      </c>
      <c r="D10" s="74" t="s">
        <v>85</v>
      </c>
      <c r="E10" s="74" t="s">
        <v>86</v>
      </c>
      <c r="F10" s="74" t="s">
        <v>87</v>
      </c>
      <c r="G10" s="74" t="s">
        <v>88</v>
      </c>
    </row>
    <row r="11" spans="1:7" ht="76.5" x14ac:dyDescent="0.25">
      <c r="A11" s="74" t="s">
        <v>89</v>
      </c>
      <c r="B11" s="74" t="s">
        <v>90</v>
      </c>
      <c r="C11" s="74" t="s">
        <v>91</v>
      </c>
      <c r="D11" s="74" t="s">
        <v>92</v>
      </c>
      <c r="E11" s="74" t="s">
        <v>93</v>
      </c>
      <c r="F11" s="74" t="s">
        <v>94</v>
      </c>
      <c r="G11" s="74" t="s">
        <v>95</v>
      </c>
    </row>
    <row r="12" spans="1:7" ht="140.25" x14ac:dyDescent="0.25">
      <c r="A12" s="74" t="s">
        <v>96</v>
      </c>
      <c r="B12" s="74" t="s">
        <v>97</v>
      </c>
      <c r="C12" s="74" t="s">
        <v>98</v>
      </c>
      <c r="D12" s="74" t="s">
        <v>99</v>
      </c>
      <c r="E12" s="74" t="s">
        <v>100</v>
      </c>
      <c r="F12" s="74" t="s">
        <v>101</v>
      </c>
      <c r="G12" s="74" t="s">
        <v>102</v>
      </c>
    </row>
    <row r="13" spans="1:7" ht="38.25" x14ac:dyDescent="0.25">
      <c r="A13" s="74" t="s">
        <v>103</v>
      </c>
      <c r="B13" s="74" t="s">
        <v>104</v>
      </c>
      <c r="C13" s="74" t="s">
        <v>105</v>
      </c>
      <c r="D13" s="74" t="s">
        <v>106</v>
      </c>
      <c r="E13" s="74" t="s">
        <v>107</v>
      </c>
      <c r="F13" s="74" t="s">
        <v>108</v>
      </c>
      <c r="G13" s="74" t="s">
        <v>109</v>
      </c>
    </row>
    <row r="14" spans="1:7" ht="51" x14ac:dyDescent="0.25">
      <c r="A14" s="74" t="s">
        <v>110</v>
      </c>
      <c r="B14" s="74" t="s">
        <v>111</v>
      </c>
      <c r="C14" s="74" t="s">
        <v>112</v>
      </c>
      <c r="D14" s="74" t="s">
        <v>113</v>
      </c>
      <c r="E14" s="74" t="s">
        <v>114</v>
      </c>
      <c r="F14" s="74" t="s">
        <v>115</v>
      </c>
      <c r="G14" s="74" t="s">
        <v>116</v>
      </c>
    </row>
    <row r="15" spans="1:7" ht="25.5" x14ac:dyDescent="0.25">
      <c r="A15" s="74" t="s">
        <v>117</v>
      </c>
      <c r="B15" s="74" t="s">
        <v>118</v>
      </c>
      <c r="C15" s="74" t="s">
        <v>119</v>
      </c>
      <c r="D15" s="74" t="s">
        <v>120</v>
      </c>
      <c r="E15" s="74" t="s">
        <v>121</v>
      </c>
      <c r="F15" s="74" t="s">
        <v>122</v>
      </c>
      <c r="G15" s="74" t="s">
        <v>123</v>
      </c>
    </row>
    <row r="16" spans="1:7" ht="38.25" x14ac:dyDescent="0.25">
      <c r="A16" s="74" t="s">
        <v>124</v>
      </c>
      <c r="B16" s="74" t="s">
        <v>125</v>
      </c>
      <c r="C16" s="74" t="s">
        <v>126</v>
      </c>
      <c r="D16" s="74" t="s">
        <v>127</v>
      </c>
      <c r="E16" s="74" t="s">
        <v>128</v>
      </c>
      <c r="F16" s="74" t="s">
        <v>129</v>
      </c>
      <c r="G16" s="74" t="s">
        <v>130</v>
      </c>
    </row>
    <row r="17" spans="1:7" ht="51" x14ac:dyDescent="0.25">
      <c r="A17" s="74" t="s">
        <v>131</v>
      </c>
      <c r="B17" s="74" t="s">
        <v>132</v>
      </c>
      <c r="C17" s="74" t="s">
        <v>133</v>
      </c>
      <c r="D17" s="74" t="s">
        <v>134</v>
      </c>
      <c r="E17" s="74" t="s">
        <v>135</v>
      </c>
      <c r="F17" s="74" t="s">
        <v>136</v>
      </c>
      <c r="G17" s="74" t="s">
        <v>137</v>
      </c>
    </row>
    <row r="18" spans="1:7" ht="38.25" x14ac:dyDescent="0.25">
      <c r="A18" s="74" t="s">
        <v>138</v>
      </c>
      <c r="B18" s="74" t="s">
        <v>139</v>
      </c>
      <c r="C18" s="74" t="s">
        <v>140</v>
      </c>
      <c r="D18" s="74" t="s">
        <v>141</v>
      </c>
      <c r="E18" s="74" t="s">
        <v>142</v>
      </c>
      <c r="F18" s="74" t="s">
        <v>143</v>
      </c>
      <c r="G18" s="74" t="s">
        <v>144</v>
      </c>
    </row>
    <row r="19" spans="1:7" ht="51" x14ac:dyDescent="0.25">
      <c r="A19" s="74" t="s">
        <v>145</v>
      </c>
      <c r="B19" s="74" t="s">
        <v>146</v>
      </c>
      <c r="C19" s="74" t="s">
        <v>147</v>
      </c>
      <c r="D19" s="74" t="s">
        <v>148</v>
      </c>
      <c r="E19" s="74" t="s">
        <v>149</v>
      </c>
      <c r="F19" s="74" t="s">
        <v>150</v>
      </c>
      <c r="G19" s="74" t="s">
        <v>151</v>
      </c>
    </row>
    <row r="20" spans="1:7" ht="63.75" x14ac:dyDescent="0.25">
      <c r="A20" s="74" t="s">
        <v>152</v>
      </c>
      <c r="B20" s="74" t="s">
        <v>153</v>
      </c>
      <c r="C20" s="74" t="s">
        <v>154</v>
      </c>
      <c r="D20" s="74" t="s">
        <v>155</v>
      </c>
      <c r="E20" s="74" t="s">
        <v>156</v>
      </c>
      <c r="F20" s="74" t="s">
        <v>157</v>
      </c>
      <c r="G20" s="74" t="s">
        <v>158</v>
      </c>
    </row>
    <row r="21" spans="1:7" ht="25.5" x14ac:dyDescent="0.25">
      <c r="A21" s="74" t="s">
        <v>159</v>
      </c>
      <c r="B21" s="74" t="s">
        <v>160</v>
      </c>
      <c r="C21" s="74" t="s">
        <v>161</v>
      </c>
      <c r="D21" s="74" t="s">
        <v>162</v>
      </c>
      <c r="E21" s="74" t="s">
        <v>163</v>
      </c>
      <c r="F21" s="74" t="s">
        <v>164</v>
      </c>
      <c r="G21" s="74" t="s">
        <v>165</v>
      </c>
    </row>
    <row r="22" spans="1:7" ht="25.5" x14ac:dyDescent="0.25">
      <c r="A22" s="74" t="s">
        <v>166</v>
      </c>
      <c r="B22" s="74" t="s">
        <v>167</v>
      </c>
      <c r="C22" s="74" t="s">
        <v>168</v>
      </c>
      <c r="D22" s="74" t="s">
        <v>169</v>
      </c>
      <c r="E22" s="74" t="s">
        <v>170</v>
      </c>
      <c r="F22" s="74" t="s">
        <v>171</v>
      </c>
      <c r="G22" s="74" t="s">
        <v>172</v>
      </c>
    </row>
  </sheetData>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26">
    <tabColor rgb="FFFFC000"/>
    <pageSetUpPr fitToPage="1"/>
  </sheetPr>
  <dimension ref="A1:AG318"/>
  <sheetViews>
    <sheetView tabSelected="1" zoomScale="80" zoomScaleNormal="80" workbookViewId="0">
      <pane ySplit="2" topLeftCell="A316" activePane="bottomLeft" state="frozen"/>
      <selection activeCell="K7" sqref="K7"/>
      <selection pane="bottomLeft" sqref="A1:AE318"/>
    </sheetView>
  </sheetViews>
  <sheetFormatPr defaultColWidth="10.42578125" defaultRowHeight="12.75" x14ac:dyDescent="0.25"/>
  <cols>
    <col min="1" max="1" width="18.140625" style="29" customWidth="1"/>
    <col min="2" max="2" width="46.42578125" style="29" customWidth="1"/>
    <col min="3" max="3" width="58.42578125" style="26" customWidth="1"/>
    <col min="4" max="4" width="50.140625" style="26" customWidth="1"/>
    <col min="5" max="5" width="57.42578125" style="26" customWidth="1"/>
    <col min="6" max="6" width="27.42578125" style="26" customWidth="1"/>
    <col min="7" max="7" width="19.42578125" style="26" customWidth="1"/>
    <col min="8" max="9" width="17" style="26" customWidth="1"/>
    <col min="10" max="10" width="17" style="29" hidden="1" customWidth="1"/>
    <col min="11" max="11" width="17" style="29" customWidth="1"/>
    <col min="12" max="12" width="13.42578125" style="28" customWidth="1"/>
    <col min="13" max="14" width="13.42578125" style="29" customWidth="1"/>
    <col min="15" max="15" width="13.42578125" style="28" customWidth="1"/>
    <col min="16" max="16" width="14.42578125" style="27" customWidth="1"/>
    <col min="17" max="17" width="27.42578125" style="26" customWidth="1"/>
    <col min="18" max="18" width="34.42578125" style="26" customWidth="1"/>
    <col min="19" max="19" width="64.42578125" style="26" customWidth="1"/>
    <col min="20" max="20" width="34.42578125" style="26" customWidth="1"/>
    <col min="21" max="21" width="30.42578125" style="26" customWidth="1"/>
    <col min="22" max="22" width="26.42578125" style="26" customWidth="1"/>
    <col min="23" max="24" width="44.42578125" style="26" customWidth="1"/>
    <col min="25" max="26" width="36.42578125" style="26" customWidth="1"/>
    <col min="27" max="28" width="38" style="26" customWidth="1"/>
    <col min="29" max="29" width="52.42578125" style="26" customWidth="1"/>
    <col min="30" max="30" width="35.42578125" style="26" customWidth="1"/>
    <col min="31" max="31" width="30.42578125" style="26" customWidth="1"/>
    <col min="32" max="16384" width="10.42578125" style="26"/>
  </cols>
  <sheetData>
    <row r="1" spans="1:33" ht="59.1" customHeight="1" x14ac:dyDescent="0.25">
      <c r="A1" s="145" t="s">
        <v>173</v>
      </c>
      <c r="B1" s="146"/>
      <c r="C1" s="146"/>
      <c r="D1" s="146"/>
      <c r="E1" s="146"/>
      <c r="F1" s="146"/>
      <c r="G1" s="146"/>
      <c r="H1" s="146"/>
      <c r="I1" s="146"/>
      <c r="J1" s="146"/>
      <c r="K1" s="146"/>
      <c r="L1" s="146"/>
      <c r="M1" s="146"/>
      <c r="N1" s="146"/>
      <c r="O1" s="146"/>
      <c r="P1" s="146"/>
      <c r="Q1" s="146"/>
      <c r="R1" s="146"/>
      <c r="S1" s="147"/>
      <c r="T1" s="137" t="s">
        <v>174</v>
      </c>
      <c r="U1" s="138"/>
      <c r="V1" s="139"/>
      <c r="W1" s="140" t="s">
        <v>175</v>
      </c>
      <c r="X1" s="141"/>
      <c r="Y1" s="141"/>
      <c r="Z1" s="141"/>
      <c r="AA1" s="141"/>
      <c r="AB1" s="141"/>
      <c r="AC1" s="142"/>
      <c r="AD1" s="143" t="s">
        <v>176</v>
      </c>
      <c r="AE1" s="144"/>
      <c r="AF1" s="63"/>
    </row>
    <row r="2" spans="1:33" s="56" customFormat="1" ht="51" x14ac:dyDescent="0.25">
      <c r="A2" s="37" t="s">
        <v>177</v>
      </c>
      <c r="B2" s="37" t="s">
        <v>178</v>
      </c>
      <c r="C2" s="37" t="s">
        <v>179</v>
      </c>
      <c r="D2" s="37" t="s">
        <v>180</v>
      </c>
      <c r="E2" s="37" t="s">
        <v>181</v>
      </c>
      <c r="F2" s="37" t="s">
        <v>182</v>
      </c>
      <c r="G2" s="37" t="s">
        <v>183</v>
      </c>
      <c r="H2" s="62" t="s">
        <v>184</v>
      </c>
      <c r="I2" s="62" t="s">
        <v>185</v>
      </c>
      <c r="J2" s="62" t="s">
        <v>186</v>
      </c>
      <c r="K2" s="62" t="s">
        <v>187</v>
      </c>
      <c r="L2" s="62" t="s">
        <v>188</v>
      </c>
      <c r="M2" s="62" t="s">
        <v>189</v>
      </c>
      <c r="N2" s="62" t="s">
        <v>190</v>
      </c>
      <c r="O2" s="62" t="s">
        <v>191</v>
      </c>
      <c r="P2" s="62" t="s">
        <v>192</v>
      </c>
      <c r="Q2" s="37" t="s">
        <v>193</v>
      </c>
      <c r="R2" s="37" t="s">
        <v>194</v>
      </c>
      <c r="S2" s="37" t="s">
        <v>195</v>
      </c>
      <c r="T2" s="61" t="s">
        <v>196</v>
      </c>
      <c r="U2" s="61" t="s">
        <v>197</v>
      </c>
      <c r="V2" s="60" t="s">
        <v>198</v>
      </c>
      <c r="W2" s="59" t="s">
        <v>199</v>
      </c>
      <c r="X2" s="59" t="s">
        <v>200</v>
      </c>
      <c r="Y2" s="59" t="s">
        <v>201</v>
      </c>
      <c r="Z2" s="59" t="s">
        <v>202</v>
      </c>
      <c r="AA2" s="59" t="s">
        <v>203</v>
      </c>
      <c r="AB2" s="59" t="s">
        <v>204</v>
      </c>
      <c r="AC2" s="59" t="s">
        <v>205</v>
      </c>
      <c r="AD2" s="58" t="s">
        <v>206</v>
      </c>
      <c r="AE2" s="57" t="s">
        <v>207</v>
      </c>
    </row>
    <row r="3" spans="1:33" s="50" customFormat="1" ht="63.75" x14ac:dyDescent="0.25">
      <c r="A3" s="58" t="s">
        <v>208</v>
      </c>
      <c r="B3" s="58" t="s">
        <v>209</v>
      </c>
      <c r="C3" s="66" t="s">
        <v>210</v>
      </c>
      <c r="D3" s="46" t="s">
        <v>211</v>
      </c>
      <c r="E3" s="67" t="s">
        <v>212</v>
      </c>
      <c r="F3" s="42" t="s">
        <v>8</v>
      </c>
      <c r="G3" s="46" t="s">
        <v>213</v>
      </c>
      <c r="H3" s="35"/>
      <c r="I3" s="35"/>
      <c r="J3" s="35">
        <f t="shared" ref="J3:J34" si="0">IF(ISNUMBER(H3),H3,)</f>
        <v>0</v>
      </c>
      <c r="K3" s="81">
        <f>H3*I3</f>
        <v>0</v>
      </c>
      <c r="L3" s="82">
        <f>IFERROR(IF(B3="funkcna poziadavka",VLOOKUP(G3,#REF!,4,0)*H3/SUMIFS($H$3:$H$199,$G$3:$G$199,G3,$B$3:$B$199,B3),),)</f>
        <v>0</v>
      </c>
      <c r="M3" s="81">
        <f>IFERROR(IF(B3="Funkcna poziadavka",VLOOKUP(G3,#REF!,3,0),),)</f>
        <v>0</v>
      </c>
      <c r="N3" s="81">
        <f>IFERROR(IF(B3="funkcna poziadavka",VLOOKUP(G3,#REF!,2,0),),)</f>
        <v>0</v>
      </c>
      <c r="O3" s="82">
        <f>(I3+L3)*M3*N3*H3</f>
        <v>0</v>
      </c>
      <c r="P3" s="83">
        <f>IFERROR(O3*VLOOKUP(G3,#REF!,5,0),)</f>
        <v>0</v>
      </c>
      <c r="Q3" s="65" t="str">
        <f>IFERROR(VLOOKUP(G3,#REF!,6,0),"")</f>
        <v/>
      </c>
      <c r="R3" s="40"/>
      <c r="S3" s="40"/>
      <c r="T3" s="40"/>
      <c r="U3" s="40"/>
      <c r="V3" s="53"/>
      <c r="W3" s="32"/>
      <c r="X3" s="32"/>
      <c r="Y3" s="40"/>
      <c r="Z3" s="40"/>
      <c r="AA3" s="40"/>
      <c r="AB3" s="40"/>
      <c r="AC3" s="40"/>
      <c r="AD3" s="40"/>
      <c r="AE3" s="40"/>
      <c r="AF3" s="55"/>
      <c r="AG3" s="54"/>
    </row>
    <row r="4" spans="1:33" s="50" customFormat="1" ht="38.25" x14ac:dyDescent="0.25">
      <c r="A4" s="58" t="s">
        <v>214</v>
      </c>
      <c r="B4" s="58" t="s">
        <v>209</v>
      </c>
      <c r="C4" s="66" t="s">
        <v>210</v>
      </c>
      <c r="D4" s="46" t="s">
        <v>215</v>
      </c>
      <c r="E4" s="67" t="s">
        <v>216</v>
      </c>
      <c r="F4" s="42" t="s">
        <v>8</v>
      </c>
      <c r="G4" s="46" t="s">
        <v>213</v>
      </c>
      <c r="H4" s="35"/>
      <c r="I4" s="35"/>
      <c r="J4" s="35">
        <f t="shared" si="0"/>
        <v>0</v>
      </c>
      <c r="K4" s="81">
        <f t="shared" ref="K4:K67" si="1">H4*I4</f>
        <v>0</v>
      </c>
      <c r="L4" s="82">
        <f>IFERROR(IF(B4="funkcna poziadavka",VLOOKUP(G4,#REF!,4,0)*H4/SUMIFS($H$3:$H$199,$G$3:$G$199,G4,$B$3:$B$199,B4),),)</f>
        <v>0</v>
      </c>
      <c r="M4" s="81">
        <f>IFERROR(IF(B4="Funkcna poziadavka",VLOOKUP(G4,#REF!,3,0),),)</f>
        <v>0</v>
      </c>
      <c r="N4" s="81">
        <f>IFERROR(IF(B4="funkcna poziadavka",VLOOKUP(G4,#REF!,2,0),),)</f>
        <v>0</v>
      </c>
      <c r="O4" s="82">
        <f t="shared" ref="O4:O11" si="2">(I4+L4)*M4*N4*H4</f>
        <v>0</v>
      </c>
      <c r="P4" s="83">
        <f>IFERROR(O4*VLOOKUP(G4,#REF!,5,0),)</f>
        <v>0</v>
      </c>
      <c r="Q4" s="65" t="str">
        <f>IFERROR(VLOOKUP(G4,#REF!,6,0),"")</f>
        <v/>
      </c>
      <c r="R4" s="40"/>
      <c r="S4" s="40"/>
      <c r="T4" s="40"/>
      <c r="U4" s="40"/>
      <c r="V4" s="53"/>
      <c r="W4" s="32"/>
      <c r="X4" s="32"/>
      <c r="Y4" s="40"/>
      <c r="Z4" s="40"/>
      <c r="AA4" s="40"/>
      <c r="AB4" s="40"/>
      <c r="AC4" s="40"/>
      <c r="AD4" s="40"/>
      <c r="AE4" s="40"/>
      <c r="AF4" s="55"/>
      <c r="AG4" s="54"/>
    </row>
    <row r="5" spans="1:33" s="50" customFormat="1" ht="25.5" x14ac:dyDescent="0.25">
      <c r="A5" s="58" t="s">
        <v>217</v>
      </c>
      <c r="B5" s="58" t="s">
        <v>209</v>
      </c>
      <c r="C5" s="66" t="s">
        <v>218</v>
      </c>
      <c r="D5" s="46" t="s">
        <v>219</v>
      </c>
      <c r="E5" s="46" t="s">
        <v>220</v>
      </c>
      <c r="F5" s="42" t="s">
        <v>8</v>
      </c>
      <c r="G5" s="46" t="s">
        <v>221</v>
      </c>
      <c r="H5" s="35"/>
      <c r="I5" s="35"/>
      <c r="J5" s="35">
        <f t="shared" si="0"/>
        <v>0</v>
      </c>
      <c r="K5" s="81">
        <f t="shared" si="1"/>
        <v>0</v>
      </c>
      <c r="L5" s="82">
        <f>IFERROR(IF(B5="funkcna poziadavka",VLOOKUP(G5,#REF!,4,0)*H5/SUMIFS($H$3:$H$199,$G$3:$G$199,G5,$B$3:$B$199,B5),),)</f>
        <v>0</v>
      </c>
      <c r="M5" s="81">
        <f>IFERROR(IF(B5="Funkcna poziadavka",VLOOKUP(G5,#REF!,3,0),),)</f>
        <v>0</v>
      </c>
      <c r="N5" s="81">
        <f>IFERROR(IF(B5="funkcna poziadavka",VLOOKUP(G5,#REF!,2,0),),)</f>
        <v>0</v>
      </c>
      <c r="O5" s="82">
        <f t="shared" si="2"/>
        <v>0</v>
      </c>
      <c r="P5" s="83">
        <f>IFERROR(O5*VLOOKUP(G5,#REF!,5,0),)</f>
        <v>0</v>
      </c>
      <c r="Q5" s="65" t="str">
        <f>IFERROR(VLOOKUP(G5,#REF!,6,0),"")</f>
        <v/>
      </c>
      <c r="R5" s="40"/>
      <c r="S5" s="40"/>
      <c r="T5" s="40"/>
      <c r="U5" s="40"/>
      <c r="V5" s="53"/>
      <c r="W5" s="32"/>
      <c r="X5" s="32"/>
      <c r="Y5" s="40"/>
      <c r="Z5" s="40"/>
      <c r="AA5" s="40"/>
      <c r="AB5" s="40"/>
      <c r="AC5" s="40"/>
      <c r="AD5" s="40"/>
      <c r="AE5" s="40"/>
      <c r="AF5" s="55"/>
      <c r="AG5" s="54"/>
    </row>
    <row r="6" spans="1:33" s="50" customFormat="1" ht="51" x14ac:dyDescent="0.25">
      <c r="A6" s="58" t="s">
        <v>222</v>
      </c>
      <c r="B6" s="58" t="s">
        <v>209</v>
      </c>
      <c r="C6" s="66" t="s">
        <v>223</v>
      </c>
      <c r="D6" s="46" t="s">
        <v>224</v>
      </c>
      <c r="E6" s="46" t="s">
        <v>225</v>
      </c>
      <c r="F6" s="42" t="s">
        <v>8</v>
      </c>
      <c r="G6" s="46" t="s">
        <v>221</v>
      </c>
      <c r="H6" s="35"/>
      <c r="I6" s="35"/>
      <c r="J6" s="35">
        <f t="shared" si="0"/>
        <v>0</v>
      </c>
      <c r="K6" s="81">
        <f t="shared" si="1"/>
        <v>0</v>
      </c>
      <c r="L6" s="82">
        <f>IFERROR(IF(B6="funkcna poziadavka",VLOOKUP(G6,#REF!,4,0)*H6/SUMIFS($H$3:$H$199,$G$3:$G$199,G6,$B$3:$B$199,B6),),)</f>
        <v>0</v>
      </c>
      <c r="M6" s="81">
        <f>IFERROR(IF(B6="Funkcna poziadavka",VLOOKUP(G6,#REF!,3,0),),)</f>
        <v>0</v>
      </c>
      <c r="N6" s="81">
        <f>IFERROR(IF(B6="funkcna poziadavka",VLOOKUP(G6,#REF!,2,0),),)</f>
        <v>0</v>
      </c>
      <c r="O6" s="82">
        <f t="shared" si="2"/>
        <v>0</v>
      </c>
      <c r="P6" s="83">
        <f>IFERROR(O6*VLOOKUP(G6,#REF!,5,0),)</f>
        <v>0</v>
      </c>
      <c r="Q6" s="65" t="str">
        <f>IFERROR(VLOOKUP(G6,#REF!,6,0),"")</f>
        <v/>
      </c>
      <c r="R6" s="40"/>
      <c r="S6" s="40"/>
      <c r="T6" s="40"/>
      <c r="U6" s="40"/>
      <c r="V6" s="53"/>
      <c r="W6" s="32"/>
      <c r="X6" s="32"/>
      <c r="Y6" s="40"/>
      <c r="Z6" s="40"/>
      <c r="AA6" s="40"/>
      <c r="AB6" s="40"/>
      <c r="AC6" s="40"/>
      <c r="AD6" s="40"/>
      <c r="AE6" s="40"/>
      <c r="AF6" s="55"/>
      <c r="AG6" s="54"/>
    </row>
    <row r="7" spans="1:33" s="50" customFormat="1" ht="51" x14ac:dyDescent="0.25">
      <c r="A7" s="58" t="s">
        <v>226</v>
      </c>
      <c r="B7" s="58" t="s">
        <v>209</v>
      </c>
      <c r="C7" s="66" t="s">
        <v>223</v>
      </c>
      <c r="D7" s="46" t="s">
        <v>227</v>
      </c>
      <c r="E7" s="46" t="s">
        <v>228</v>
      </c>
      <c r="F7" s="42" t="s">
        <v>8</v>
      </c>
      <c r="G7" s="46" t="s">
        <v>221</v>
      </c>
      <c r="H7" s="35"/>
      <c r="I7" s="35"/>
      <c r="J7" s="35">
        <f t="shared" si="0"/>
        <v>0</v>
      </c>
      <c r="K7" s="81">
        <f t="shared" si="1"/>
        <v>0</v>
      </c>
      <c r="L7" s="82">
        <f>IFERROR(IF(B7="funkcna poziadavka",VLOOKUP(G7,#REF!,4,0)*H7/SUMIFS($H$3:$H$199,$G$3:$G$199,G7,$B$3:$B$199,B7),),)</f>
        <v>0</v>
      </c>
      <c r="M7" s="81">
        <f>IFERROR(IF(B7="Funkcna poziadavka",VLOOKUP(G7,#REF!,3,0),),)</f>
        <v>0</v>
      </c>
      <c r="N7" s="81">
        <f>IFERROR(IF(B7="funkcna poziadavka",VLOOKUP(G7,#REF!,2,0),),)</f>
        <v>0</v>
      </c>
      <c r="O7" s="82">
        <f t="shared" si="2"/>
        <v>0</v>
      </c>
      <c r="P7" s="83">
        <f>IFERROR(O7*VLOOKUP(G7,#REF!,5,0),)</f>
        <v>0</v>
      </c>
      <c r="Q7" s="65" t="str">
        <f>IFERROR(VLOOKUP(G7,#REF!,6,0),"")</f>
        <v/>
      </c>
      <c r="R7" s="40"/>
      <c r="S7" s="40"/>
      <c r="T7" s="40"/>
      <c r="U7" s="40"/>
      <c r="V7" s="53"/>
      <c r="W7" s="32"/>
      <c r="X7" s="32"/>
      <c r="Y7" s="40"/>
      <c r="Z7" s="40"/>
      <c r="AA7" s="40"/>
      <c r="AB7" s="40"/>
      <c r="AC7" s="40"/>
      <c r="AD7" s="40"/>
      <c r="AE7" s="40"/>
      <c r="AF7" s="55"/>
      <c r="AG7" s="54"/>
    </row>
    <row r="8" spans="1:33" s="50" customFormat="1" ht="25.5" x14ac:dyDescent="0.25">
      <c r="A8" s="58" t="s">
        <v>229</v>
      </c>
      <c r="B8" s="58" t="s">
        <v>209</v>
      </c>
      <c r="C8" s="66" t="s">
        <v>223</v>
      </c>
      <c r="D8" s="46" t="s">
        <v>230</v>
      </c>
      <c r="E8" s="46" t="s">
        <v>231</v>
      </c>
      <c r="F8" s="42" t="s">
        <v>8</v>
      </c>
      <c r="G8" s="46" t="s">
        <v>221</v>
      </c>
      <c r="H8" s="35"/>
      <c r="I8" s="35"/>
      <c r="J8" s="35">
        <f t="shared" si="0"/>
        <v>0</v>
      </c>
      <c r="K8" s="81">
        <f t="shared" si="1"/>
        <v>0</v>
      </c>
      <c r="L8" s="82">
        <f>IFERROR(IF(B8="funkcna poziadavka",VLOOKUP(G8,#REF!,4,0)*H8/SUMIFS($H$3:$H$199,$G$3:$G$199,G8,$B$3:$B$199,B8),),)</f>
        <v>0</v>
      </c>
      <c r="M8" s="81">
        <f>IFERROR(IF(B8="Funkcna poziadavka",VLOOKUP(G8,#REF!,3,0),),)</f>
        <v>0</v>
      </c>
      <c r="N8" s="81">
        <f>IFERROR(IF(B8="funkcna poziadavka",VLOOKUP(G8,#REF!,2,0),),)</f>
        <v>0</v>
      </c>
      <c r="O8" s="82">
        <f t="shared" si="2"/>
        <v>0</v>
      </c>
      <c r="P8" s="83">
        <f>IFERROR(O8*VLOOKUP(G8,#REF!,5,0),)</f>
        <v>0</v>
      </c>
      <c r="Q8" s="65" t="str">
        <f>IFERROR(VLOOKUP(G8,#REF!,6,0),"")</f>
        <v/>
      </c>
      <c r="R8" s="40"/>
      <c r="S8" s="40"/>
      <c r="T8" s="40"/>
      <c r="U8" s="40"/>
      <c r="V8" s="53"/>
      <c r="W8" s="32"/>
      <c r="X8" s="32"/>
      <c r="Y8" s="40"/>
      <c r="Z8" s="40"/>
      <c r="AA8" s="40"/>
      <c r="AB8" s="40"/>
      <c r="AC8" s="40"/>
      <c r="AD8" s="40"/>
      <c r="AE8" s="40"/>
      <c r="AF8" s="55"/>
      <c r="AG8" s="54"/>
    </row>
    <row r="9" spans="1:33" s="50" customFormat="1" ht="25.5" x14ac:dyDescent="0.25">
      <c r="A9" s="58" t="s">
        <v>232</v>
      </c>
      <c r="B9" s="58" t="s">
        <v>209</v>
      </c>
      <c r="C9" s="66" t="s">
        <v>223</v>
      </c>
      <c r="D9" s="46" t="s">
        <v>233</v>
      </c>
      <c r="E9" s="46" t="s">
        <v>234</v>
      </c>
      <c r="F9" s="42" t="s">
        <v>8</v>
      </c>
      <c r="G9" s="46" t="s">
        <v>221</v>
      </c>
      <c r="H9" s="35"/>
      <c r="I9" s="35"/>
      <c r="J9" s="35">
        <f t="shared" si="0"/>
        <v>0</v>
      </c>
      <c r="K9" s="81">
        <f t="shared" si="1"/>
        <v>0</v>
      </c>
      <c r="L9" s="82">
        <f>IFERROR(IF(B9="funkcna poziadavka",VLOOKUP(G9,#REF!,4,0)*H9/SUMIFS($H$3:$H$199,$G$3:$G$199,G9,$B$3:$B$199,B9),),)</f>
        <v>0</v>
      </c>
      <c r="M9" s="81">
        <f>IFERROR(IF(B9="Funkcna poziadavka",VLOOKUP(G9,#REF!,3,0),),)</f>
        <v>0</v>
      </c>
      <c r="N9" s="81">
        <f>IFERROR(IF(B9="funkcna poziadavka",VLOOKUP(G9,#REF!,2,0),),)</f>
        <v>0</v>
      </c>
      <c r="O9" s="82">
        <f t="shared" si="2"/>
        <v>0</v>
      </c>
      <c r="P9" s="83">
        <f>IFERROR(O9*VLOOKUP(G9,#REF!,5,0),)</f>
        <v>0</v>
      </c>
      <c r="Q9" s="65" t="str">
        <f>IFERROR(VLOOKUP(G9,#REF!,6,0),"")</f>
        <v/>
      </c>
      <c r="R9" s="40"/>
      <c r="S9" s="40"/>
      <c r="T9" s="40"/>
      <c r="U9" s="40"/>
      <c r="V9" s="53"/>
      <c r="W9" s="32"/>
      <c r="X9" s="32"/>
      <c r="Y9" s="40"/>
      <c r="Z9" s="40"/>
      <c r="AA9" s="40"/>
      <c r="AB9" s="40"/>
      <c r="AC9" s="40"/>
      <c r="AD9" s="40"/>
      <c r="AE9" s="40"/>
      <c r="AF9" s="55"/>
      <c r="AG9" s="54"/>
    </row>
    <row r="10" spans="1:33" s="50" customFormat="1" ht="38.25" x14ac:dyDescent="0.25">
      <c r="A10" s="58" t="s">
        <v>235</v>
      </c>
      <c r="B10" s="58" t="s">
        <v>209</v>
      </c>
      <c r="C10" s="66" t="s">
        <v>223</v>
      </c>
      <c r="D10" s="46" t="s">
        <v>236</v>
      </c>
      <c r="E10" s="46" t="s">
        <v>237</v>
      </c>
      <c r="F10" s="42" t="s">
        <v>8</v>
      </c>
      <c r="G10" s="46" t="s">
        <v>221</v>
      </c>
      <c r="H10" s="35"/>
      <c r="I10" s="35"/>
      <c r="J10" s="35">
        <f t="shared" si="0"/>
        <v>0</v>
      </c>
      <c r="K10" s="81">
        <f t="shared" si="1"/>
        <v>0</v>
      </c>
      <c r="L10" s="82">
        <f>IFERROR(IF(B10="funkcna poziadavka",VLOOKUP(G10,#REF!,4,0)*H10/SUMIFS($H$3:$H$199,$G$3:$G$199,G10,$B$3:$B$199,B10),),)</f>
        <v>0</v>
      </c>
      <c r="M10" s="81">
        <f>IFERROR(IF(B10="Funkcna poziadavka",VLOOKUP(G10,#REF!,3,0),),)</f>
        <v>0</v>
      </c>
      <c r="N10" s="81">
        <f>IFERROR(IF(B10="funkcna poziadavka",VLOOKUP(G10,#REF!,2,0),),)</f>
        <v>0</v>
      </c>
      <c r="O10" s="82">
        <f t="shared" si="2"/>
        <v>0</v>
      </c>
      <c r="P10" s="83">
        <f>IFERROR(O10*VLOOKUP(G10,#REF!,5,0),)</f>
        <v>0</v>
      </c>
      <c r="Q10" s="65" t="str">
        <f>IFERROR(VLOOKUP(G10,#REF!,6,0),"")</f>
        <v/>
      </c>
      <c r="R10" s="40"/>
      <c r="S10" s="40"/>
      <c r="T10" s="40"/>
      <c r="U10" s="40"/>
      <c r="V10" s="53"/>
      <c r="W10" s="32"/>
      <c r="X10" s="32"/>
      <c r="Y10" s="40"/>
      <c r="Z10" s="40"/>
      <c r="AA10" s="40"/>
      <c r="AB10" s="40"/>
      <c r="AC10" s="40"/>
      <c r="AD10" s="40"/>
      <c r="AE10" s="40"/>
      <c r="AF10" s="55"/>
      <c r="AG10" s="54"/>
    </row>
    <row r="11" spans="1:33" s="50" customFormat="1" ht="38.25" x14ac:dyDescent="0.25">
      <c r="A11" s="58" t="s">
        <v>238</v>
      </c>
      <c r="B11" s="58" t="s">
        <v>209</v>
      </c>
      <c r="C11" s="66" t="s">
        <v>223</v>
      </c>
      <c r="D11" s="46" t="s">
        <v>239</v>
      </c>
      <c r="E11" s="46" t="s">
        <v>240</v>
      </c>
      <c r="F11" s="42" t="s">
        <v>8</v>
      </c>
      <c r="G11" s="46" t="s">
        <v>221</v>
      </c>
      <c r="H11" s="35"/>
      <c r="I11" s="35"/>
      <c r="J11" s="35">
        <f t="shared" si="0"/>
        <v>0</v>
      </c>
      <c r="K11" s="81">
        <f t="shared" si="1"/>
        <v>0</v>
      </c>
      <c r="L11" s="82">
        <f>IFERROR(IF(B11="funkcna poziadavka",VLOOKUP(G11,#REF!,4,0)*H11/SUMIFS($H$3:$H$199,$G$3:$G$199,G11,$B$3:$B$199,B11),),)</f>
        <v>0</v>
      </c>
      <c r="M11" s="81">
        <f>IFERROR(IF(B11="Funkcna poziadavka",VLOOKUP(G11,#REF!,3,0),),)</f>
        <v>0</v>
      </c>
      <c r="N11" s="81">
        <f>IFERROR(IF(B11="funkcna poziadavka",VLOOKUP(G11,#REF!,2,0),),)</f>
        <v>0</v>
      </c>
      <c r="O11" s="82">
        <f t="shared" si="2"/>
        <v>0</v>
      </c>
      <c r="P11" s="83">
        <f>IFERROR(O11*VLOOKUP(G11,#REF!,5,0),)</f>
        <v>0</v>
      </c>
      <c r="Q11" s="65" t="str">
        <f>IFERROR(VLOOKUP(G11,#REF!,6,0),"")</f>
        <v/>
      </c>
      <c r="R11" s="40"/>
      <c r="S11" s="40"/>
      <c r="T11" s="40"/>
      <c r="U11" s="40"/>
      <c r="V11" s="53"/>
      <c r="W11" s="32"/>
      <c r="X11" s="32"/>
      <c r="Y11" s="40"/>
      <c r="Z11" s="40"/>
      <c r="AA11" s="40"/>
      <c r="AB11" s="40"/>
      <c r="AC11" s="40"/>
      <c r="AD11" s="40"/>
      <c r="AE11" s="40"/>
      <c r="AF11" s="52"/>
      <c r="AG11" s="51"/>
    </row>
    <row r="12" spans="1:33" ht="38.25" x14ac:dyDescent="0.25">
      <c r="A12" s="58" t="s">
        <v>241</v>
      </c>
      <c r="B12" s="58" t="s">
        <v>209</v>
      </c>
      <c r="C12" s="66" t="s">
        <v>223</v>
      </c>
      <c r="D12" s="46" t="s">
        <v>242</v>
      </c>
      <c r="E12" s="46" t="s">
        <v>243</v>
      </c>
      <c r="F12" s="42" t="s">
        <v>8</v>
      </c>
      <c r="G12" s="46" t="s">
        <v>221</v>
      </c>
      <c r="H12" s="35"/>
      <c r="I12" s="35"/>
      <c r="J12" s="35">
        <f t="shared" si="0"/>
        <v>0</v>
      </c>
      <c r="K12" s="35">
        <f t="shared" si="1"/>
        <v>0</v>
      </c>
      <c r="L12" s="82">
        <f>IFERROR(IF(B12="funkcna poziadavka",VLOOKUP(G12,#REF!,4,0)*H12/SUMIFS($H$3:$H$199,$G$3:$G$199,G12,$B$3:$B$199,B12),),)</f>
        <v>0</v>
      </c>
      <c r="M12" s="35">
        <f>IFERROR(IF(B12="Funkcna poziadavka",VLOOKUP(G12,#REF!,3,0),),)</f>
        <v>0</v>
      </c>
      <c r="N12" s="35">
        <f>IFERROR(IF(B12="funkcna poziadavka",VLOOKUP(G12,#REF!,2,0),),)</f>
        <v>0</v>
      </c>
      <c r="O12" s="34">
        <f t="shared" ref="O12:O34" si="3">(K12+L12)*M12*N12</f>
        <v>0</v>
      </c>
      <c r="P12" s="33">
        <f>IFERROR(O12*VLOOKUP(G12,#REF!,5,0),)</f>
        <v>0</v>
      </c>
      <c r="Q12" s="65" t="str">
        <f>IFERROR(VLOOKUP(G12,#REF!,6,0),"")</f>
        <v/>
      </c>
      <c r="R12" s="41"/>
      <c r="S12" s="41"/>
      <c r="T12" s="41"/>
      <c r="U12" s="41"/>
      <c r="V12" s="41"/>
      <c r="W12" s="41"/>
      <c r="X12" s="41"/>
      <c r="Y12" s="41"/>
      <c r="Z12" s="41"/>
      <c r="AA12" s="41"/>
      <c r="AB12" s="41"/>
      <c r="AC12" s="41"/>
      <c r="AD12" s="41"/>
      <c r="AE12" s="41"/>
      <c r="AF12" s="48"/>
      <c r="AG12" s="41"/>
    </row>
    <row r="13" spans="1:33" ht="38.25" x14ac:dyDescent="0.25">
      <c r="A13" s="58" t="s">
        <v>244</v>
      </c>
      <c r="B13" s="58" t="s">
        <v>209</v>
      </c>
      <c r="C13" s="66" t="s">
        <v>210</v>
      </c>
      <c r="D13" s="46" t="s">
        <v>245</v>
      </c>
      <c r="E13" s="46" t="s">
        <v>246</v>
      </c>
      <c r="F13" s="42" t="s">
        <v>8</v>
      </c>
      <c r="G13" s="46" t="s">
        <v>213</v>
      </c>
      <c r="H13" s="35"/>
      <c r="I13" s="35"/>
      <c r="J13" s="35">
        <f t="shared" si="0"/>
        <v>0</v>
      </c>
      <c r="K13" s="35">
        <f t="shared" si="1"/>
        <v>0</v>
      </c>
      <c r="L13" s="82">
        <f>IFERROR(IF(B13="funkcna poziadavka",VLOOKUP(G13,#REF!,4,0)*H13/SUMIFS($H$3:$H$199,$G$3:$G$199,G13,$B$3:$B$199,B13),),)</f>
        <v>0</v>
      </c>
      <c r="M13" s="35">
        <f>IFERROR(IF(B13="Funkcna poziadavka",VLOOKUP(G13,#REF!,3,0),),)</f>
        <v>0</v>
      </c>
      <c r="N13" s="35">
        <f>IFERROR(IF(B13="funkcna poziadavka",VLOOKUP(G13,#REF!,2,0),),)</f>
        <v>0</v>
      </c>
      <c r="O13" s="34">
        <f t="shared" si="3"/>
        <v>0</v>
      </c>
      <c r="P13" s="33">
        <f>IFERROR(O13*VLOOKUP(G13,#REF!,5,0),)</f>
        <v>0</v>
      </c>
      <c r="Q13" s="65" t="str">
        <f>IFERROR(VLOOKUP(G13,#REF!,6,0),"")</f>
        <v/>
      </c>
      <c r="R13" s="41"/>
      <c r="S13" s="41"/>
      <c r="T13" s="41"/>
      <c r="U13" s="41"/>
      <c r="V13" s="41"/>
      <c r="W13" s="41"/>
      <c r="X13" s="41"/>
      <c r="Y13" s="41"/>
      <c r="Z13" s="41"/>
      <c r="AA13" s="41"/>
      <c r="AB13" s="41"/>
      <c r="AC13" s="41"/>
      <c r="AD13" s="41"/>
      <c r="AE13" s="41"/>
      <c r="AF13" s="48"/>
      <c r="AG13" s="41"/>
    </row>
    <row r="14" spans="1:33" ht="25.5" x14ac:dyDescent="0.25">
      <c r="A14" s="58" t="s">
        <v>247</v>
      </c>
      <c r="B14" s="58" t="s">
        <v>209</v>
      </c>
      <c r="C14" s="66" t="s">
        <v>248</v>
      </c>
      <c r="D14" s="46" t="s">
        <v>249</v>
      </c>
      <c r="E14" s="46" t="s">
        <v>250</v>
      </c>
      <c r="F14" s="42" t="s">
        <v>8</v>
      </c>
      <c r="G14" s="46" t="s">
        <v>213</v>
      </c>
      <c r="H14" s="35"/>
      <c r="I14" s="35"/>
      <c r="J14" s="35">
        <f t="shared" si="0"/>
        <v>0</v>
      </c>
      <c r="K14" s="35">
        <f t="shared" si="1"/>
        <v>0</v>
      </c>
      <c r="L14" s="82">
        <f>IFERROR(IF(B14="funkcna poziadavka",VLOOKUP(G14,#REF!,4,0)*H14/SUMIFS($H$3:$H$199,$G$3:$G$199,G14,$B$3:$B$199,B14),),)</f>
        <v>0</v>
      </c>
      <c r="M14" s="35">
        <f>IFERROR(IF(B14="Funkcna poziadavka",VLOOKUP(G14,#REF!,3,0),),)</f>
        <v>0</v>
      </c>
      <c r="N14" s="35">
        <f>IFERROR(IF(B14="funkcna poziadavka",VLOOKUP(G14,#REF!,2,0),),)</f>
        <v>0</v>
      </c>
      <c r="O14" s="34">
        <f t="shared" si="3"/>
        <v>0</v>
      </c>
      <c r="P14" s="33">
        <f>IFERROR(O14*VLOOKUP(G14,#REF!,5,0),)</f>
        <v>0</v>
      </c>
      <c r="Q14" s="65" t="str">
        <f>IFERROR(VLOOKUP(G14,#REF!,6,0),"")</f>
        <v/>
      </c>
      <c r="R14" s="41"/>
      <c r="S14" s="41"/>
      <c r="T14" s="41"/>
      <c r="U14" s="41"/>
      <c r="V14" s="41"/>
      <c r="W14" s="41"/>
      <c r="X14" s="41"/>
      <c r="Y14" s="41"/>
      <c r="Z14" s="41"/>
      <c r="AA14" s="41"/>
      <c r="AB14" s="41"/>
      <c r="AC14" s="41"/>
      <c r="AD14" s="41"/>
      <c r="AE14" s="41"/>
      <c r="AF14" s="48"/>
      <c r="AG14" s="41"/>
    </row>
    <row r="15" spans="1:33" ht="38.25" x14ac:dyDescent="0.25">
      <c r="A15" s="58" t="s">
        <v>251</v>
      </c>
      <c r="B15" s="58" t="s">
        <v>209</v>
      </c>
      <c r="C15" s="66" t="s">
        <v>248</v>
      </c>
      <c r="D15" s="46" t="s">
        <v>252</v>
      </c>
      <c r="E15" s="46" t="s">
        <v>253</v>
      </c>
      <c r="F15" s="42" t="s">
        <v>8</v>
      </c>
      <c r="G15" s="46" t="s">
        <v>213</v>
      </c>
      <c r="H15" s="35"/>
      <c r="I15" s="35"/>
      <c r="J15" s="35">
        <f t="shared" si="0"/>
        <v>0</v>
      </c>
      <c r="K15" s="35">
        <f t="shared" si="1"/>
        <v>0</v>
      </c>
      <c r="L15" s="82">
        <f>IFERROR(IF(B15="funkcna poziadavka",VLOOKUP(G15,#REF!,4,0)*H15/SUMIFS($H$3:$H$199,$G$3:$G$199,G15,$B$3:$B$199,B15),),)</f>
        <v>0</v>
      </c>
      <c r="M15" s="35">
        <f>IFERROR(IF(B15="Funkcna poziadavka",VLOOKUP(G15,#REF!,3,0),),)</f>
        <v>0</v>
      </c>
      <c r="N15" s="35">
        <f>IFERROR(IF(B15="funkcna poziadavka",VLOOKUP(G15,#REF!,2,0),),)</f>
        <v>0</v>
      </c>
      <c r="O15" s="34">
        <f t="shared" si="3"/>
        <v>0</v>
      </c>
      <c r="P15" s="33">
        <f>IFERROR(O15*VLOOKUP(G15,#REF!,5,0),)</f>
        <v>0</v>
      </c>
      <c r="Q15" s="65" t="str">
        <f>IFERROR(VLOOKUP(G15,#REF!,6,0),"")</f>
        <v/>
      </c>
      <c r="R15" s="41"/>
      <c r="S15" s="41"/>
      <c r="T15" s="41"/>
      <c r="U15" s="41"/>
      <c r="V15" s="41"/>
      <c r="W15" s="41"/>
      <c r="X15" s="41"/>
      <c r="Y15" s="41"/>
      <c r="Z15" s="41"/>
      <c r="AA15" s="41"/>
      <c r="AB15" s="41"/>
      <c r="AC15" s="41"/>
      <c r="AD15" s="41"/>
      <c r="AE15" s="41"/>
      <c r="AF15" s="48"/>
      <c r="AG15" s="41"/>
    </row>
    <row r="16" spans="1:33" ht="25.5" x14ac:dyDescent="0.25">
      <c r="A16" s="58" t="s">
        <v>254</v>
      </c>
      <c r="B16" s="58" t="s">
        <v>209</v>
      </c>
      <c r="C16" s="66" t="s">
        <v>248</v>
      </c>
      <c r="D16" s="46" t="s">
        <v>255</v>
      </c>
      <c r="E16" s="46" t="s">
        <v>256</v>
      </c>
      <c r="F16" s="42" t="s">
        <v>8</v>
      </c>
      <c r="G16" s="46" t="s">
        <v>213</v>
      </c>
      <c r="H16" s="35"/>
      <c r="I16" s="35"/>
      <c r="J16" s="35">
        <f t="shared" si="0"/>
        <v>0</v>
      </c>
      <c r="K16" s="35">
        <f t="shared" si="1"/>
        <v>0</v>
      </c>
      <c r="L16" s="82">
        <f>IFERROR(IF(B16="funkcna poziadavka",VLOOKUP(G16,#REF!,4,0)*H16/SUMIFS($H$3:$H$199,$G$3:$G$199,G16,$B$3:$B$199,B16),),)</f>
        <v>0</v>
      </c>
      <c r="M16" s="35">
        <f>IFERROR(IF(B16="Funkcna poziadavka",VLOOKUP(G16,#REF!,3,0),),)</f>
        <v>0</v>
      </c>
      <c r="N16" s="35">
        <f>IFERROR(IF(B16="funkcna poziadavka",VLOOKUP(G16,#REF!,2,0),),)</f>
        <v>0</v>
      </c>
      <c r="O16" s="34">
        <f t="shared" si="3"/>
        <v>0</v>
      </c>
      <c r="P16" s="33">
        <f>IFERROR(O16*VLOOKUP(G16,#REF!,5,0),)</f>
        <v>0</v>
      </c>
      <c r="Q16" s="65" t="str">
        <f>IFERROR(VLOOKUP(G16,#REF!,6,0),"")</f>
        <v/>
      </c>
      <c r="R16" s="41"/>
      <c r="S16" s="41"/>
      <c r="T16" s="41"/>
      <c r="U16" s="41"/>
      <c r="V16" s="41"/>
      <c r="W16" s="41"/>
      <c r="X16" s="41"/>
      <c r="Y16" s="41"/>
      <c r="Z16" s="41"/>
      <c r="AA16" s="41"/>
      <c r="AB16" s="41"/>
      <c r="AC16" s="41"/>
      <c r="AD16" s="41"/>
      <c r="AE16" s="41"/>
      <c r="AF16" s="48"/>
      <c r="AG16" s="41"/>
    </row>
    <row r="17" spans="1:33" ht="25.5" x14ac:dyDescent="0.25">
      <c r="A17" s="58" t="s">
        <v>257</v>
      </c>
      <c r="B17" s="58" t="s">
        <v>209</v>
      </c>
      <c r="C17" s="66" t="s">
        <v>248</v>
      </c>
      <c r="D17" s="46" t="s">
        <v>258</v>
      </c>
      <c r="E17" s="46" t="s">
        <v>259</v>
      </c>
      <c r="F17" s="42" t="s">
        <v>8</v>
      </c>
      <c r="G17" s="46" t="s">
        <v>213</v>
      </c>
      <c r="H17" s="35"/>
      <c r="I17" s="35"/>
      <c r="J17" s="35">
        <f t="shared" si="0"/>
        <v>0</v>
      </c>
      <c r="K17" s="35">
        <f t="shared" si="1"/>
        <v>0</v>
      </c>
      <c r="L17" s="82">
        <f>IFERROR(IF(B17="funkcna poziadavka",VLOOKUP(G17,#REF!,4,0)*H17/SUMIFS($H$3:$H$199,$G$3:$G$199,G17,$B$3:$B$199,B17),),)</f>
        <v>0</v>
      </c>
      <c r="M17" s="35">
        <f>IFERROR(IF(B17="Funkcna poziadavka",VLOOKUP(G17,#REF!,3,0),),)</f>
        <v>0</v>
      </c>
      <c r="N17" s="35">
        <f>IFERROR(IF(B17="funkcna poziadavka",VLOOKUP(G17,#REF!,2,0),),)</f>
        <v>0</v>
      </c>
      <c r="O17" s="34">
        <f t="shared" si="3"/>
        <v>0</v>
      </c>
      <c r="P17" s="33">
        <f>IFERROR(O17*VLOOKUP(G17,#REF!,5,0),)</f>
        <v>0</v>
      </c>
      <c r="Q17" s="65" t="str">
        <f>IFERROR(VLOOKUP(G17,#REF!,6,0),"")</f>
        <v/>
      </c>
      <c r="R17" s="41"/>
      <c r="S17" s="41"/>
      <c r="T17" s="41"/>
      <c r="U17" s="41"/>
      <c r="V17" s="41"/>
      <c r="W17" s="41"/>
      <c r="X17" s="41"/>
      <c r="Y17" s="41"/>
      <c r="Z17" s="41"/>
      <c r="AA17" s="41"/>
      <c r="AB17" s="41"/>
      <c r="AC17" s="41"/>
      <c r="AD17" s="41"/>
      <c r="AE17" s="41"/>
      <c r="AF17" s="48"/>
      <c r="AG17" s="41"/>
    </row>
    <row r="18" spans="1:33" ht="25.5" x14ac:dyDescent="0.25">
      <c r="A18" s="58" t="s">
        <v>260</v>
      </c>
      <c r="B18" s="58" t="s">
        <v>209</v>
      </c>
      <c r="C18" s="66" t="s">
        <v>248</v>
      </c>
      <c r="D18" s="46" t="s">
        <v>261</v>
      </c>
      <c r="E18" s="46" t="s">
        <v>262</v>
      </c>
      <c r="F18" s="42" t="s">
        <v>8</v>
      </c>
      <c r="G18" s="46" t="s">
        <v>213</v>
      </c>
      <c r="H18" s="35"/>
      <c r="I18" s="35"/>
      <c r="J18" s="35">
        <f t="shared" si="0"/>
        <v>0</v>
      </c>
      <c r="K18" s="35">
        <f t="shared" si="1"/>
        <v>0</v>
      </c>
      <c r="L18" s="82">
        <f>IFERROR(IF(B18="funkcna poziadavka",VLOOKUP(G18,#REF!,4,0)*H18/SUMIFS($H$3:$H$199,$G$3:$G$199,G18,$B$3:$B$199,B18),),)</f>
        <v>0</v>
      </c>
      <c r="M18" s="35">
        <f>IFERROR(IF(B18="Funkcna poziadavka",VLOOKUP(G18,#REF!,3,0),),)</f>
        <v>0</v>
      </c>
      <c r="N18" s="35">
        <f>IFERROR(IF(B18="funkcna poziadavka",VLOOKUP(G18,#REF!,2,0),),)</f>
        <v>0</v>
      </c>
      <c r="O18" s="34">
        <f t="shared" si="3"/>
        <v>0</v>
      </c>
      <c r="P18" s="33">
        <f>IFERROR(O18*VLOOKUP(G18,#REF!,5,0),)</f>
        <v>0</v>
      </c>
      <c r="Q18" s="65" t="str">
        <f>IFERROR(VLOOKUP(G18,#REF!,6,0),"")</f>
        <v/>
      </c>
      <c r="R18" s="41"/>
      <c r="S18" s="41"/>
      <c r="T18" s="41"/>
      <c r="U18" s="41"/>
      <c r="V18" s="41"/>
      <c r="W18" s="41"/>
      <c r="X18" s="41"/>
      <c r="Y18" s="41"/>
      <c r="Z18" s="41"/>
      <c r="AA18" s="41"/>
      <c r="AB18" s="41"/>
      <c r="AC18" s="41"/>
      <c r="AD18" s="41"/>
      <c r="AE18" s="41"/>
      <c r="AF18" s="48"/>
      <c r="AG18" s="41"/>
    </row>
    <row r="19" spans="1:33" ht="51" x14ac:dyDescent="0.25">
      <c r="A19" s="58" t="s">
        <v>263</v>
      </c>
      <c r="B19" s="58" t="s">
        <v>209</v>
      </c>
      <c r="C19" s="66" t="s">
        <v>248</v>
      </c>
      <c r="D19" s="46" t="s">
        <v>264</v>
      </c>
      <c r="E19" s="46" t="s">
        <v>265</v>
      </c>
      <c r="F19" s="42" t="s">
        <v>8</v>
      </c>
      <c r="G19" s="46" t="s">
        <v>213</v>
      </c>
      <c r="H19" s="35"/>
      <c r="I19" s="35"/>
      <c r="J19" s="35">
        <f t="shared" si="0"/>
        <v>0</v>
      </c>
      <c r="K19" s="35">
        <f t="shared" si="1"/>
        <v>0</v>
      </c>
      <c r="L19" s="82">
        <f>IFERROR(IF(B19="funkcna poziadavka",VLOOKUP(G19,#REF!,4,0)*H19/SUMIFS($H$3:$H$199,$G$3:$G$199,G19,$B$3:$B$199,B19),),)</f>
        <v>0</v>
      </c>
      <c r="M19" s="35">
        <f>IFERROR(IF(B19="Funkcna poziadavka",VLOOKUP(G19,#REF!,3,0),),)</f>
        <v>0</v>
      </c>
      <c r="N19" s="35">
        <f>IFERROR(IF(B19="funkcna poziadavka",VLOOKUP(G19,#REF!,2,0),),)</f>
        <v>0</v>
      </c>
      <c r="O19" s="34">
        <f t="shared" si="3"/>
        <v>0</v>
      </c>
      <c r="P19" s="33">
        <f>IFERROR(O19*VLOOKUP(G19,#REF!,5,0),)</f>
        <v>0</v>
      </c>
      <c r="Q19" s="65" t="str">
        <f>IFERROR(VLOOKUP(G19,#REF!,6,0),"")</f>
        <v/>
      </c>
      <c r="R19" s="31" t="s">
        <v>266</v>
      </c>
      <c r="S19" s="31" t="s">
        <v>266</v>
      </c>
      <c r="T19" s="31" t="s">
        <v>266</v>
      </c>
      <c r="U19" s="31" t="s">
        <v>266</v>
      </c>
      <c r="V19" s="31" t="s">
        <v>266</v>
      </c>
      <c r="W19" s="31" t="s">
        <v>266</v>
      </c>
      <c r="X19" s="31" t="s">
        <v>266</v>
      </c>
      <c r="Y19" s="31" t="s">
        <v>266</v>
      </c>
      <c r="Z19" s="31" t="s">
        <v>266</v>
      </c>
      <c r="AA19" s="31" t="s">
        <v>266</v>
      </c>
      <c r="AB19" s="31" t="s">
        <v>266</v>
      </c>
      <c r="AC19" s="31" t="s">
        <v>266</v>
      </c>
      <c r="AD19" s="31" t="s">
        <v>266</v>
      </c>
      <c r="AE19" s="31" t="s">
        <v>266</v>
      </c>
      <c r="AF19" s="48"/>
      <c r="AG19" s="41"/>
    </row>
    <row r="20" spans="1:33" ht="51" x14ac:dyDescent="0.25">
      <c r="A20" s="58" t="s">
        <v>267</v>
      </c>
      <c r="B20" s="58" t="s">
        <v>209</v>
      </c>
      <c r="C20" s="66" t="s">
        <v>268</v>
      </c>
      <c r="D20" s="46" t="s">
        <v>269</v>
      </c>
      <c r="E20" s="46" t="s">
        <v>270</v>
      </c>
      <c r="F20" s="42" t="s">
        <v>8</v>
      </c>
      <c r="G20" s="46" t="s">
        <v>271</v>
      </c>
      <c r="H20" s="35"/>
      <c r="I20" s="35"/>
      <c r="J20" s="35">
        <f t="shared" si="0"/>
        <v>0</v>
      </c>
      <c r="K20" s="35">
        <f t="shared" si="1"/>
        <v>0</v>
      </c>
      <c r="L20" s="82">
        <f>IFERROR(IF(B20="funkcna poziadavka",VLOOKUP(G20,#REF!,4,0)*H20/SUMIFS($H$3:$H$199,$G$3:$G$199,G20,$B$3:$B$199,B20),),)</f>
        <v>0</v>
      </c>
      <c r="M20" s="35">
        <f>IFERROR(IF(B20="Funkcna poziadavka",VLOOKUP(G20,#REF!,3,0),),)</f>
        <v>0</v>
      </c>
      <c r="N20" s="35">
        <f>IFERROR(IF(B20="funkcna poziadavka",VLOOKUP(G20,#REF!,2,0),),)</f>
        <v>0</v>
      </c>
      <c r="O20" s="34">
        <f t="shared" si="3"/>
        <v>0</v>
      </c>
      <c r="P20" s="33">
        <f>IFERROR(O20*VLOOKUP(G20,#REF!,5,0),)</f>
        <v>0</v>
      </c>
      <c r="Q20" s="65" t="str">
        <f>IFERROR(VLOOKUP(G20,#REF!,6,0),"")</f>
        <v/>
      </c>
      <c r="R20" s="31"/>
      <c r="S20" s="31"/>
      <c r="T20" s="31"/>
      <c r="U20" s="31"/>
      <c r="V20" s="31"/>
      <c r="W20" s="31"/>
      <c r="X20" s="31"/>
      <c r="Y20" s="31"/>
      <c r="Z20" s="31"/>
      <c r="AA20" s="31"/>
      <c r="AB20" s="31"/>
      <c r="AC20" s="31"/>
      <c r="AD20" s="31"/>
      <c r="AE20" s="31"/>
      <c r="AF20" s="48"/>
      <c r="AG20" s="41"/>
    </row>
    <row r="21" spans="1:33" ht="51" x14ac:dyDescent="0.25">
      <c r="A21" s="58" t="s">
        <v>272</v>
      </c>
      <c r="B21" s="58" t="s">
        <v>209</v>
      </c>
      <c r="C21" s="66" t="s">
        <v>268</v>
      </c>
      <c r="D21" s="46" t="s">
        <v>273</v>
      </c>
      <c r="E21" s="46" t="s">
        <v>274</v>
      </c>
      <c r="F21" s="42" t="s">
        <v>8</v>
      </c>
      <c r="G21" s="46" t="s">
        <v>271</v>
      </c>
      <c r="H21" s="35"/>
      <c r="I21" s="35"/>
      <c r="J21" s="35">
        <f t="shared" si="0"/>
        <v>0</v>
      </c>
      <c r="K21" s="35">
        <f t="shared" si="1"/>
        <v>0</v>
      </c>
      <c r="L21" s="82">
        <f>IFERROR(IF(B21="funkcna poziadavka",VLOOKUP(G21,#REF!,4,0)*H21/SUMIFS($H$3:$H$199,$G$3:$G$199,G21,$B$3:$B$199,B21),),)</f>
        <v>0</v>
      </c>
      <c r="M21" s="35">
        <f>IFERROR(IF(B21="Funkcna poziadavka",VLOOKUP(G21,#REF!,3,0),),)</f>
        <v>0</v>
      </c>
      <c r="N21" s="35">
        <f>IFERROR(IF(B21="funkcna poziadavka",VLOOKUP(G21,#REF!,2,0),),)</f>
        <v>0</v>
      </c>
      <c r="O21" s="34">
        <f t="shared" si="3"/>
        <v>0</v>
      </c>
      <c r="P21" s="33">
        <f>IFERROR(O21*VLOOKUP(G21,#REF!,5,0),)</f>
        <v>0</v>
      </c>
      <c r="Q21" s="65" t="str">
        <f>IFERROR(VLOOKUP(G21,#REF!,6,0),"")</f>
        <v/>
      </c>
      <c r="R21" s="31"/>
      <c r="S21" s="31"/>
      <c r="T21" s="31"/>
      <c r="U21" s="31"/>
      <c r="V21" s="31"/>
      <c r="W21" s="31"/>
      <c r="X21" s="31"/>
      <c r="Y21" s="31"/>
      <c r="Z21" s="31"/>
      <c r="AA21" s="31"/>
      <c r="AB21" s="31"/>
      <c r="AC21" s="31"/>
      <c r="AD21" s="31"/>
      <c r="AE21" s="31"/>
      <c r="AF21" s="48"/>
      <c r="AG21" s="41"/>
    </row>
    <row r="22" spans="1:33" ht="51" x14ac:dyDescent="0.25">
      <c r="A22" s="58" t="s">
        <v>275</v>
      </c>
      <c r="B22" s="58" t="s">
        <v>209</v>
      </c>
      <c r="C22" s="66" t="s">
        <v>268</v>
      </c>
      <c r="D22" s="46" t="s">
        <v>276</v>
      </c>
      <c r="E22" s="46" t="s">
        <v>277</v>
      </c>
      <c r="F22" s="42" t="s">
        <v>8</v>
      </c>
      <c r="G22" s="46" t="s">
        <v>278</v>
      </c>
      <c r="H22" s="35"/>
      <c r="I22" s="35"/>
      <c r="J22" s="35">
        <f t="shared" si="0"/>
        <v>0</v>
      </c>
      <c r="K22" s="35">
        <f t="shared" si="1"/>
        <v>0</v>
      </c>
      <c r="L22" s="82">
        <f>IFERROR(IF(B22="funkcna poziadavka",VLOOKUP(G22,#REF!,4,0)*H22/SUMIFS($H$3:$H$199,$G$3:$G$199,G22,$B$3:$B$199,B22),),)</f>
        <v>0</v>
      </c>
      <c r="M22" s="35">
        <f>IFERROR(IF(B22="Funkcna poziadavka",VLOOKUP(G22,#REF!,3,0),),)</f>
        <v>0</v>
      </c>
      <c r="N22" s="35">
        <f>IFERROR(IF(B22="funkcna poziadavka",VLOOKUP(G22,#REF!,2,0),),)</f>
        <v>0</v>
      </c>
      <c r="O22" s="34">
        <f t="shared" si="3"/>
        <v>0</v>
      </c>
      <c r="P22" s="33">
        <f>IFERROR(O22*VLOOKUP(G22,#REF!,5,0),)</f>
        <v>0</v>
      </c>
      <c r="Q22" s="65" t="str">
        <f>IFERROR(VLOOKUP(G22,#REF!,6,0),"")</f>
        <v/>
      </c>
      <c r="R22" s="31"/>
      <c r="S22" s="31"/>
      <c r="T22" s="31"/>
      <c r="U22" s="31"/>
      <c r="V22" s="31"/>
      <c r="W22" s="31"/>
      <c r="X22" s="31"/>
      <c r="Y22" s="31"/>
      <c r="Z22" s="31"/>
      <c r="AA22" s="31"/>
      <c r="AB22" s="31"/>
      <c r="AC22" s="31"/>
      <c r="AD22" s="31"/>
      <c r="AE22" s="31"/>
      <c r="AF22" s="48"/>
      <c r="AG22" s="41"/>
    </row>
    <row r="23" spans="1:33" ht="38.25" x14ac:dyDescent="0.25">
      <c r="A23" s="58" t="s">
        <v>279</v>
      </c>
      <c r="B23" s="58" t="s">
        <v>209</v>
      </c>
      <c r="C23" s="66" t="s">
        <v>268</v>
      </c>
      <c r="D23" s="46" t="s">
        <v>280</v>
      </c>
      <c r="E23" s="46" t="s">
        <v>281</v>
      </c>
      <c r="F23" s="42" t="s">
        <v>8</v>
      </c>
      <c r="G23" s="46" t="s">
        <v>271</v>
      </c>
      <c r="H23" s="35"/>
      <c r="I23" s="35"/>
      <c r="J23" s="35">
        <f t="shared" si="0"/>
        <v>0</v>
      </c>
      <c r="K23" s="35">
        <f t="shared" si="1"/>
        <v>0</v>
      </c>
      <c r="L23" s="82">
        <f>IFERROR(IF(B23="funkcna poziadavka",VLOOKUP(G23,#REF!,4,0)*H23/SUMIFS($H$3:$H$199,$G$3:$G$199,G23,$B$3:$B$199,B23),),)</f>
        <v>0</v>
      </c>
      <c r="M23" s="35">
        <f>IFERROR(IF(B23="Funkcna poziadavka",VLOOKUP(G23,#REF!,3,0),),)</f>
        <v>0</v>
      </c>
      <c r="N23" s="35">
        <f>IFERROR(IF(B23="funkcna poziadavka",VLOOKUP(G23,#REF!,2,0),),)</f>
        <v>0</v>
      </c>
      <c r="O23" s="34">
        <f t="shared" si="3"/>
        <v>0</v>
      </c>
      <c r="P23" s="33">
        <f>IFERROR(O23*VLOOKUP(G23,#REF!,5,0),)</f>
        <v>0</v>
      </c>
      <c r="Q23" s="65" t="str">
        <f>IFERROR(VLOOKUP(G23,#REF!,6,0),"")</f>
        <v/>
      </c>
      <c r="R23" s="31"/>
      <c r="S23" s="31"/>
      <c r="T23" s="31"/>
      <c r="U23" s="31"/>
      <c r="V23" s="31"/>
      <c r="W23" s="31"/>
      <c r="X23" s="31"/>
      <c r="Y23" s="31"/>
      <c r="Z23" s="31"/>
      <c r="AA23" s="31"/>
      <c r="AB23" s="31"/>
      <c r="AC23" s="31"/>
      <c r="AD23" s="31"/>
      <c r="AE23" s="31"/>
      <c r="AF23" s="48"/>
      <c r="AG23" s="41"/>
    </row>
    <row r="24" spans="1:33" ht="51" x14ac:dyDescent="0.25">
      <c r="A24" s="58" t="s">
        <v>282</v>
      </c>
      <c r="B24" s="58" t="s">
        <v>209</v>
      </c>
      <c r="C24" s="66" t="s">
        <v>268</v>
      </c>
      <c r="D24" s="46" t="s">
        <v>283</v>
      </c>
      <c r="E24" s="46" t="s">
        <v>284</v>
      </c>
      <c r="F24" s="42" t="s">
        <v>8</v>
      </c>
      <c r="G24" s="46" t="s">
        <v>278</v>
      </c>
      <c r="H24" s="35"/>
      <c r="I24" s="35"/>
      <c r="J24" s="35">
        <f t="shared" si="0"/>
        <v>0</v>
      </c>
      <c r="K24" s="35">
        <f t="shared" si="1"/>
        <v>0</v>
      </c>
      <c r="L24" s="82">
        <f>IFERROR(IF(B24="funkcna poziadavka",VLOOKUP(G24,#REF!,4,0)*H24/SUMIFS($H$3:$H$199,$G$3:$G$199,G24,$B$3:$B$199,B24),),)</f>
        <v>0</v>
      </c>
      <c r="M24" s="35">
        <f>IFERROR(IF(B24="Funkcna poziadavka",VLOOKUP(G24,#REF!,3,0),),)</f>
        <v>0</v>
      </c>
      <c r="N24" s="35">
        <f>IFERROR(IF(B24="funkcna poziadavka",VLOOKUP(G24,#REF!,2,0),),)</f>
        <v>0</v>
      </c>
      <c r="O24" s="34">
        <f t="shared" si="3"/>
        <v>0</v>
      </c>
      <c r="P24" s="33">
        <f>IFERROR(O24*VLOOKUP(G24,#REF!,5,0),)</f>
        <v>0</v>
      </c>
      <c r="Q24" s="65" t="str">
        <f>IFERROR(VLOOKUP(G24,#REF!,6,0),"")</f>
        <v/>
      </c>
      <c r="R24" s="31" t="s">
        <v>266</v>
      </c>
      <c r="S24" s="31" t="s">
        <v>266</v>
      </c>
      <c r="T24" s="31" t="s">
        <v>266</v>
      </c>
      <c r="U24" s="31" t="s">
        <v>266</v>
      </c>
      <c r="V24" s="31" t="s">
        <v>266</v>
      </c>
      <c r="W24" s="31" t="s">
        <v>266</v>
      </c>
      <c r="X24" s="31" t="s">
        <v>266</v>
      </c>
      <c r="Y24" s="31" t="s">
        <v>266</v>
      </c>
      <c r="Z24" s="31" t="s">
        <v>266</v>
      </c>
      <c r="AA24" s="31" t="s">
        <v>266</v>
      </c>
      <c r="AB24" s="31" t="s">
        <v>266</v>
      </c>
      <c r="AC24" s="31" t="s">
        <v>266</v>
      </c>
      <c r="AD24" s="31" t="s">
        <v>266</v>
      </c>
      <c r="AE24" s="31" t="s">
        <v>266</v>
      </c>
      <c r="AF24" s="48"/>
      <c r="AG24" s="41"/>
    </row>
    <row r="25" spans="1:33" ht="51" x14ac:dyDescent="0.25">
      <c r="A25" s="58" t="s">
        <v>285</v>
      </c>
      <c r="B25" s="58" t="s">
        <v>209</v>
      </c>
      <c r="C25" s="66" t="s">
        <v>268</v>
      </c>
      <c r="D25" s="46" t="s">
        <v>286</v>
      </c>
      <c r="E25" s="46" t="s">
        <v>287</v>
      </c>
      <c r="F25" s="42" t="s">
        <v>8</v>
      </c>
      <c r="G25" s="46" t="s">
        <v>271</v>
      </c>
      <c r="H25" s="35"/>
      <c r="I25" s="35"/>
      <c r="J25" s="35">
        <f t="shared" si="0"/>
        <v>0</v>
      </c>
      <c r="K25" s="35">
        <f t="shared" si="1"/>
        <v>0</v>
      </c>
      <c r="L25" s="82">
        <f>IFERROR(IF(B25="funkcna poziadavka",VLOOKUP(G25,#REF!,4,0)*H25/SUMIFS($H$3:$H$199,$G$3:$G$199,G25,$B$3:$B$199,B25),),)</f>
        <v>0</v>
      </c>
      <c r="M25" s="35">
        <f>IFERROR(IF(B25="Funkcna poziadavka",VLOOKUP(G25,#REF!,3,0),),)</f>
        <v>0</v>
      </c>
      <c r="N25" s="35">
        <f>IFERROR(IF(B25="funkcna poziadavka",VLOOKUP(G25,#REF!,2,0),),)</f>
        <v>0</v>
      </c>
      <c r="O25" s="34">
        <f t="shared" si="3"/>
        <v>0</v>
      </c>
      <c r="P25" s="33">
        <f>IFERROR(O25*VLOOKUP(G25,#REF!,5,0),)</f>
        <v>0</v>
      </c>
      <c r="Q25" s="65" t="str">
        <f>IFERROR(VLOOKUP(G25,#REF!,6,0),"")</f>
        <v/>
      </c>
      <c r="R25" s="31" t="s">
        <v>266</v>
      </c>
      <c r="S25" s="31" t="s">
        <v>266</v>
      </c>
      <c r="T25" s="31" t="s">
        <v>266</v>
      </c>
      <c r="U25" s="31" t="s">
        <v>266</v>
      </c>
      <c r="V25" s="31" t="s">
        <v>266</v>
      </c>
      <c r="W25" s="31" t="s">
        <v>266</v>
      </c>
      <c r="X25" s="31" t="s">
        <v>266</v>
      </c>
      <c r="Y25" s="31" t="s">
        <v>266</v>
      </c>
      <c r="Z25" s="31" t="s">
        <v>266</v>
      </c>
      <c r="AA25" s="31" t="s">
        <v>266</v>
      </c>
      <c r="AB25" s="31" t="s">
        <v>266</v>
      </c>
      <c r="AC25" s="31" t="s">
        <v>266</v>
      </c>
      <c r="AD25" s="31" t="s">
        <v>266</v>
      </c>
      <c r="AE25" s="31" t="s">
        <v>266</v>
      </c>
      <c r="AF25" s="49"/>
      <c r="AG25" s="40"/>
    </row>
    <row r="26" spans="1:33" ht="51" x14ac:dyDescent="0.25">
      <c r="A26" s="58" t="s">
        <v>288</v>
      </c>
      <c r="B26" s="58" t="s">
        <v>209</v>
      </c>
      <c r="C26" s="66" t="s">
        <v>268</v>
      </c>
      <c r="D26" s="46" t="s">
        <v>289</v>
      </c>
      <c r="E26" s="46" t="s">
        <v>290</v>
      </c>
      <c r="F26" s="42" t="s">
        <v>8</v>
      </c>
      <c r="G26" s="46" t="s">
        <v>271</v>
      </c>
      <c r="H26" s="35"/>
      <c r="I26" s="35"/>
      <c r="J26" s="35">
        <f t="shared" si="0"/>
        <v>0</v>
      </c>
      <c r="K26" s="35">
        <f t="shared" si="1"/>
        <v>0</v>
      </c>
      <c r="L26" s="82">
        <f>IFERROR(IF(B26="funkcna poziadavka",VLOOKUP(G26,#REF!,4,0)*H26/SUMIFS($H$3:$H$199,$G$3:$G$199,G26,$B$3:$B$199,B26),),)</f>
        <v>0</v>
      </c>
      <c r="M26" s="35">
        <f>IFERROR(IF(B26="Funkcna poziadavka",VLOOKUP(G26,#REF!,3,0),),)</f>
        <v>0</v>
      </c>
      <c r="N26" s="35">
        <f>IFERROR(IF(B26="funkcna poziadavka",VLOOKUP(G26,#REF!,2,0),),)</f>
        <v>0</v>
      </c>
      <c r="O26" s="34">
        <f t="shared" si="3"/>
        <v>0</v>
      </c>
      <c r="P26" s="33">
        <f>IFERROR(O26*VLOOKUP(G26,#REF!,5,0),)</f>
        <v>0</v>
      </c>
      <c r="Q26" s="65" t="str">
        <f>IFERROR(VLOOKUP(G26,#REF!,6,0),"")</f>
        <v/>
      </c>
      <c r="R26" s="31"/>
      <c r="S26" s="31"/>
      <c r="T26" s="31"/>
      <c r="U26" s="31"/>
      <c r="V26" s="31"/>
      <c r="W26" s="31"/>
      <c r="X26" s="31"/>
      <c r="Y26" s="31"/>
      <c r="Z26" s="31"/>
      <c r="AA26" s="31"/>
      <c r="AB26" s="31"/>
      <c r="AC26" s="31"/>
      <c r="AD26" s="31"/>
      <c r="AE26" s="31"/>
      <c r="AF26" s="48"/>
      <c r="AG26" s="41"/>
    </row>
    <row r="27" spans="1:33" ht="25.5" x14ac:dyDescent="0.25">
      <c r="A27" s="58" t="s">
        <v>291</v>
      </c>
      <c r="B27" s="58" t="s">
        <v>209</v>
      </c>
      <c r="C27" s="66" t="s">
        <v>248</v>
      </c>
      <c r="D27" s="46" t="s">
        <v>292</v>
      </c>
      <c r="E27" s="46" t="s">
        <v>293</v>
      </c>
      <c r="F27" s="42" t="s">
        <v>8</v>
      </c>
      <c r="G27" s="46" t="s">
        <v>294</v>
      </c>
      <c r="H27" s="35"/>
      <c r="I27" s="35"/>
      <c r="J27" s="35">
        <f t="shared" si="0"/>
        <v>0</v>
      </c>
      <c r="K27" s="35">
        <f t="shared" si="1"/>
        <v>0</v>
      </c>
      <c r="L27" s="82">
        <f>IFERROR(IF(B27="funkcna poziadavka",VLOOKUP(G27,#REF!,4,0)*H27/SUMIFS($H$3:$H$199,$G$3:$G$199,G27,$B$3:$B$199,B27),),)</f>
        <v>0</v>
      </c>
      <c r="M27" s="35">
        <f>IFERROR(IF(B27="Funkcna poziadavka",VLOOKUP(G27,#REF!,3,0),),)</f>
        <v>0</v>
      </c>
      <c r="N27" s="35">
        <f>IFERROR(IF(B27="funkcna poziadavka",VLOOKUP(G27,#REF!,2,0),),)</f>
        <v>0</v>
      </c>
      <c r="O27" s="34">
        <f t="shared" si="3"/>
        <v>0</v>
      </c>
      <c r="P27" s="33">
        <f>IFERROR(O27*VLOOKUP(G27,#REF!,5,0),)</f>
        <v>0</v>
      </c>
      <c r="Q27" s="65" t="str">
        <f>IFERROR(VLOOKUP(G27,#REF!,6,0),"")</f>
        <v/>
      </c>
      <c r="R27" s="31" t="s">
        <v>266</v>
      </c>
      <c r="S27" s="31" t="s">
        <v>266</v>
      </c>
      <c r="T27" s="31" t="s">
        <v>266</v>
      </c>
      <c r="U27" s="31" t="s">
        <v>266</v>
      </c>
      <c r="V27" s="31" t="s">
        <v>266</v>
      </c>
      <c r="W27" s="31" t="s">
        <v>266</v>
      </c>
      <c r="X27" s="31" t="s">
        <v>266</v>
      </c>
      <c r="Y27" s="31" t="s">
        <v>266</v>
      </c>
      <c r="Z27" s="31" t="s">
        <v>266</v>
      </c>
      <c r="AA27" s="31" t="s">
        <v>266</v>
      </c>
      <c r="AB27" s="31" t="s">
        <v>266</v>
      </c>
      <c r="AC27" s="31" t="s">
        <v>266</v>
      </c>
      <c r="AD27" s="31" t="s">
        <v>266</v>
      </c>
      <c r="AE27" s="31" t="s">
        <v>266</v>
      </c>
      <c r="AF27" s="48"/>
      <c r="AG27" s="41"/>
    </row>
    <row r="28" spans="1:33" ht="38.25" x14ac:dyDescent="0.25">
      <c r="A28" s="58" t="s">
        <v>295</v>
      </c>
      <c r="B28" s="58" t="s">
        <v>209</v>
      </c>
      <c r="C28" s="66" t="s">
        <v>248</v>
      </c>
      <c r="D28" s="46" t="s">
        <v>296</v>
      </c>
      <c r="E28" s="46" t="s">
        <v>297</v>
      </c>
      <c r="F28" s="42" t="s">
        <v>8</v>
      </c>
      <c r="G28" s="46" t="s">
        <v>294</v>
      </c>
      <c r="H28" s="35"/>
      <c r="I28" s="35"/>
      <c r="J28" s="35">
        <f t="shared" si="0"/>
        <v>0</v>
      </c>
      <c r="K28" s="35">
        <f t="shared" si="1"/>
        <v>0</v>
      </c>
      <c r="L28" s="82">
        <f>IFERROR(IF(B28="funkcna poziadavka",VLOOKUP(G28,#REF!,4,0)*H28/SUMIFS($H$3:$H$199,$G$3:$G$199,G28,$B$3:$B$199,B28),),)</f>
        <v>0</v>
      </c>
      <c r="M28" s="35">
        <f>IFERROR(IF(B28="Funkcna poziadavka",VLOOKUP(G28,#REF!,3,0),),)</f>
        <v>0</v>
      </c>
      <c r="N28" s="35">
        <f>IFERROR(IF(B28="funkcna poziadavka",VLOOKUP(G28,#REF!,2,0),),)</f>
        <v>0</v>
      </c>
      <c r="O28" s="34">
        <f t="shared" si="3"/>
        <v>0</v>
      </c>
      <c r="P28" s="33">
        <f>IFERROR(O28*VLOOKUP(G28,#REF!,5,0),)</f>
        <v>0</v>
      </c>
      <c r="Q28" s="65" t="str">
        <f>IFERROR(VLOOKUP(G28,#REF!,6,0),"")</f>
        <v/>
      </c>
      <c r="R28" s="38" t="s">
        <v>266</v>
      </c>
      <c r="S28" s="38" t="s">
        <v>266</v>
      </c>
      <c r="T28" s="38" t="s">
        <v>266</v>
      </c>
      <c r="U28" s="38" t="s">
        <v>266</v>
      </c>
      <c r="V28" s="38" t="s">
        <v>266</v>
      </c>
      <c r="W28" s="38" t="s">
        <v>266</v>
      </c>
      <c r="X28" s="38" t="s">
        <v>266</v>
      </c>
      <c r="Y28" s="38" t="s">
        <v>266</v>
      </c>
      <c r="Z28" s="38" t="s">
        <v>266</v>
      </c>
      <c r="AA28" s="38" t="s">
        <v>266</v>
      </c>
      <c r="AB28" s="38" t="s">
        <v>266</v>
      </c>
      <c r="AC28" s="38" t="s">
        <v>266</v>
      </c>
      <c r="AD28" s="38" t="s">
        <v>266</v>
      </c>
      <c r="AE28" s="38" t="s">
        <v>266</v>
      </c>
      <c r="AF28" s="48"/>
      <c r="AG28" s="41"/>
    </row>
    <row r="29" spans="1:33" ht="25.5" x14ac:dyDescent="0.25">
      <c r="A29" s="58" t="s">
        <v>298</v>
      </c>
      <c r="B29" s="58" t="s">
        <v>209</v>
      </c>
      <c r="C29" s="66" t="s">
        <v>248</v>
      </c>
      <c r="D29" s="46" t="s">
        <v>299</v>
      </c>
      <c r="E29" s="46" t="s">
        <v>300</v>
      </c>
      <c r="F29" s="42" t="s">
        <v>8</v>
      </c>
      <c r="G29" s="46" t="s">
        <v>294</v>
      </c>
      <c r="H29" s="35"/>
      <c r="I29" s="35"/>
      <c r="J29" s="35">
        <f t="shared" si="0"/>
        <v>0</v>
      </c>
      <c r="K29" s="35">
        <f t="shared" si="1"/>
        <v>0</v>
      </c>
      <c r="L29" s="82">
        <f>IFERROR(IF(B29="funkcna poziadavka",VLOOKUP(G29,#REF!,4,0)*H29/SUMIFS($H$3:$H$199,$G$3:$G$199,G29,$B$3:$B$199,B29),),)</f>
        <v>0</v>
      </c>
      <c r="M29" s="35">
        <f>IFERROR(IF(B29="Funkcna poziadavka",VLOOKUP(G29,#REF!,3,0),),)</f>
        <v>0</v>
      </c>
      <c r="N29" s="35">
        <f>IFERROR(IF(B29="funkcna poziadavka",VLOOKUP(G29,#REF!,2,0),),)</f>
        <v>0</v>
      </c>
      <c r="O29" s="34">
        <f t="shared" si="3"/>
        <v>0</v>
      </c>
      <c r="P29" s="33">
        <f>IFERROR(O29*VLOOKUP(G29,#REF!,5,0),)</f>
        <v>0</v>
      </c>
      <c r="Q29" s="65" t="str">
        <f>IFERROR(VLOOKUP(G29,#REF!,6,0),"")</f>
        <v/>
      </c>
      <c r="R29" s="31"/>
      <c r="S29" s="31"/>
      <c r="T29" s="31"/>
      <c r="U29" s="31"/>
      <c r="V29" s="31"/>
      <c r="W29" s="31"/>
      <c r="X29" s="31"/>
      <c r="Y29" s="31"/>
      <c r="Z29" s="31"/>
      <c r="AA29" s="31"/>
      <c r="AB29" s="31"/>
      <c r="AC29" s="31"/>
      <c r="AD29" s="31"/>
      <c r="AE29" s="31"/>
      <c r="AF29" s="48"/>
      <c r="AG29" s="41"/>
    </row>
    <row r="30" spans="1:33" ht="51" x14ac:dyDescent="0.25">
      <c r="A30" s="58" t="s">
        <v>301</v>
      </c>
      <c r="B30" s="58" t="s">
        <v>209</v>
      </c>
      <c r="C30" s="66" t="s">
        <v>248</v>
      </c>
      <c r="D30" s="46" t="s">
        <v>302</v>
      </c>
      <c r="E30" s="46" t="s">
        <v>303</v>
      </c>
      <c r="F30" s="42" t="s">
        <v>8</v>
      </c>
      <c r="G30" s="46" t="s">
        <v>294</v>
      </c>
      <c r="H30" s="35"/>
      <c r="I30" s="35"/>
      <c r="J30" s="35">
        <f t="shared" si="0"/>
        <v>0</v>
      </c>
      <c r="K30" s="35">
        <f t="shared" si="1"/>
        <v>0</v>
      </c>
      <c r="L30" s="82">
        <f>IFERROR(IF(B30="funkcna poziadavka",VLOOKUP(G30,#REF!,4,0)*H30/SUMIFS($H$3:$H$199,$G$3:$G$199,G30,$B$3:$B$199,B30),),)</f>
        <v>0</v>
      </c>
      <c r="M30" s="35">
        <f>IFERROR(IF(B30="Funkcna poziadavka",VLOOKUP(G30,#REF!,3,0),),)</f>
        <v>0</v>
      </c>
      <c r="N30" s="35">
        <f>IFERROR(IF(B30="funkcna poziadavka",VLOOKUP(G30,#REF!,2,0),),)</f>
        <v>0</v>
      </c>
      <c r="O30" s="34">
        <f t="shared" si="3"/>
        <v>0</v>
      </c>
      <c r="P30" s="33">
        <f>IFERROR(O30*VLOOKUP(G30,#REF!,5,0),)</f>
        <v>0</v>
      </c>
      <c r="Q30" s="65" t="str">
        <f>IFERROR(VLOOKUP(G30,#REF!,6,0),"")</f>
        <v/>
      </c>
      <c r="R30" s="31"/>
      <c r="S30" s="31"/>
      <c r="T30" s="31"/>
      <c r="U30" s="31"/>
      <c r="V30" s="31"/>
      <c r="W30" s="31"/>
      <c r="X30" s="31"/>
      <c r="Y30" s="31"/>
      <c r="Z30" s="31"/>
      <c r="AA30" s="31"/>
      <c r="AB30" s="31"/>
      <c r="AC30" s="31"/>
      <c r="AD30" s="31"/>
      <c r="AE30" s="31"/>
      <c r="AF30" s="48"/>
      <c r="AG30" s="41"/>
    </row>
    <row r="31" spans="1:33" ht="38.25" x14ac:dyDescent="0.25">
      <c r="A31" s="58" t="s">
        <v>304</v>
      </c>
      <c r="B31" s="58" t="s">
        <v>209</v>
      </c>
      <c r="C31" s="66" t="s">
        <v>248</v>
      </c>
      <c r="D31" s="46" t="s">
        <v>305</v>
      </c>
      <c r="E31" s="46" t="s">
        <v>306</v>
      </c>
      <c r="F31" s="42" t="s">
        <v>8</v>
      </c>
      <c r="G31" s="46" t="s">
        <v>294</v>
      </c>
      <c r="H31" s="35"/>
      <c r="I31" s="35"/>
      <c r="J31" s="35">
        <f t="shared" si="0"/>
        <v>0</v>
      </c>
      <c r="K31" s="35">
        <f t="shared" si="1"/>
        <v>0</v>
      </c>
      <c r="L31" s="82">
        <f>IFERROR(IF(B31="funkcna poziadavka",VLOOKUP(G31,#REF!,4,0)*H31/SUMIFS($H$3:$H$199,$G$3:$G$199,G31,$B$3:$B$199,B31),),)</f>
        <v>0</v>
      </c>
      <c r="M31" s="35">
        <f>IFERROR(IF(B31="Funkcna poziadavka",VLOOKUP(G31,#REF!,3,0),),)</f>
        <v>0</v>
      </c>
      <c r="N31" s="35">
        <f>IFERROR(IF(B31="funkcna poziadavka",VLOOKUP(G31,#REF!,2,0),),)</f>
        <v>0</v>
      </c>
      <c r="O31" s="34">
        <f t="shared" si="3"/>
        <v>0</v>
      </c>
      <c r="P31" s="33">
        <f>IFERROR(O31*VLOOKUP(G31,#REF!,5,0),)</f>
        <v>0</v>
      </c>
      <c r="Q31" s="65" t="str">
        <f>IFERROR(VLOOKUP(G31,#REF!,6,0),"")</f>
        <v/>
      </c>
      <c r="R31" s="31"/>
      <c r="S31" s="31"/>
      <c r="T31" s="31"/>
      <c r="U31" s="31"/>
      <c r="V31" s="31"/>
      <c r="W31" s="31"/>
      <c r="X31" s="31"/>
      <c r="Y31" s="31"/>
      <c r="Z31" s="31"/>
      <c r="AA31" s="31"/>
      <c r="AB31" s="31"/>
      <c r="AC31" s="31"/>
      <c r="AD31" s="31"/>
      <c r="AE31" s="31"/>
      <c r="AF31" s="48"/>
      <c r="AG31" s="41"/>
    </row>
    <row r="32" spans="1:33" ht="38.25" x14ac:dyDescent="0.25">
      <c r="A32" s="58" t="s">
        <v>307</v>
      </c>
      <c r="B32" s="58" t="s">
        <v>209</v>
      </c>
      <c r="C32" s="66" t="s">
        <v>248</v>
      </c>
      <c r="D32" s="46" t="s">
        <v>308</v>
      </c>
      <c r="E32" s="46" t="s">
        <v>309</v>
      </c>
      <c r="F32" s="42" t="s">
        <v>8</v>
      </c>
      <c r="G32" s="46" t="s">
        <v>294</v>
      </c>
      <c r="H32" s="35"/>
      <c r="I32" s="35"/>
      <c r="J32" s="35">
        <f t="shared" si="0"/>
        <v>0</v>
      </c>
      <c r="K32" s="35">
        <f t="shared" si="1"/>
        <v>0</v>
      </c>
      <c r="L32" s="82">
        <f>IFERROR(IF(B32="funkcna poziadavka",VLOOKUP(G32,#REF!,4,0)*H32/SUMIFS($H$3:$H$199,$G$3:$G$199,G32,$B$3:$B$199,B32),),)</f>
        <v>0</v>
      </c>
      <c r="M32" s="35">
        <f>IFERROR(IF(B32="Funkcna poziadavka",VLOOKUP(G32,#REF!,3,0),),)</f>
        <v>0</v>
      </c>
      <c r="N32" s="35">
        <f>IFERROR(IF(B32="funkcna poziadavka",VLOOKUP(G32,#REF!,2,0),),)</f>
        <v>0</v>
      </c>
      <c r="O32" s="34">
        <f t="shared" si="3"/>
        <v>0</v>
      </c>
      <c r="P32" s="33">
        <f>IFERROR(O32*VLOOKUP(G32,#REF!,5,0),)</f>
        <v>0</v>
      </c>
      <c r="Q32" s="65" t="str">
        <f>IFERROR(VLOOKUP(G32,#REF!,6,0),"")</f>
        <v/>
      </c>
      <c r="R32" s="31"/>
      <c r="S32" s="31"/>
      <c r="T32" s="31"/>
      <c r="U32" s="31"/>
      <c r="V32" s="31"/>
      <c r="W32" s="31"/>
      <c r="X32" s="31"/>
      <c r="Y32" s="31"/>
      <c r="Z32" s="31"/>
      <c r="AA32" s="31"/>
      <c r="AB32" s="31"/>
      <c r="AC32" s="31"/>
      <c r="AD32" s="31"/>
      <c r="AE32" s="31"/>
      <c r="AF32" s="48"/>
      <c r="AG32" s="41"/>
    </row>
    <row r="33" spans="1:33" ht="38.25" x14ac:dyDescent="0.25">
      <c r="A33" s="58" t="s">
        <v>310</v>
      </c>
      <c r="B33" s="58" t="s">
        <v>209</v>
      </c>
      <c r="C33" s="66" t="s">
        <v>248</v>
      </c>
      <c r="D33" s="46" t="s">
        <v>311</v>
      </c>
      <c r="E33" s="46" t="s">
        <v>312</v>
      </c>
      <c r="F33" s="42" t="s">
        <v>8</v>
      </c>
      <c r="G33" s="46" t="s">
        <v>294</v>
      </c>
      <c r="H33" s="35"/>
      <c r="I33" s="35"/>
      <c r="J33" s="35">
        <f t="shared" si="0"/>
        <v>0</v>
      </c>
      <c r="K33" s="35">
        <f t="shared" si="1"/>
        <v>0</v>
      </c>
      <c r="L33" s="82">
        <f>IFERROR(IF(B33="funkcna poziadavka",VLOOKUP(G33,#REF!,4,0)*H33/SUMIFS($H$3:$H$199,$G$3:$G$199,G33,$B$3:$B$199,B33),),)</f>
        <v>0</v>
      </c>
      <c r="M33" s="35">
        <f>IFERROR(IF(B33="Funkcna poziadavka",VLOOKUP(G33,#REF!,3,0),),)</f>
        <v>0</v>
      </c>
      <c r="N33" s="35">
        <f>IFERROR(IF(B33="funkcna poziadavka",VLOOKUP(G33,#REF!,2,0),),)</f>
        <v>0</v>
      </c>
      <c r="O33" s="34">
        <f t="shared" si="3"/>
        <v>0</v>
      </c>
      <c r="P33" s="33">
        <f>IFERROR(O33*VLOOKUP(G33,#REF!,5,0),)</f>
        <v>0</v>
      </c>
      <c r="Q33" s="65" t="str">
        <f>IFERROR(VLOOKUP(G33,#REF!,6,0),"")</f>
        <v/>
      </c>
      <c r="R33" s="31"/>
      <c r="S33" s="31"/>
      <c r="T33" s="31"/>
      <c r="U33" s="31"/>
      <c r="V33" s="31"/>
      <c r="W33" s="31"/>
      <c r="X33" s="31"/>
      <c r="Y33" s="31"/>
      <c r="Z33" s="31"/>
      <c r="AA33" s="31"/>
      <c r="AB33" s="31"/>
      <c r="AC33" s="31"/>
      <c r="AD33" s="31"/>
      <c r="AE33" s="31"/>
      <c r="AF33" s="48"/>
      <c r="AG33" s="41"/>
    </row>
    <row r="34" spans="1:33" ht="51" x14ac:dyDescent="0.25">
      <c r="A34" s="58" t="s">
        <v>313</v>
      </c>
      <c r="B34" s="58" t="s">
        <v>209</v>
      </c>
      <c r="C34" s="66" t="s">
        <v>248</v>
      </c>
      <c r="D34" s="46" t="s">
        <v>314</v>
      </c>
      <c r="E34" s="46" t="s">
        <v>315</v>
      </c>
      <c r="F34" s="42" t="s">
        <v>8</v>
      </c>
      <c r="G34" s="46" t="s">
        <v>294</v>
      </c>
      <c r="H34" s="35"/>
      <c r="I34" s="35"/>
      <c r="J34" s="35">
        <f t="shared" si="0"/>
        <v>0</v>
      </c>
      <c r="K34" s="35">
        <f t="shared" si="1"/>
        <v>0</v>
      </c>
      <c r="L34" s="82">
        <f>IFERROR(IF(B34="funkcna poziadavka",VLOOKUP(G34,#REF!,4,0)*H34/SUMIFS($H$3:$H$199,$G$3:$G$199,G34,$B$3:$B$199,B34),),)</f>
        <v>0</v>
      </c>
      <c r="M34" s="35">
        <f>IFERROR(IF(B34="Funkcna poziadavka",VLOOKUP(G34,#REF!,3,0),),)</f>
        <v>0</v>
      </c>
      <c r="N34" s="35">
        <f>IFERROR(IF(B34="funkcna poziadavka",VLOOKUP(G34,#REF!,2,0),),)</f>
        <v>0</v>
      </c>
      <c r="O34" s="34">
        <f t="shared" si="3"/>
        <v>0</v>
      </c>
      <c r="P34" s="33">
        <f>IFERROR(O34*VLOOKUP(G34,#REF!,5,0),)</f>
        <v>0</v>
      </c>
      <c r="Q34" s="65" t="str">
        <f>IFERROR(VLOOKUP(G34,#REF!,6,0),"")</f>
        <v/>
      </c>
      <c r="R34" s="38"/>
      <c r="S34" s="38"/>
      <c r="T34" s="38"/>
      <c r="U34" s="38"/>
      <c r="V34" s="38"/>
      <c r="W34" s="38"/>
      <c r="X34" s="38"/>
      <c r="Y34" s="38"/>
      <c r="Z34" s="38"/>
      <c r="AA34" s="38"/>
      <c r="AB34" s="38"/>
      <c r="AC34" s="38"/>
      <c r="AD34" s="38"/>
      <c r="AE34" s="38"/>
    </row>
    <row r="35" spans="1:33" ht="51" x14ac:dyDescent="0.25">
      <c r="A35" s="58" t="s">
        <v>316</v>
      </c>
      <c r="B35" s="58" t="s">
        <v>209</v>
      </c>
      <c r="C35" s="66" t="s">
        <v>317</v>
      </c>
      <c r="D35" s="46" t="s">
        <v>318</v>
      </c>
      <c r="E35" s="46" t="s">
        <v>319</v>
      </c>
      <c r="F35" s="42" t="s">
        <v>8</v>
      </c>
      <c r="G35" s="46" t="s">
        <v>294</v>
      </c>
      <c r="H35" s="35"/>
      <c r="I35" s="35"/>
      <c r="J35" s="35">
        <f t="shared" ref="J35:J66" si="4">IF(ISNUMBER(H35),H35,)</f>
        <v>0</v>
      </c>
      <c r="K35" s="35">
        <f t="shared" si="1"/>
        <v>0</v>
      </c>
      <c r="L35" s="82">
        <f>IFERROR(IF(B35="funkcna poziadavka",VLOOKUP(G35,#REF!,4,0)*H35/SUMIFS($H$3:$H$199,$G$3:$G$199,G35,$B$3:$B$199,B35),),)</f>
        <v>0</v>
      </c>
      <c r="M35" s="35">
        <f>IFERROR(IF(B35="Funkcna poziadavka",VLOOKUP(G35,#REF!,3,0),),)</f>
        <v>0</v>
      </c>
      <c r="N35" s="35">
        <f>IFERROR(IF(B35="funkcna poziadavka",VLOOKUP(G35,#REF!,2,0),),)</f>
        <v>0</v>
      </c>
      <c r="O35" s="34">
        <f t="shared" ref="O35:O66" si="5">(K35+L35)*M35*N35</f>
        <v>0</v>
      </c>
      <c r="P35" s="33">
        <f>IFERROR(O35*VLOOKUP(G35,#REF!,5,0),)</f>
        <v>0</v>
      </c>
      <c r="Q35" s="65" t="str">
        <f>IFERROR(VLOOKUP(G35,#REF!,6,0),"")</f>
        <v/>
      </c>
      <c r="R35" s="38"/>
      <c r="S35" s="38"/>
      <c r="T35" s="38"/>
      <c r="U35" s="38"/>
      <c r="V35" s="38"/>
      <c r="W35" s="38"/>
      <c r="X35" s="38"/>
      <c r="Y35" s="38"/>
      <c r="Z35" s="38"/>
      <c r="AA35" s="38"/>
      <c r="AB35" s="38"/>
      <c r="AC35" s="38"/>
      <c r="AD35" s="38"/>
      <c r="AE35" s="38"/>
    </row>
    <row r="36" spans="1:33" ht="25.5" x14ac:dyDescent="0.25">
      <c r="A36" s="58" t="s">
        <v>320</v>
      </c>
      <c r="B36" s="58" t="s">
        <v>209</v>
      </c>
      <c r="C36" s="66" t="s">
        <v>248</v>
      </c>
      <c r="D36" s="46" t="s">
        <v>321</v>
      </c>
      <c r="E36" s="46" t="s">
        <v>322</v>
      </c>
      <c r="F36" s="42" t="s">
        <v>8</v>
      </c>
      <c r="G36" s="46" t="s">
        <v>294</v>
      </c>
      <c r="H36" s="35"/>
      <c r="I36" s="35"/>
      <c r="J36" s="35">
        <f t="shared" si="4"/>
        <v>0</v>
      </c>
      <c r="K36" s="35">
        <f t="shared" si="1"/>
        <v>0</v>
      </c>
      <c r="L36" s="82">
        <f>IFERROR(IF(B36="funkcna poziadavka",VLOOKUP(G36,#REF!,4,0)*H36/SUMIFS($H$3:$H$199,$G$3:$G$199,G36,$B$3:$B$199,B36),),)</f>
        <v>0</v>
      </c>
      <c r="M36" s="35">
        <f>IFERROR(IF(B36="Funkcna poziadavka",VLOOKUP(G36,#REF!,3,0),),)</f>
        <v>0</v>
      </c>
      <c r="N36" s="35">
        <f>IFERROR(IF(B36="funkcna poziadavka",VLOOKUP(G36,#REF!,2,0),),)</f>
        <v>0</v>
      </c>
      <c r="O36" s="34">
        <f t="shared" si="5"/>
        <v>0</v>
      </c>
      <c r="P36" s="33">
        <f>IFERROR(O36*VLOOKUP(G36,#REF!,5,0),)</f>
        <v>0</v>
      </c>
      <c r="Q36" s="65" t="str">
        <f>IFERROR(VLOOKUP(G36,#REF!,6,0),"")</f>
        <v/>
      </c>
      <c r="R36" s="38"/>
      <c r="S36" s="38"/>
      <c r="T36" s="38"/>
      <c r="U36" s="38"/>
      <c r="V36" s="38"/>
      <c r="W36" s="38"/>
      <c r="X36" s="38"/>
      <c r="Y36" s="38"/>
      <c r="Z36" s="38"/>
      <c r="AA36" s="38"/>
      <c r="AB36" s="38"/>
      <c r="AC36" s="38"/>
      <c r="AD36" s="38"/>
      <c r="AE36" s="38"/>
    </row>
    <row r="37" spans="1:33" ht="38.25" x14ac:dyDescent="0.25">
      <c r="A37" s="58" t="s">
        <v>323</v>
      </c>
      <c r="B37" s="58" t="s">
        <v>209</v>
      </c>
      <c r="C37" s="66" t="s">
        <v>248</v>
      </c>
      <c r="D37" s="46" t="s">
        <v>324</v>
      </c>
      <c r="E37" s="46" t="s">
        <v>325</v>
      </c>
      <c r="F37" s="42" t="s">
        <v>8</v>
      </c>
      <c r="G37" s="46" t="s">
        <v>294</v>
      </c>
      <c r="H37" s="35"/>
      <c r="I37" s="35"/>
      <c r="J37" s="35">
        <f t="shared" si="4"/>
        <v>0</v>
      </c>
      <c r="K37" s="35">
        <f t="shared" si="1"/>
        <v>0</v>
      </c>
      <c r="L37" s="82">
        <f>IFERROR(IF(B37="funkcna poziadavka",VLOOKUP(G37,#REF!,4,0)*H37/SUMIFS($H$3:$H$199,$G$3:$G$199,G37,$B$3:$B$199,B37),),)</f>
        <v>0</v>
      </c>
      <c r="M37" s="35">
        <f>IFERROR(IF(B37="Funkcna poziadavka",VLOOKUP(G37,#REF!,3,0),),)</f>
        <v>0</v>
      </c>
      <c r="N37" s="35">
        <f>IFERROR(IF(B37="funkcna poziadavka",VLOOKUP(G37,#REF!,2,0),),)</f>
        <v>0</v>
      </c>
      <c r="O37" s="34">
        <f t="shared" si="5"/>
        <v>0</v>
      </c>
      <c r="P37" s="33">
        <f>IFERROR(O37*VLOOKUP(G37,#REF!,5,0),)</f>
        <v>0</v>
      </c>
      <c r="Q37" s="65" t="str">
        <f>IFERROR(VLOOKUP(G37,#REF!,6,0),"")</f>
        <v/>
      </c>
      <c r="R37" s="38"/>
      <c r="S37" s="38"/>
      <c r="T37" s="38"/>
      <c r="U37" s="38"/>
      <c r="V37" s="38"/>
      <c r="W37" s="38"/>
      <c r="X37" s="38"/>
      <c r="Y37" s="38"/>
      <c r="Z37" s="38"/>
      <c r="AA37" s="38"/>
      <c r="AB37" s="38"/>
      <c r="AC37" s="38"/>
      <c r="AD37" s="38"/>
      <c r="AE37" s="38"/>
    </row>
    <row r="38" spans="1:33" ht="25.5" x14ac:dyDescent="0.25">
      <c r="A38" s="58" t="s">
        <v>326</v>
      </c>
      <c r="B38" s="58" t="s">
        <v>209</v>
      </c>
      <c r="C38" s="66" t="s">
        <v>248</v>
      </c>
      <c r="D38" s="46" t="s">
        <v>327</v>
      </c>
      <c r="E38" s="46" t="s">
        <v>328</v>
      </c>
      <c r="F38" s="42" t="s">
        <v>8</v>
      </c>
      <c r="G38" s="46" t="s">
        <v>294</v>
      </c>
      <c r="H38" s="35"/>
      <c r="I38" s="35"/>
      <c r="J38" s="35">
        <f t="shared" si="4"/>
        <v>0</v>
      </c>
      <c r="K38" s="35">
        <f t="shared" si="1"/>
        <v>0</v>
      </c>
      <c r="L38" s="82">
        <f>IFERROR(IF(B38="funkcna poziadavka",VLOOKUP(G38,#REF!,4,0)*H38/SUMIFS($H$3:$H$199,$G$3:$G$199,G38,$B$3:$B$199,B38),),)</f>
        <v>0</v>
      </c>
      <c r="M38" s="35">
        <f>IFERROR(IF(B38="Funkcna poziadavka",VLOOKUP(G38,#REF!,3,0),),)</f>
        <v>0</v>
      </c>
      <c r="N38" s="35">
        <f>IFERROR(IF(B38="funkcna poziadavka",VLOOKUP(G38,#REF!,2,0),),)</f>
        <v>0</v>
      </c>
      <c r="O38" s="34">
        <f t="shared" si="5"/>
        <v>0</v>
      </c>
      <c r="P38" s="33">
        <f>IFERROR(O38*VLOOKUP(G38,#REF!,5,0),)</f>
        <v>0</v>
      </c>
      <c r="Q38" s="65" t="str">
        <f>IFERROR(VLOOKUP(G38,#REF!,6,0),"")</f>
        <v/>
      </c>
      <c r="R38" s="38"/>
      <c r="S38" s="38"/>
      <c r="T38" s="38"/>
      <c r="U38" s="38"/>
      <c r="V38" s="38"/>
      <c r="W38" s="38"/>
      <c r="X38" s="38"/>
      <c r="Y38" s="38"/>
      <c r="Z38" s="38"/>
      <c r="AA38" s="38"/>
      <c r="AB38" s="38"/>
      <c r="AC38" s="38"/>
      <c r="AD38" s="38"/>
      <c r="AE38" s="38"/>
    </row>
    <row r="39" spans="1:33" ht="25.5" x14ac:dyDescent="0.25">
      <c r="A39" s="58" t="s">
        <v>329</v>
      </c>
      <c r="B39" s="58" t="s">
        <v>209</v>
      </c>
      <c r="C39" s="66" t="s">
        <v>248</v>
      </c>
      <c r="D39" s="46" t="s">
        <v>330</v>
      </c>
      <c r="E39" s="46" t="s">
        <v>331</v>
      </c>
      <c r="F39" s="42" t="s">
        <v>8</v>
      </c>
      <c r="G39" s="46" t="s">
        <v>294</v>
      </c>
      <c r="H39" s="35"/>
      <c r="I39" s="35"/>
      <c r="J39" s="35">
        <f t="shared" si="4"/>
        <v>0</v>
      </c>
      <c r="K39" s="35">
        <f t="shared" si="1"/>
        <v>0</v>
      </c>
      <c r="L39" s="82">
        <f>IFERROR(IF(B39="funkcna poziadavka",VLOOKUP(G39,#REF!,4,0)*H39/SUMIFS($H$3:$H$199,$G$3:$G$199,G39,$B$3:$B$199,B39),),)</f>
        <v>0</v>
      </c>
      <c r="M39" s="35">
        <f>IFERROR(IF(B39="Funkcna poziadavka",VLOOKUP(G39,#REF!,3,0),),)</f>
        <v>0</v>
      </c>
      <c r="N39" s="35">
        <f>IFERROR(IF(B39="funkcna poziadavka",VLOOKUP(G39,#REF!,2,0),),)</f>
        <v>0</v>
      </c>
      <c r="O39" s="34">
        <f t="shared" si="5"/>
        <v>0</v>
      </c>
      <c r="P39" s="33">
        <f>IFERROR(O39*VLOOKUP(G39,#REF!,5,0),)</f>
        <v>0</v>
      </c>
      <c r="Q39" s="65" t="str">
        <f>IFERROR(VLOOKUP(G39,#REF!,6,0),"")</f>
        <v/>
      </c>
      <c r="R39" s="38"/>
      <c r="S39" s="38"/>
      <c r="T39" s="38"/>
      <c r="U39" s="38"/>
      <c r="V39" s="38"/>
      <c r="W39" s="38"/>
      <c r="X39" s="38"/>
      <c r="Y39" s="38"/>
      <c r="Z39" s="38"/>
      <c r="AA39" s="38"/>
      <c r="AB39" s="38"/>
      <c r="AC39" s="38"/>
      <c r="AD39" s="38"/>
      <c r="AE39" s="38"/>
    </row>
    <row r="40" spans="1:33" ht="25.5" x14ac:dyDescent="0.25">
      <c r="A40" s="58" t="s">
        <v>332</v>
      </c>
      <c r="B40" s="58" t="s">
        <v>209</v>
      </c>
      <c r="C40" s="66" t="s">
        <v>248</v>
      </c>
      <c r="D40" s="46" t="s">
        <v>330</v>
      </c>
      <c r="E40" s="46" t="s">
        <v>333</v>
      </c>
      <c r="F40" s="42" t="s">
        <v>8</v>
      </c>
      <c r="G40" s="46" t="s">
        <v>294</v>
      </c>
      <c r="H40" s="35"/>
      <c r="I40" s="35"/>
      <c r="J40" s="35">
        <f t="shared" si="4"/>
        <v>0</v>
      </c>
      <c r="K40" s="35">
        <f t="shared" si="1"/>
        <v>0</v>
      </c>
      <c r="L40" s="82">
        <f>IFERROR(IF(B40="funkcna poziadavka",VLOOKUP(G40,#REF!,4,0)*H40/SUMIFS($H$3:$H$199,$G$3:$G$199,G40,$B$3:$B$199,B40),),)</f>
        <v>0</v>
      </c>
      <c r="M40" s="35">
        <f>IFERROR(IF(B40="Funkcna poziadavka",VLOOKUP(G40,#REF!,3,0),),)</f>
        <v>0</v>
      </c>
      <c r="N40" s="35">
        <f>IFERROR(IF(B40="funkcna poziadavka",VLOOKUP(G40,#REF!,2,0),),)</f>
        <v>0</v>
      </c>
      <c r="O40" s="34">
        <f t="shared" si="5"/>
        <v>0</v>
      </c>
      <c r="P40" s="33">
        <f>IFERROR(O40*VLOOKUP(G40,#REF!,5,0),)</f>
        <v>0</v>
      </c>
      <c r="Q40" s="65" t="str">
        <f>IFERROR(VLOOKUP(G40,#REF!,6,0),"")</f>
        <v/>
      </c>
      <c r="R40" s="38"/>
      <c r="S40" s="38"/>
      <c r="T40" s="38"/>
      <c r="U40" s="38"/>
      <c r="V40" s="38"/>
      <c r="W40" s="38"/>
      <c r="X40" s="38"/>
      <c r="Y40" s="38"/>
      <c r="Z40" s="38"/>
      <c r="AA40" s="38"/>
      <c r="AB40" s="38"/>
      <c r="AC40" s="38"/>
      <c r="AD40" s="38"/>
      <c r="AE40" s="38"/>
    </row>
    <row r="41" spans="1:33" ht="38.25" x14ac:dyDescent="0.25">
      <c r="A41" s="58" t="s">
        <v>334</v>
      </c>
      <c r="B41" s="58" t="s">
        <v>209</v>
      </c>
      <c r="C41" s="66" t="s">
        <v>248</v>
      </c>
      <c r="D41" s="46" t="s">
        <v>335</v>
      </c>
      <c r="E41" s="46" t="s">
        <v>336</v>
      </c>
      <c r="F41" s="42" t="s">
        <v>8</v>
      </c>
      <c r="G41" s="46" t="s">
        <v>294</v>
      </c>
      <c r="H41" s="35"/>
      <c r="I41" s="35"/>
      <c r="J41" s="35">
        <f t="shared" si="4"/>
        <v>0</v>
      </c>
      <c r="K41" s="35">
        <f t="shared" si="1"/>
        <v>0</v>
      </c>
      <c r="L41" s="82">
        <f>IFERROR(IF(B41="funkcna poziadavka",VLOOKUP(G41,#REF!,4,0)*H41/SUMIFS($H$3:$H$199,$G$3:$G$199,G41,$B$3:$B$199,B41),),)</f>
        <v>0</v>
      </c>
      <c r="M41" s="35">
        <f>IFERROR(IF(B41="Funkcna poziadavka",VLOOKUP(G41,#REF!,3,0),),)</f>
        <v>0</v>
      </c>
      <c r="N41" s="35">
        <f>IFERROR(IF(B41="funkcna poziadavka",VLOOKUP(G41,#REF!,2,0),),)</f>
        <v>0</v>
      </c>
      <c r="O41" s="34">
        <f t="shared" si="5"/>
        <v>0</v>
      </c>
      <c r="P41" s="33">
        <f>IFERROR(O41*VLOOKUP(G41,#REF!,5,0),)</f>
        <v>0</v>
      </c>
      <c r="Q41" s="65" t="str">
        <f>IFERROR(VLOOKUP(G41,#REF!,6,0),"")</f>
        <v/>
      </c>
      <c r="R41" s="38"/>
      <c r="S41" s="38"/>
      <c r="T41" s="38"/>
      <c r="U41" s="38"/>
      <c r="V41" s="38"/>
      <c r="W41" s="38"/>
      <c r="X41" s="38"/>
      <c r="Y41" s="38"/>
      <c r="Z41" s="38"/>
      <c r="AA41" s="38"/>
      <c r="AB41" s="38"/>
      <c r="AC41" s="38"/>
      <c r="AD41" s="38"/>
      <c r="AE41" s="38"/>
    </row>
    <row r="42" spans="1:33" ht="25.5" x14ac:dyDescent="0.25">
      <c r="A42" s="58" t="s">
        <v>337</v>
      </c>
      <c r="B42" s="58" t="s">
        <v>209</v>
      </c>
      <c r="C42" s="66" t="s">
        <v>248</v>
      </c>
      <c r="D42" s="46" t="s">
        <v>338</v>
      </c>
      <c r="E42" s="46" t="s">
        <v>339</v>
      </c>
      <c r="F42" s="42" t="s">
        <v>8</v>
      </c>
      <c r="G42" s="46" t="s">
        <v>294</v>
      </c>
      <c r="H42" s="35"/>
      <c r="I42" s="35"/>
      <c r="J42" s="35">
        <f t="shared" si="4"/>
        <v>0</v>
      </c>
      <c r="K42" s="35">
        <f t="shared" si="1"/>
        <v>0</v>
      </c>
      <c r="L42" s="82">
        <f>IFERROR(IF(B42="funkcna poziadavka",VLOOKUP(G42,#REF!,4,0)*H42/SUMIFS($H$3:$H$199,$G$3:$G$199,G42,$B$3:$B$199,B42),),)</f>
        <v>0</v>
      </c>
      <c r="M42" s="35">
        <f>IFERROR(IF(B42="Funkcna poziadavka",VLOOKUP(G42,#REF!,3,0),),)</f>
        <v>0</v>
      </c>
      <c r="N42" s="35">
        <f>IFERROR(IF(B42="funkcna poziadavka",VLOOKUP(G42,#REF!,2,0),),)</f>
        <v>0</v>
      </c>
      <c r="O42" s="34">
        <f t="shared" si="5"/>
        <v>0</v>
      </c>
      <c r="P42" s="33">
        <f>IFERROR(O42*VLOOKUP(G42,#REF!,5,0),)</f>
        <v>0</v>
      </c>
      <c r="Q42" s="65" t="str">
        <f>IFERROR(VLOOKUP(G42,#REF!,6,0),"")</f>
        <v/>
      </c>
      <c r="R42" s="38"/>
      <c r="S42" s="38"/>
      <c r="T42" s="38"/>
      <c r="U42" s="38"/>
      <c r="V42" s="38"/>
      <c r="W42" s="38"/>
      <c r="X42" s="38"/>
      <c r="Y42" s="38"/>
      <c r="Z42" s="38"/>
      <c r="AA42" s="38"/>
      <c r="AB42" s="38"/>
      <c r="AC42" s="38"/>
      <c r="AD42" s="38"/>
      <c r="AE42" s="38"/>
    </row>
    <row r="43" spans="1:33" ht="25.5" x14ac:dyDescent="0.25">
      <c r="A43" s="58" t="s">
        <v>340</v>
      </c>
      <c r="B43" s="58" t="s">
        <v>209</v>
      </c>
      <c r="C43" s="66" t="s">
        <v>248</v>
      </c>
      <c r="D43" s="46" t="s">
        <v>341</v>
      </c>
      <c r="E43" s="46" t="s">
        <v>342</v>
      </c>
      <c r="F43" s="42" t="s">
        <v>8</v>
      </c>
      <c r="G43" s="46" t="s">
        <v>343</v>
      </c>
      <c r="H43" s="35"/>
      <c r="I43" s="35"/>
      <c r="J43" s="35">
        <f t="shared" si="4"/>
        <v>0</v>
      </c>
      <c r="K43" s="35">
        <f t="shared" si="1"/>
        <v>0</v>
      </c>
      <c r="L43" s="82">
        <f>IFERROR(IF(B43="funkcna poziadavka",VLOOKUP(G43,#REF!,4,0)*H43/SUMIFS($H$3:$H$199,$G$3:$G$199,G43,$B$3:$B$199,B43),),)</f>
        <v>0</v>
      </c>
      <c r="M43" s="35">
        <f>IFERROR(IF(B43="Funkcna poziadavka",VLOOKUP(G43,#REF!,3,0),),)</f>
        <v>0</v>
      </c>
      <c r="N43" s="35">
        <f>IFERROR(IF(B43="funkcna poziadavka",VLOOKUP(G43,#REF!,2,0),),)</f>
        <v>0</v>
      </c>
      <c r="O43" s="34">
        <f t="shared" si="5"/>
        <v>0</v>
      </c>
      <c r="P43" s="33">
        <f>IFERROR(O43*VLOOKUP(G43,#REF!,5,0),)</f>
        <v>0</v>
      </c>
      <c r="Q43" s="65" t="str">
        <f>IFERROR(VLOOKUP(G43,#REF!,6,0),"")</f>
        <v/>
      </c>
      <c r="R43" s="38"/>
      <c r="S43" s="38"/>
      <c r="T43" s="38"/>
      <c r="U43" s="38"/>
      <c r="V43" s="38"/>
      <c r="W43" s="38"/>
      <c r="X43" s="38"/>
      <c r="Y43" s="38"/>
      <c r="Z43" s="38"/>
      <c r="AA43" s="38"/>
      <c r="AB43" s="38"/>
      <c r="AC43" s="38"/>
      <c r="AD43" s="38"/>
      <c r="AE43" s="38"/>
    </row>
    <row r="44" spans="1:33" ht="38.25" x14ac:dyDescent="0.25">
      <c r="A44" s="58" t="s">
        <v>344</v>
      </c>
      <c r="B44" s="58" t="s">
        <v>209</v>
      </c>
      <c r="C44" s="87" t="s">
        <v>248</v>
      </c>
      <c r="D44" s="88" t="s">
        <v>345</v>
      </c>
      <c r="E44" s="88" t="s">
        <v>346</v>
      </c>
      <c r="F44" s="42" t="s">
        <v>8</v>
      </c>
      <c r="G44" s="46" t="s">
        <v>278</v>
      </c>
      <c r="H44" s="35"/>
      <c r="I44" s="35"/>
      <c r="J44" s="35">
        <f t="shared" si="4"/>
        <v>0</v>
      </c>
      <c r="K44" s="35">
        <f t="shared" si="1"/>
        <v>0</v>
      </c>
      <c r="L44" s="82">
        <f>IFERROR(IF(B44="funkcna poziadavka",VLOOKUP(G44,#REF!,4,0)*H44/SUMIFS($H$3:$H$199,$G$3:$G$199,G44,$B$3:$B$199,B44),),)</f>
        <v>0</v>
      </c>
      <c r="M44" s="35">
        <f>IFERROR(IF(B44="Funkcna poziadavka",VLOOKUP(G44,#REF!,3,0),),)</f>
        <v>0</v>
      </c>
      <c r="N44" s="35">
        <f>IFERROR(IF(B44="funkcna poziadavka",VLOOKUP(G44,#REF!,2,0),),)</f>
        <v>0</v>
      </c>
      <c r="O44" s="34">
        <f t="shared" si="5"/>
        <v>0</v>
      </c>
      <c r="P44" s="33">
        <f>IFERROR(O44*VLOOKUP(G44,#REF!,5,0),)</f>
        <v>0</v>
      </c>
      <c r="Q44" s="65" t="str">
        <f>IFERROR(VLOOKUP(G44,#REF!,6,0),"")</f>
        <v/>
      </c>
      <c r="R44" s="38" t="s">
        <v>266</v>
      </c>
      <c r="S44" s="38" t="s">
        <v>266</v>
      </c>
      <c r="T44" s="38" t="s">
        <v>266</v>
      </c>
      <c r="U44" s="38" t="s">
        <v>266</v>
      </c>
      <c r="V44" s="38" t="s">
        <v>266</v>
      </c>
      <c r="W44" s="38" t="s">
        <v>266</v>
      </c>
      <c r="X44" s="38" t="s">
        <v>266</v>
      </c>
      <c r="Y44" s="38" t="s">
        <v>266</v>
      </c>
      <c r="Z44" s="38" t="s">
        <v>266</v>
      </c>
      <c r="AA44" s="38" t="s">
        <v>266</v>
      </c>
      <c r="AB44" s="38" t="s">
        <v>266</v>
      </c>
      <c r="AC44" s="38" t="s">
        <v>266</v>
      </c>
      <c r="AD44" s="38" t="s">
        <v>266</v>
      </c>
      <c r="AE44" s="38" t="s">
        <v>266</v>
      </c>
    </row>
    <row r="45" spans="1:33" ht="38.25" x14ac:dyDescent="0.25">
      <c r="A45" s="58" t="s">
        <v>347</v>
      </c>
      <c r="B45" s="58" t="s">
        <v>209</v>
      </c>
      <c r="C45" s="87" t="s">
        <v>248</v>
      </c>
      <c r="D45" s="88" t="s">
        <v>348</v>
      </c>
      <c r="E45" s="88" t="s">
        <v>349</v>
      </c>
      <c r="F45" s="42" t="s">
        <v>8</v>
      </c>
      <c r="G45" s="46" t="s">
        <v>271</v>
      </c>
      <c r="H45" s="35"/>
      <c r="I45" s="35"/>
      <c r="J45" s="35">
        <f t="shared" si="4"/>
        <v>0</v>
      </c>
      <c r="K45" s="35">
        <f t="shared" si="1"/>
        <v>0</v>
      </c>
      <c r="L45" s="82">
        <f>IFERROR(IF(B45="funkcna poziadavka",VLOOKUP(G45,#REF!,4,0)*H45/SUMIFS($H$3:$H$199,$G$3:$G$199,G45,$B$3:$B$199,B45),),)</f>
        <v>0</v>
      </c>
      <c r="M45" s="35">
        <f>IFERROR(IF(B45="Funkcna poziadavka",VLOOKUP(G45,#REF!,3,0),),)</f>
        <v>0</v>
      </c>
      <c r="N45" s="35">
        <f>IFERROR(IF(B45="funkcna poziadavka",VLOOKUP(G45,#REF!,2,0),),)</f>
        <v>0</v>
      </c>
      <c r="O45" s="34">
        <f t="shared" si="5"/>
        <v>0</v>
      </c>
      <c r="P45" s="33">
        <f>IFERROR(O45*VLOOKUP(G45,#REF!,5,0),)</f>
        <v>0</v>
      </c>
      <c r="Q45" s="65" t="str">
        <f>IFERROR(VLOOKUP(G45,#REF!,6,0),"")</f>
        <v/>
      </c>
      <c r="R45" s="38"/>
      <c r="S45" s="38"/>
      <c r="T45" s="38"/>
      <c r="U45" s="38"/>
      <c r="V45" s="38"/>
      <c r="W45" s="38"/>
      <c r="X45" s="38"/>
      <c r="Y45" s="38"/>
      <c r="Z45" s="38"/>
      <c r="AA45" s="38"/>
      <c r="AB45" s="38"/>
      <c r="AC45" s="38"/>
      <c r="AD45" s="38"/>
      <c r="AE45" s="38"/>
    </row>
    <row r="46" spans="1:33" ht="38.25" x14ac:dyDescent="0.25">
      <c r="A46" s="58" t="s">
        <v>350</v>
      </c>
      <c r="B46" s="58" t="s">
        <v>209</v>
      </c>
      <c r="C46" s="87" t="s">
        <v>248</v>
      </c>
      <c r="D46" s="88" t="s">
        <v>351</v>
      </c>
      <c r="E46" s="88" t="s">
        <v>352</v>
      </c>
      <c r="F46" s="42" t="s">
        <v>8</v>
      </c>
      <c r="G46" s="46" t="s">
        <v>271</v>
      </c>
      <c r="H46" s="35"/>
      <c r="I46" s="35"/>
      <c r="J46" s="35">
        <f t="shared" si="4"/>
        <v>0</v>
      </c>
      <c r="K46" s="35">
        <f t="shared" si="1"/>
        <v>0</v>
      </c>
      <c r="L46" s="82">
        <f>IFERROR(IF(B46="funkcna poziadavka",VLOOKUP(G46,#REF!,4,0)*H46/SUMIFS($H$3:$H$199,$G$3:$G$199,G46,$B$3:$B$199,B46),),)</f>
        <v>0</v>
      </c>
      <c r="M46" s="35">
        <f>IFERROR(IF(B46="Funkcna poziadavka",VLOOKUP(G46,#REF!,3,0),),)</f>
        <v>0</v>
      </c>
      <c r="N46" s="35">
        <f>IFERROR(IF(B46="funkcna poziadavka",VLOOKUP(G46,#REF!,2,0),),)</f>
        <v>0</v>
      </c>
      <c r="O46" s="34">
        <f t="shared" si="5"/>
        <v>0</v>
      </c>
      <c r="P46" s="33">
        <f>IFERROR(O46*VLOOKUP(G46,#REF!,5,0),)</f>
        <v>0</v>
      </c>
      <c r="Q46" s="65" t="str">
        <f>IFERROR(VLOOKUP(G46,#REF!,6,0),"")</f>
        <v/>
      </c>
      <c r="R46" s="38" t="s">
        <v>266</v>
      </c>
      <c r="S46" s="38" t="s">
        <v>266</v>
      </c>
      <c r="T46" s="38" t="s">
        <v>266</v>
      </c>
      <c r="U46" s="38" t="s">
        <v>266</v>
      </c>
      <c r="V46" s="38" t="s">
        <v>266</v>
      </c>
      <c r="W46" s="38" t="s">
        <v>266</v>
      </c>
      <c r="X46" s="38" t="s">
        <v>266</v>
      </c>
      <c r="Y46" s="38" t="s">
        <v>266</v>
      </c>
      <c r="Z46" s="38" t="s">
        <v>266</v>
      </c>
      <c r="AA46" s="38" t="s">
        <v>266</v>
      </c>
      <c r="AB46" s="38" t="s">
        <v>266</v>
      </c>
      <c r="AC46" s="38" t="s">
        <v>266</v>
      </c>
      <c r="AD46" s="38" t="s">
        <v>266</v>
      </c>
      <c r="AE46" s="38" t="s">
        <v>266</v>
      </c>
    </row>
    <row r="47" spans="1:33" ht="38.25" x14ac:dyDescent="0.25">
      <c r="A47" s="58" t="s">
        <v>353</v>
      </c>
      <c r="B47" s="58" t="s">
        <v>209</v>
      </c>
      <c r="C47" s="66" t="s">
        <v>248</v>
      </c>
      <c r="D47" s="46" t="s">
        <v>354</v>
      </c>
      <c r="E47" s="67" t="s">
        <v>355</v>
      </c>
      <c r="F47" s="42" t="s">
        <v>8</v>
      </c>
      <c r="G47" s="46" t="s">
        <v>271</v>
      </c>
      <c r="H47" s="35"/>
      <c r="I47" s="35"/>
      <c r="J47" s="35">
        <f t="shared" si="4"/>
        <v>0</v>
      </c>
      <c r="K47" s="35">
        <f t="shared" si="1"/>
        <v>0</v>
      </c>
      <c r="L47" s="82">
        <f>IFERROR(IF(B47="funkcna poziadavka",VLOOKUP(G47,#REF!,4,0)*H47/SUMIFS($H$3:$H$199,$G$3:$G$199,G47,$B$3:$B$199,B47),),)</f>
        <v>0</v>
      </c>
      <c r="M47" s="35">
        <f>IFERROR(IF(B47="Funkcna poziadavka",VLOOKUP(G47,#REF!,3,0),),)</f>
        <v>0</v>
      </c>
      <c r="N47" s="35">
        <f>IFERROR(IF(B47="funkcna poziadavka",VLOOKUP(G47,#REF!,2,0),),)</f>
        <v>0</v>
      </c>
      <c r="O47" s="34">
        <f t="shared" si="5"/>
        <v>0</v>
      </c>
      <c r="P47" s="33">
        <f>IFERROR(O47*VLOOKUP(G47,#REF!,5,0),)</f>
        <v>0</v>
      </c>
      <c r="Q47" s="65" t="str">
        <f>IFERROR(VLOOKUP(G47,#REF!,6,0),"")</f>
        <v/>
      </c>
      <c r="R47" s="38"/>
      <c r="S47" s="38"/>
      <c r="T47" s="38"/>
      <c r="U47" s="38"/>
      <c r="V47" s="38"/>
      <c r="W47" s="38"/>
      <c r="X47" s="38"/>
      <c r="Y47" s="38"/>
      <c r="Z47" s="38"/>
      <c r="AA47" s="38"/>
      <c r="AB47" s="38"/>
      <c r="AC47" s="38"/>
      <c r="AD47" s="38"/>
      <c r="AE47" s="38"/>
    </row>
    <row r="48" spans="1:33" ht="25.5" x14ac:dyDescent="0.25">
      <c r="A48" s="58" t="s">
        <v>356</v>
      </c>
      <c r="B48" s="58" t="s">
        <v>209</v>
      </c>
      <c r="C48" s="66" t="s">
        <v>248</v>
      </c>
      <c r="D48" s="46" t="s">
        <v>357</v>
      </c>
      <c r="E48" s="67" t="s">
        <v>358</v>
      </c>
      <c r="F48" s="42" t="s">
        <v>8</v>
      </c>
      <c r="G48" s="46" t="s">
        <v>271</v>
      </c>
      <c r="H48" s="35"/>
      <c r="I48" s="35"/>
      <c r="J48" s="35">
        <f t="shared" si="4"/>
        <v>0</v>
      </c>
      <c r="K48" s="35">
        <f t="shared" si="1"/>
        <v>0</v>
      </c>
      <c r="L48" s="82">
        <f>IFERROR(IF(B48="funkcna poziadavka",VLOOKUP(G48,#REF!,4,0)*H48/SUMIFS($H$3:$H$199,$G$3:$G$199,G48,$B$3:$B$199,B48),),)</f>
        <v>0</v>
      </c>
      <c r="M48" s="35">
        <f>IFERROR(IF(B48="Funkcna poziadavka",VLOOKUP(G48,#REF!,3,0),),)</f>
        <v>0</v>
      </c>
      <c r="N48" s="35">
        <f>IFERROR(IF(B48="funkcna poziadavka",VLOOKUP(G48,#REF!,2,0),),)</f>
        <v>0</v>
      </c>
      <c r="O48" s="34">
        <f t="shared" si="5"/>
        <v>0</v>
      </c>
      <c r="P48" s="33">
        <f>IFERROR(O48*VLOOKUP(G48,#REF!,5,0),)</f>
        <v>0</v>
      </c>
      <c r="Q48" s="65" t="str">
        <f>IFERROR(VLOOKUP(G48,#REF!,6,0),"")</f>
        <v/>
      </c>
      <c r="R48" s="38"/>
      <c r="S48" s="38"/>
      <c r="T48" s="38"/>
      <c r="U48" s="38"/>
      <c r="V48" s="38"/>
      <c r="W48" s="38"/>
      <c r="X48" s="38"/>
      <c r="Y48" s="38"/>
      <c r="Z48" s="38"/>
      <c r="AA48" s="38"/>
      <c r="AB48" s="38"/>
      <c r="AC48" s="38"/>
      <c r="AD48" s="38"/>
      <c r="AE48" s="38"/>
    </row>
    <row r="49" spans="1:31" ht="25.5" x14ac:dyDescent="0.25">
      <c r="A49" s="58" t="s">
        <v>359</v>
      </c>
      <c r="B49" s="58" t="s">
        <v>209</v>
      </c>
      <c r="C49" s="66" t="s">
        <v>248</v>
      </c>
      <c r="D49" s="46" t="s">
        <v>360</v>
      </c>
      <c r="E49" s="67" t="s">
        <v>361</v>
      </c>
      <c r="F49" s="42" t="s">
        <v>8</v>
      </c>
      <c r="G49" s="46" t="s">
        <v>278</v>
      </c>
      <c r="H49" s="35"/>
      <c r="I49" s="35"/>
      <c r="J49" s="35">
        <f t="shared" si="4"/>
        <v>0</v>
      </c>
      <c r="K49" s="35">
        <f t="shared" si="1"/>
        <v>0</v>
      </c>
      <c r="L49" s="82">
        <f>IFERROR(IF(B49="funkcna poziadavka",VLOOKUP(G49,#REF!,4,0)*H49/SUMIFS($H$3:$H$199,$G$3:$G$199,G49,$B$3:$B$199,B49),),)</f>
        <v>0</v>
      </c>
      <c r="M49" s="35">
        <f>IFERROR(IF(B49="Funkcna poziadavka",VLOOKUP(G49,#REF!,3,0),),)</f>
        <v>0</v>
      </c>
      <c r="N49" s="35">
        <f>IFERROR(IF(B49="funkcna poziadavka",VLOOKUP(G49,#REF!,2,0),),)</f>
        <v>0</v>
      </c>
      <c r="O49" s="34">
        <f t="shared" si="5"/>
        <v>0</v>
      </c>
      <c r="P49" s="33">
        <f>IFERROR(O49*VLOOKUP(G49,#REF!,5,0),)</f>
        <v>0</v>
      </c>
      <c r="Q49" s="65" t="str">
        <f>IFERROR(VLOOKUP(G49,#REF!,6,0),"")</f>
        <v/>
      </c>
      <c r="R49" s="38"/>
      <c r="S49" s="38"/>
      <c r="T49" s="38"/>
      <c r="U49" s="38"/>
      <c r="V49" s="38"/>
      <c r="W49" s="38"/>
      <c r="X49" s="38"/>
      <c r="Y49" s="38"/>
      <c r="Z49" s="38"/>
      <c r="AA49" s="38"/>
      <c r="AB49" s="38"/>
      <c r="AC49" s="38"/>
      <c r="AD49" s="38"/>
      <c r="AE49" s="38"/>
    </row>
    <row r="50" spans="1:31" ht="25.5" x14ac:dyDescent="0.25">
      <c r="A50" s="58" t="s">
        <v>362</v>
      </c>
      <c r="B50" s="58" t="s">
        <v>209</v>
      </c>
      <c r="C50" s="66" t="s">
        <v>248</v>
      </c>
      <c r="D50" s="46" t="s">
        <v>363</v>
      </c>
      <c r="E50" s="67" t="s">
        <v>364</v>
      </c>
      <c r="F50" s="42" t="s">
        <v>8</v>
      </c>
      <c r="G50" s="46" t="s">
        <v>278</v>
      </c>
      <c r="H50" s="35"/>
      <c r="I50" s="35"/>
      <c r="J50" s="35">
        <f t="shared" si="4"/>
        <v>0</v>
      </c>
      <c r="K50" s="35">
        <f t="shared" si="1"/>
        <v>0</v>
      </c>
      <c r="L50" s="82">
        <f>IFERROR(IF(B50="funkcna poziadavka",VLOOKUP(G50,#REF!,4,0)*H50/SUMIFS($H$3:$H$199,$G$3:$G$199,G50,$B$3:$B$199,B50),),)</f>
        <v>0</v>
      </c>
      <c r="M50" s="35">
        <f>IFERROR(IF(B50="Funkcna poziadavka",VLOOKUP(G50,#REF!,3,0),),)</f>
        <v>0</v>
      </c>
      <c r="N50" s="35">
        <f>IFERROR(IF(B50="funkcna poziadavka",VLOOKUP(G50,#REF!,2,0),),)</f>
        <v>0</v>
      </c>
      <c r="O50" s="34">
        <f t="shared" si="5"/>
        <v>0</v>
      </c>
      <c r="P50" s="33">
        <f>IFERROR(O50*VLOOKUP(G50,#REF!,5,0),)</f>
        <v>0</v>
      </c>
      <c r="Q50" s="65" t="str">
        <f>IFERROR(VLOOKUP(G50,#REF!,6,0),"")</f>
        <v/>
      </c>
      <c r="R50" s="38"/>
      <c r="S50" s="38"/>
      <c r="T50" s="38"/>
      <c r="U50" s="38"/>
      <c r="V50" s="38"/>
      <c r="W50" s="38"/>
      <c r="X50" s="38"/>
      <c r="Y50" s="38"/>
      <c r="Z50" s="38"/>
      <c r="AA50" s="38"/>
      <c r="AB50" s="38"/>
      <c r="AC50" s="38"/>
      <c r="AD50" s="38"/>
      <c r="AE50" s="38"/>
    </row>
    <row r="51" spans="1:31" ht="51" x14ac:dyDescent="0.25">
      <c r="A51" s="58" t="s">
        <v>365</v>
      </c>
      <c r="B51" s="58" t="s">
        <v>209</v>
      </c>
      <c r="C51" s="66" t="s">
        <v>248</v>
      </c>
      <c r="D51" s="66" t="s">
        <v>366</v>
      </c>
      <c r="E51" s="46" t="s">
        <v>367</v>
      </c>
      <c r="F51" s="42" t="s">
        <v>8</v>
      </c>
      <c r="G51" s="46" t="s">
        <v>368</v>
      </c>
      <c r="H51" s="35"/>
      <c r="I51" s="35"/>
      <c r="J51" s="35">
        <f t="shared" si="4"/>
        <v>0</v>
      </c>
      <c r="K51" s="35">
        <f t="shared" si="1"/>
        <v>0</v>
      </c>
      <c r="L51" s="82">
        <f>IFERROR(IF(B51="funkcna poziadavka",VLOOKUP(G51,#REF!,4,0)*H51/SUMIFS($H$3:$H$199,$G$3:$G$199,G51,$B$3:$B$199,B51),),)</f>
        <v>0</v>
      </c>
      <c r="M51" s="35">
        <f>IFERROR(IF(B51="Funkcna poziadavka",VLOOKUP(G51,#REF!,3,0),),)</f>
        <v>0</v>
      </c>
      <c r="N51" s="35">
        <f>IFERROR(IF(B51="funkcna poziadavka",VLOOKUP(G51,#REF!,2,0),),)</f>
        <v>0</v>
      </c>
      <c r="O51" s="34">
        <f t="shared" si="5"/>
        <v>0</v>
      </c>
      <c r="P51" s="33">
        <f>IFERROR(O51*VLOOKUP(G51,#REF!,5,0),)</f>
        <v>0</v>
      </c>
      <c r="Q51" s="65" t="str">
        <f>IFERROR(VLOOKUP(G51,#REF!,6,0),"")</f>
        <v/>
      </c>
      <c r="R51" s="38"/>
      <c r="S51" s="38"/>
      <c r="T51" s="38"/>
      <c r="U51" s="38"/>
      <c r="V51" s="38"/>
      <c r="W51" s="38"/>
      <c r="X51" s="38"/>
      <c r="Y51" s="38"/>
      <c r="Z51" s="38"/>
      <c r="AA51" s="38"/>
      <c r="AB51" s="38"/>
      <c r="AC51" s="38"/>
      <c r="AD51" s="38"/>
      <c r="AE51" s="38"/>
    </row>
    <row r="52" spans="1:31" ht="51" x14ac:dyDescent="0.25">
      <c r="A52" s="58" t="s">
        <v>369</v>
      </c>
      <c r="B52" s="58" t="s">
        <v>209</v>
      </c>
      <c r="C52" s="66" t="s">
        <v>248</v>
      </c>
      <c r="D52" s="46" t="s">
        <v>370</v>
      </c>
      <c r="E52" s="67" t="s">
        <v>371</v>
      </c>
      <c r="F52" s="42" t="s">
        <v>8</v>
      </c>
      <c r="G52" s="46" t="s">
        <v>278</v>
      </c>
      <c r="H52" s="35"/>
      <c r="I52" s="35"/>
      <c r="J52" s="35">
        <f t="shared" si="4"/>
        <v>0</v>
      </c>
      <c r="K52" s="35">
        <f t="shared" si="1"/>
        <v>0</v>
      </c>
      <c r="L52" s="82">
        <f>IFERROR(IF(B52="funkcna poziadavka",VLOOKUP(G52,#REF!,4,0)*H52/SUMIFS($H$3:$H$199,$G$3:$G$199,G52,$B$3:$B$199,B52),),)</f>
        <v>0</v>
      </c>
      <c r="M52" s="35">
        <f>IFERROR(IF(B52="Funkcna poziadavka",VLOOKUP(G52,#REF!,3,0),),)</f>
        <v>0</v>
      </c>
      <c r="N52" s="35">
        <f>IFERROR(IF(B52="funkcna poziadavka",VLOOKUP(G52,#REF!,2,0),),)</f>
        <v>0</v>
      </c>
      <c r="O52" s="34">
        <f t="shared" si="5"/>
        <v>0</v>
      </c>
      <c r="P52" s="33">
        <f>IFERROR(O52*VLOOKUP(G52,#REF!,5,0),)</f>
        <v>0</v>
      </c>
      <c r="Q52" s="65" t="str">
        <f>IFERROR(VLOOKUP(G52,#REF!,6,0),"")</f>
        <v/>
      </c>
      <c r="R52" s="38" t="s">
        <v>266</v>
      </c>
      <c r="S52" s="38" t="s">
        <v>266</v>
      </c>
      <c r="T52" s="38" t="s">
        <v>266</v>
      </c>
      <c r="U52" s="38" t="s">
        <v>266</v>
      </c>
      <c r="V52" s="38" t="s">
        <v>266</v>
      </c>
      <c r="W52" s="38" t="s">
        <v>266</v>
      </c>
      <c r="X52" s="38" t="s">
        <v>266</v>
      </c>
      <c r="Y52" s="38" t="s">
        <v>266</v>
      </c>
      <c r="Z52" s="38" t="s">
        <v>266</v>
      </c>
      <c r="AA52" s="38" t="s">
        <v>266</v>
      </c>
      <c r="AB52" s="38" t="s">
        <v>266</v>
      </c>
      <c r="AC52" s="38" t="s">
        <v>266</v>
      </c>
      <c r="AD52" s="38" t="s">
        <v>266</v>
      </c>
      <c r="AE52" s="38" t="s">
        <v>266</v>
      </c>
    </row>
    <row r="53" spans="1:31" ht="51" x14ac:dyDescent="0.25">
      <c r="A53" s="58" t="s">
        <v>372</v>
      </c>
      <c r="B53" s="58" t="s">
        <v>209</v>
      </c>
      <c r="C53" s="66" t="s">
        <v>373</v>
      </c>
      <c r="D53" s="46" t="s">
        <v>374</v>
      </c>
      <c r="E53" s="67" t="s">
        <v>375</v>
      </c>
      <c r="F53" s="42" t="s">
        <v>8</v>
      </c>
      <c r="G53" s="46" t="s">
        <v>278</v>
      </c>
      <c r="H53" s="35"/>
      <c r="I53" s="35"/>
      <c r="J53" s="35">
        <f t="shared" si="4"/>
        <v>0</v>
      </c>
      <c r="K53" s="35">
        <f t="shared" si="1"/>
        <v>0</v>
      </c>
      <c r="L53" s="82">
        <f>IFERROR(IF(B53="funkcna poziadavka",VLOOKUP(G53,#REF!,4,0)*H53/SUMIFS($H$3:$H$199,$G$3:$G$199,G53,$B$3:$B$199,B53),),)</f>
        <v>0</v>
      </c>
      <c r="M53" s="35">
        <f>IFERROR(IF(B53="Funkcna poziadavka",VLOOKUP(G53,#REF!,3,0),),)</f>
        <v>0</v>
      </c>
      <c r="N53" s="35">
        <f>IFERROR(IF(B53="funkcna poziadavka",VLOOKUP(G53,#REF!,2,0),),)</f>
        <v>0</v>
      </c>
      <c r="O53" s="34">
        <f t="shared" si="5"/>
        <v>0</v>
      </c>
      <c r="P53" s="33">
        <f>IFERROR(O53*VLOOKUP(G53,#REF!,5,0),)</f>
        <v>0</v>
      </c>
      <c r="Q53" s="65" t="str">
        <f>IFERROR(VLOOKUP(G53,#REF!,6,0),"")</f>
        <v/>
      </c>
      <c r="R53" s="38" t="s">
        <v>266</v>
      </c>
      <c r="S53" s="38" t="s">
        <v>266</v>
      </c>
      <c r="T53" s="38" t="s">
        <v>266</v>
      </c>
      <c r="U53" s="38" t="s">
        <v>266</v>
      </c>
      <c r="V53" s="38" t="s">
        <v>266</v>
      </c>
      <c r="W53" s="38" t="s">
        <v>266</v>
      </c>
      <c r="X53" s="38" t="s">
        <v>266</v>
      </c>
      <c r="Y53" s="38" t="s">
        <v>266</v>
      </c>
      <c r="Z53" s="38" t="s">
        <v>266</v>
      </c>
      <c r="AA53" s="38" t="s">
        <v>266</v>
      </c>
      <c r="AB53" s="38" t="s">
        <v>266</v>
      </c>
      <c r="AC53" s="38" t="s">
        <v>266</v>
      </c>
      <c r="AD53" s="38" t="s">
        <v>266</v>
      </c>
      <c r="AE53" s="38" t="s">
        <v>266</v>
      </c>
    </row>
    <row r="54" spans="1:31" ht="38.25" x14ac:dyDescent="0.25">
      <c r="A54" s="58" t="s">
        <v>376</v>
      </c>
      <c r="B54" s="58" t="s">
        <v>209</v>
      </c>
      <c r="C54" s="66" t="s">
        <v>248</v>
      </c>
      <c r="D54" s="46" t="s">
        <v>377</v>
      </c>
      <c r="E54" s="67" t="s">
        <v>378</v>
      </c>
      <c r="F54" s="42" t="s">
        <v>8</v>
      </c>
      <c r="G54" s="46" t="s">
        <v>278</v>
      </c>
      <c r="H54" s="35"/>
      <c r="I54" s="35"/>
      <c r="J54" s="35">
        <f t="shared" si="4"/>
        <v>0</v>
      </c>
      <c r="K54" s="35">
        <f t="shared" si="1"/>
        <v>0</v>
      </c>
      <c r="L54" s="82">
        <f>IFERROR(IF(B54="funkcna poziadavka",VLOOKUP(G54,#REF!,4,0)*H54/SUMIFS($H$3:$H$199,$G$3:$G$199,G54,$B$3:$B$199,B54),),)</f>
        <v>0</v>
      </c>
      <c r="M54" s="35">
        <f>IFERROR(IF(B54="Funkcna poziadavka",VLOOKUP(G54,#REF!,3,0),),)</f>
        <v>0</v>
      </c>
      <c r="N54" s="35">
        <f>IFERROR(IF(B54="funkcna poziadavka",VLOOKUP(G54,#REF!,2,0),),)</f>
        <v>0</v>
      </c>
      <c r="O54" s="34">
        <f t="shared" si="5"/>
        <v>0</v>
      </c>
      <c r="P54" s="33">
        <f>IFERROR(O54*VLOOKUP(G54,#REF!,5,0),)</f>
        <v>0</v>
      </c>
      <c r="Q54" s="65" t="str">
        <f>IFERROR(VLOOKUP(G54,#REF!,6,0),"")</f>
        <v/>
      </c>
      <c r="R54" s="38"/>
      <c r="S54" s="38"/>
      <c r="T54" s="38"/>
      <c r="U54" s="38"/>
      <c r="V54" s="38"/>
      <c r="W54" s="38"/>
      <c r="X54" s="38"/>
      <c r="Y54" s="38"/>
      <c r="Z54" s="38"/>
      <c r="AA54" s="38"/>
      <c r="AB54" s="38"/>
      <c r="AC54" s="38"/>
      <c r="AD54" s="38"/>
      <c r="AE54" s="38"/>
    </row>
    <row r="55" spans="1:31" ht="38.25" x14ac:dyDescent="0.25">
      <c r="A55" s="58" t="s">
        <v>379</v>
      </c>
      <c r="B55" s="58" t="s">
        <v>209</v>
      </c>
      <c r="C55" s="66" t="s">
        <v>248</v>
      </c>
      <c r="D55" s="46" t="s">
        <v>380</v>
      </c>
      <c r="E55" s="67" t="s">
        <v>381</v>
      </c>
      <c r="F55" s="42" t="s">
        <v>8</v>
      </c>
      <c r="G55" s="46" t="s">
        <v>278</v>
      </c>
      <c r="H55" s="35"/>
      <c r="I55" s="35"/>
      <c r="J55" s="35">
        <f t="shared" si="4"/>
        <v>0</v>
      </c>
      <c r="K55" s="35">
        <f t="shared" si="1"/>
        <v>0</v>
      </c>
      <c r="L55" s="82">
        <f>IFERROR(IF(B55="funkcna poziadavka",VLOOKUP(G55,#REF!,4,0)*H55/SUMIFS($H$3:$H$199,$G$3:$G$199,G55,$B$3:$B$199,B55),),)</f>
        <v>0</v>
      </c>
      <c r="M55" s="35">
        <f>IFERROR(IF(B55="Funkcna poziadavka",VLOOKUP(G55,#REF!,3,0),),)</f>
        <v>0</v>
      </c>
      <c r="N55" s="35">
        <f>IFERROR(IF(B55="funkcna poziadavka",VLOOKUP(G55,#REF!,2,0),),)</f>
        <v>0</v>
      </c>
      <c r="O55" s="34">
        <f t="shared" si="5"/>
        <v>0</v>
      </c>
      <c r="P55" s="33">
        <f>IFERROR(O55*VLOOKUP(G55,#REF!,5,0),)</f>
        <v>0</v>
      </c>
      <c r="Q55" s="65" t="str">
        <f>IFERROR(VLOOKUP(G55,#REF!,6,0),"")</f>
        <v/>
      </c>
      <c r="R55" s="38"/>
      <c r="S55" s="38"/>
      <c r="T55" s="38"/>
      <c r="U55" s="38"/>
      <c r="V55" s="38"/>
      <c r="W55" s="38"/>
      <c r="X55" s="38"/>
      <c r="Y55" s="38"/>
      <c r="Z55" s="38"/>
      <c r="AA55" s="38"/>
      <c r="AB55" s="38"/>
      <c r="AC55" s="38"/>
      <c r="AD55" s="38"/>
      <c r="AE55" s="38"/>
    </row>
    <row r="56" spans="1:31" ht="25.5" x14ac:dyDescent="0.25">
      <c r="A56" s="58" t="s">
        <v>382</v>
      </c>
      <c r="B56" s="58" t="s">
        <v>209</v>
      </c>
      <c r="C56" s="66" t="s">
        <v>248</v>
      </c>
      <c r="D56" s="46" t="s">
        <v>383</v>
      </c>
      <c r="E56" s="67" t="s">
        <v>384</v>
      </c>
      <c r="F56" s="42" t="s">
        <v>8</v>
      </c>
      <c r="G56" s="46" t="s">
        <v>278</v>
      </c>
      <c r="H56" s="35"/>
      <c r="I56" s="35"/>
      <c r="J56" s="35">
        <f t="shared" si="4"/>
        <v>0</v>
      </c>
      <c r="K56" s="35">
        <f t="shared" si="1"/>
        <v>0</v>
      </c>
      <c r="L56" s="82">
        <f>IFERROR(IF(B56="funkcna poziadavka",VLOOKUP(G56,#REF!,4,0)*H56/SUMIFS($H$3:$H$199,$G$3:$G$199,G56,$B$3:$B$199,B56),),)</f>
        <v>0</v>
      </c>
      <c r="M56" s="35">
        <f>IFERROR(IF(B56="Funkcna poziadavka",VLOOKUP(G56,#REF!,3,0),),)</f>
        <v>0</v>
      </c>
      <c r="N56" s="35">
        <f>IFERROR(IF(B56="funkcna poziadavka",VLOOKUP(G56,#REF!,2,0),),)</f>
        <v>0</v>
      </c>
      <c r="O56" s="34">
        <f t="shared" si="5"/>
        <v>0</v>
      </c>
      <c r="P56" s="33">
        <f>IFERROR(O56*VLOOKUP(G56,#REF!,5,0),)</f>
        <v>0</v>
      </c>
      <c r="Q56" s="65" t="str">
        <f>IFERROR(VLOOKUP(G56,#REF!,6,0),"")</f>
        <v/>
      </c>
      <c r="R56" s="38" t="s">
        <v>266</v>
      </c>
      <c r="S56" s="38" t="s">
        <v>266</v>
      </c>
      <c r="T56" s="38" t="s">
        <v>266</v>
      </c>
      <c r="U56" s="38" t="s">
        <v>266</v>
      </c>
      <c r="V56" s="38" t="s">
        <v>266</v>
      </c>
      <c r="W56" s="38" t="s">
        <v>266</v>
      </c>
      <c r="X56" s="38" t="s">
        <v>266</v>
      </c>
      <c r="Y56" s="38" t="s">
        <v>266</v>
      </c>
      <c r="Z56" s="38" t="s">
        <v>266</v>
      </c>
      <c r="AA56" s="38" t="s">
        <v>266</v>
      </c>
      <c r="AB56" s="38" t="s">
        <v>266</v>
      </c>
      <c r="AC56" s="38" t="s">
        <v>266</v>
      </c>
      <c r="AD56" s="38" t="s">
        <v>266</v>
      </c>
      <c r="AE56" s="38" t="s">
        <v>266</v>
      </c>
    </row>
    <row r="57" spans="1:31" ht="25.5" x14ac:dyDescent="0.25">
      <c r="A57" s="58" t="s">
        <v>385</v>
      </c>
      <c r="B57" s="58" t="s">
        <v>209</v>
      </c>
      <c r="C57" s="66" t="s">
        <v>248</v>
      </c>
      <c r="D57" s="46" t="s">
        <v>386</v>
      </c>
      <c r="E57" s="67" t="s">
        <v>387</v>
      </c>
      <c r="F57" s="42" t="s">
        <v>8</v>
      </c>
      <c r="G57" s="46" t="s">
        <v>278</v>
      </c>
      <c r="H57" s="35"/>
      <c r="I57" s="35"/>
      <c r="J57" s="35">
        <f t="shared" si="4"/>
        <v>0</v>
      </c>
      <c r="K57" s="35">
        <f t="shared" si="1"/>
        <v>0</v>
      </c>
      <c r="L57" s="82">
        <f>IFERROR(IF(B57="funkcna poziadavka",VLOOKUP(G57,#REF!,4,0)*H57/SUMIFS($H$3:$H$199,$G$3:$G$199,G57,$B$3:$B$199,B57),),)</f>
        <v>0</v>
      </c>
      <c r="M57" s="35">
        <f>IFERROR(IF(B57="Funkcna poziadavka",VLOOKUP(G57,#REF!,3,0),),)</f>
        <v>0</v>
      </c>
      <c r="N57" s="35">
        <f>IFERROR(IF(B57="funkcna poziadavka",VLOOKUP(G57,#REF!,2,0),),)</f>
        <v>0</v>
      </c>
      <c r="O57" s="34">
        <f t="shared" si="5"/>
        <v>0</v>
      </c>
      <c r="P57" s="33">
        <f>IFERROR(O57*VLOOKUP(G57,#REF!,5,0),)</f>
        <v>0</v>
      </c>
      <c r="Q57" s="65" t="str">
        <f>IFERROR(VLOOKUP(G57,#REF!,6,0),"")</f>
        <v/>
      </c>
      <c r="R57" s="38"/>
      <c r="S57" s="38"/>
      <c r="T57" s="38"/>
      <c r="U57" s="38"/>
      <c r="V57" s="38"/>
      <c r="W57" s="38"/>
      <c r="X57" s="38"/>
      <c r="Y57" s="38"/>
      <c r="Z57" s="38"/>
      <c r="AA57" s="38"/>
      <c r="AB57" s="38"/>
      <c r="AC57" s="38"/>
      <c r="AD57" s="38"/>
      <c r="AE57" s="38"/>
    </row>
    <row r="58" spans="1:31" ht="25.5" x14ac:dyDescent="0.25">
      <c r="A58" s="58" t="s">
        <v>388</v>
      </c>
      <c r="B58" s="58" t="s">
        <v>209</v>
      </c>
      <c r="C58" s="66" t="s">
        <v>248</v>
      </c>
      <c r="D58" s="46" t="s">
        <v>389</v>
      </c>
      <c r="E58" s="67" t="s">
        <v>390</v>
      </c>
      <c r="F58" s="42" t="s">
        <v>8</v>
      </c>
      <c r="G58" s="46" t="s">
        <v>278</v>
      </c>
      <c r="H58" s="35"/>
      <c r="I58" s="35"/>
      <c r="J58" s="35">
        <f t="shared" si="4"/>
        <v>0</v>
      </c>
      <c r="K58" s="35">
        <f t="shared" si="1"/>
        <v>0</v>
      </c>
      <c r="L58" s="82">
        <f>IFERROR(IF(B58="funkcna poziadavka",VLOOKUP(G58,#REF!,4,0)*H58/SUMIFS($H$3:$H$199,$G$3:$G$199,G58,$B$3:$B$199,B58),),)</f>
        <v>0</v>
      </c>
      <c r="M58" s="35">
        <f>IFERROR(IF(B58="Funkcna poziadavka",VLOOKUP(G58,#REF!,3,0),),)</f>
        <v>0</v>
      </c>
      <c r="N58" s="35">
        <f>IFERROR(IF(B58="funkcna poziadavka",VLOOKUP(G58,#REF!,2,0),),)</f>
        <v>0</v>
      </c>
      <c r="O58" s="34">
        <f t="shared" si="5"/>
        <v>0</v>
      </c>
      <c r="P58" s="33">
        <f>IFERROR(O58*VLOOKUP(G58,#REF!,5,0),)</f>
        <v>0</v>
      </c>
      <c r="Q58" s="65" t="str">
        <f>IFERROR(VLOOKUP(G58,#REF!,6,0),"")</f>
        <v/>
      </c>
      <c r="R58" s="38"/>
      <c r="S58" s="38"/>
      <c r="T58" s="38"/>
      <c r="U58" s="38"/>
      <c r="V58" s="38"/>
      <c r="W58" s="38"/>
      <c r="X58" s="38"/>
      <c r="Y58" s="38"/>
      <c r="Z58" s="38"/>
      <c r="AA58" s="38"/>
      <c r="AB58" s="38"/>
      <c r="AC58" s="38"/>
      <c r="AD58" s="38"/>
      <c r="AE58" s="38"/>
    </row>
    <row r="59" spans="1:31" ht="25.5" x14ac:dyDescent="0.25">
      <c r="A59" s="58" t="s">
        <v>391</v>
      </c>
      <c r="B59" s="58" t="s">
        <v>209</v>
      </c>
      <c r="C59" s="66" t="s">
        <v>248</v>
      </c>
      <c r="D59" s="46" t="s">
        <v>392</v>
      </c>
      <c r="E59" s="67" t="s">
        <v>393</v>
      </c>
      <c r="F59" s="42" t="s">
        <v>8</v>
      </c>
      <c r="G59" s="46" t="s">
        <v>278</v>
      </c>
      <c r="H59" s="35"/>
      <c r="I59" s="35"/>
      <c r="J59" s="35">
        <f t="shared" si="4"/>
        <v>0</v>
      </c>
      <c r="K59" s="35">
        <f t="shared" si="1"/>
        <v>0</v>
      </c>
      <c r="L59" s="82">
        <f>IFERROR(IF(B59="funkcna poziadavka",VLOOKUP(G59,#REF!,4,0)*H59/SUMIFS($H$3:$H$199,$G$3:$G$199,G59,$B$3:$B$199,B59),),)</f>
        <v>0</v>
      </c>
      <c r="M59" s="35">
        <f>IFERROR(IF(B59="Funkcna poziadavka",VLOOKUP(G59,#REF!,3,0),),)</f>
        <v>0</v>
      </c>
      <c r="N59" s="35">
        <f>IFERROR(IF(B59="funkcna poziadavka",VLOOKUP(G59,#REF!,2,0),),)</f>
        <v>0</v>
      </c>
      <c r="O59" s="34">
        <f t="shared" si="5"/>
        <v>0</v>
      </c>
      <c r="P59" s="33">
        <f>IFERROR(O59*VLOOKUP(G59,#REF!,5,0),)</f>
        <v>0</v>
      </c>
      <c r="Q59" s="65" t="str">
        <f>IFERROR(VLOOKUP(G59,#REF!,6,0),"")</f>
        <v/>
      </c>
      <c r="R59" s="38"/>
      <c r="S59" s="38"/>
      <c r="T59" s="38"/>
      <c r="U59" s="38"/>
      <c r="V59" s="38"/>
      <c r="W59" s="38"/>
      <c r="X59" s="38"/>
      <c r="Y59" s="38"/>
      <c r="Z59" s="38"/>
      <c r="AA59" s="38"/>
      <c r="AB59" s="38"/>
      <c r="AC59" s="38"/>
      <c r="AD59" s="38"/>
      <c r="AE59" s="38"/>
    </row>
    <row r="60" spans="1:31" ht="25.5" x14ac:dyDescent="0.25">
      <c r="A60" s="58" t="s">
        <v>394</v>
      </c>
      <c r="B60" s="58" t="s">
        <v>209</v>
      </c>
      <c r="C60" s="66" t="s">
        <v>248</v>
      </c>
      <c r="D60" s="46" t="s">
        <v>395</v>
      </c>
      <c r="E60" s="67" t="s">
        <v>396</v>
      </c>
      <c r="F60" s="42" t="s">
        <v>8</v>
      </c>
      <c r="G60" s="46" t="s">
        <v>368</v>
      </c>
      <c r="H60" s="35"/>
      <c r="I60" s="35"/>
      <c r="J60" s="35">
        <f t="shared" si="4"/>
        <v>0</v>
      </c>
      <c r="K60" s="35">
        <f t="shared" si="1"/>
        <v>0</v>
      </c>
      <c r="L60" s="82">
        <f>IFERROR(IF(B60="funkcna poziadavka",VLOOKUP(G60,#REF!,4,0)*H60/SUMIFS($H$3:$H$199,$G$3:$G$199,G60,$B$3:$B$199,B60),),)</f>
        <v>0</v>
      </c>
      <c r="M60" s="35">
        <f>IFERROR(IF(B60="Funkcna poziadavka",VLOOKUP(G60,#REF!,3,0),),)</f>
        <v>0</v>
      </c>
      <c r="N60" s="35">
        <f>IFERROR(IF(B60="funkcna poziadavka",VLOOKUP(G60,#REF!,2,0),),)</f>
        <v>0</v>
      </c>
      <c r="O60" s="34">
        <f t="shared" si="5"/>
        <v>0</v>
      </c>
      <c r="P60" s="33">
        <f>IFERROR(O60*VLOOKUP(G60,#REF!,5,0),)</f>
        <v>0</v>
      </c>
      <c r="Q60" s="65" t="str">
        <f>IFERROR(VLOOKUP(G60,#REF!,6,0),"")</f>
        <v/>
      </c>
      <c r="R60" s="38"/>
      <c r="S60" s="38"/>
      <c r="T60" s="38"/>
      <c r="U60" s="38"/>
      <c r="V60" s="38"/>
      <c r="W60" s="38"/>
      <c r="X60" s="38"/>
      <c r="Y60" s="38"/>
      <c r="Z60" s="38"/>
      <c r="AA60" s="38"/>
      <c r="AB60" s="38"/>
      <c r="AC60" s="38"/>
      <c r="AD60" s="38"/>
      <c r="AE60" s="38"/>
    </row>
    <row r="61" spans="1:31" ht="51" x14ac:dyDescent="0.25">
      <c r="A61" s="58" t="s">
        <v>397</v>
      </c>
      <c r="B61" s="58" t="s">
        <v>209</v>
      </c>
      <c r="C61" s="66" t="s">
        <v>248</v>
      </c>
      <c r="D61" s="46" t="s">
        <v>398</v>
      </c>
      <c r="E61" s="67" t="s">
        <v>399</v>
      </c>
      <c r="F61" s="42" t="s">
        <v>8</v>
      </c>
      <c r="G61" s="46" t="s">
        <v>368</v>
      </c>
      <c r="H61" s="35"/>
      <c r="I61" s="35"/>
      <c r="J61" s="35">
        <f t="shared" si="4"/>
        <v>0</v>
      </c>
      <c r="K61" s="35">
        <f t="shared" si="1"/>
        <v>0</v>
      </c>
      <c r="L61" s="82">
        <f>IFERROR(IF(B61="funkcna poziadavka",VLOOKUP(G61,#REF!,4,0)*H61/SUMIFS($H$3:$H$199,$G$3:$G$199,G61,$B$3:$B$199,B61),),)</f>
        <v>0</v>
      </c>
      <c r="M61" s="35">
        <f>IFERROR(IF(B61="Funkcna poziadavka",VLOOKUP(G61,#REF!,3,0),),)</f>
        <v>0</v>
      </c>
      <c r="N61" s="35">
        <f>IFERROR(IF(B61="funkcna poziadavka",VLOOKUP(G61,#REF!,2,0),),)</f>
        <v>0</v>
      </c>
      <c r="O61" s="34">
        <f t="shared" si="5"/>
        <v>0</v>
      </c>
      <c r="P61" s="33">
        <f>IFERROR(O61*VLOOKUP(G61,#REF!,5,0),)</f>
        <v>0</v>
      </c>
      <c r="Q61" s="65" t="str">
        <f>IFERROR(VLOOKUP(G61,#REF!,6,0),"")</f>
        <v/>
      </c>
      <c r="R61" s="38"/>
      <c r="S61" s="38"/>
      <c r="T61" s="38"/>
      <c r="U61" s="38"/>
      <c r="V61" s="38"/>
      <c r="W61" s="38"/>
      <c r="X61" s="38"/>
      <c r="Y61" s="38"/>
      <c r="Z61" s="38"/>
      <c r="AA61" s="38"/>
      <c r="AB61" s="38"/>
      <c r="AC61" s="38"/>
      <c r="AD61" s="38"/>
      <c r="AE61" s="38"/>
    </row>
    <row r="62" spans="1:31" ht="51" x14ac:dyDescent="0.25">
      <c r="A62" s="58" t="s">
        <v>400</v>
      </c>
      <c r="B62" s="58" t="s">
        <v>209</v>
      </c>
      <c r="C62" s="66" t="s">
        <v>248</v>
      </c>
      <c r="D62" s="46" t="s">
        <v>401</v>
      </c>
      <c r="E62" s="67" t="s">
        <v>402</v>
      </c>
      <c r="F62" s="42" t="s">
        <v>8</v>
      </c>
      <c r="G62" s="46" t="s">
        <v>368</v>
      </c>
      <c r="H62" s="35"/>
      <c r="I62" s="35"/>
      <c r="J62" s="35">
        <f t="shared" si="4"/>
        <v>0</v>
      </c>
      <c r="K62" s="35">
        <f t="shared" si="1"/>
        <v>0</v>
      </c>
      <c r="L62" s="82">
        <f>IFERROR(IF(B62="funkcna poziadavka",VLOOKUP(G62,#REF!,4,0)*H62/SUMIFS($H$3:$H$199,$G$3:$G$199,G62,$B$3:$B$199,B62),),)</f>
        <v>0</v>
      </c>
      <c r="M62" s="35">
        <f>IFERROR(IF(B62="Funkcna poziadavka",VLOOKUP(G62,#REF!,3,0),),)</f>
        <v>0</v>
      </c>
      <c r="N62" s="35">
        <f>IFERROR(IF(B62="funkcna poziadavka",VLOOKUP(G62,#REF!,2,0),),)</f>
        <v>0</v>
      </c>
      <c r="O62" s="34">
        <f t="shared" si="5"/>
        <v>0</v>
      </c>
      <c r="P62" s="33">
        <f>IFERROR(O62*VLOOKUP(G62,#REF!,5,0),)</f>
        <v>0</v>
      </c>
      <c r="Q62" s="65" t="str">
        <f>IFERROR(VLOOKUP(G62,#REF!,6,0),"")</f>
        <v/>
      </c>
      <c r="R62" s="38"/>
      <c r="S62" s="38"/>
      <c r="T62" s="38"/>
      <c r="U62" s="38"/>
      <c r="V62" s="38"/>
      <c r="W62" s="38"/>
      <c r="X62" s="38"/>
      <c r="Y62" s="38"/>
      <c r="Z62" s="38"/>
      <c r="AA62" s="38"/>
      <c r="AB62" s="38"/>
      <c r="AC62" s="38"/>
      <c r="AD62" s="38"/>
      <c r="AE62" s="38"/>
    </row>
    <row r="63" spans="1:31" ht="25.5" x14ac:dyDescent="0.25">
      <c r="A63" s="58" t="s">
        <v>403</v>
      </c>
      <c r="B63" s="58" t="s">
        <v>209</v>
      </c>
      <c r="C63" s="66" t="s">
        <v>248</v>
      </c>
      <c r="D63" s="46" t="s">
        <v>404</v>
      </c>
      <c r="E63" s="67" t="s">
        <v>405</v>
      </c>
      <c r="F63" s="42" t="s">
        <v>8</v>
      </c>
      <c r="G63" s="46" t="s">
        <v>368</v>
      </c>
      <c r="H63" s="35"/>
      <c r="I63" s="35"/>
      <c r="J63" s="35">
        <f t="shared" si="4"/>
        <v>0</v>
      </c>
      <c r="K63" s="35">
        <f t="shared" si="1"/>
        <v>0</v>
      </c>
      <c r="L63" s="82">
        <f>IFERROR(IF(B63="funkcna poziadavka",VLOOKUP(G63,#REF!,4,0)*H63/SUMIFS($H$3:$H$199,$G$3:$G$199,G63,$B$3:$B$199,B63),),)</f>
        <v>0</v>
      </c>
      <c r="M63" s="35">
        <f>IFERROR(IF(B63="Funkcna poziadavka",VLOOKUP(G63,#REF!,3,0),),)</f>
        <v>0</v>
      </c>
      <c r="N63" s="35">
        <f>IFERROR(IF(B63="funkcna poziadavka",VLOOKUP(G63,#REF!,2,0),),)</f>
        <v>0</v>
      </c>
      <c r="O63" s="34">
        <f t="shared" si="5"/>
        <v>0</v>
      </c>
      <c r="P63" s="33">
        <f>IFERROR(O63*VLOOKUP(G63,#REF!,5,0),)</f>
        <v>0</v>
      </c>
      <c r="Q63" s="65" t="str">
        <f>IFERROR(VLOOKUP(G63,#REF!,6,0),"")</f>
        <v/>
      </c>
      <c r="R63" s="38"/>
      <c r="S63" s="38"/>
      <c r="T63" s="38"/>
      <c r="U63" s="38"/>
      <c r="V63" s="38"/>
      <c r="W63" s="38"/>
      <c r="X63" s="38"/>
      <c r="Y63" s="38"/>
      <c r="Z63" s="38"/>
      <c r="AA63" s="38"/>
      <c r="AB63" s="38"/>
      <c r="AC63" s="38"/>
      <c r="AD63" s="38"/>
      <c r="AE63" s="38"/>
    </row>
    <row r="64" spans="1:31" ht="25.5" x14ac:dyDescent="0.25">
      <c r="A64" s="58" t="s">
        <v>406</v>
      </c>
      <c r="B64" s="58" t="s">
        <v>209</v>
      </c>
      <c r="C64" s="66" t="s">
        <v>248</v>
      </c>
      <c r="D64" s="46" t="s">
        <v>407</v>
      </c>
      <c r="E64" s="67" t="s">
        <v>408</v>
      </c>
      <c r="F64" s="42" t="s">
        <v>8</v>
      </c>
      <c r="G64" s="46" t="s">
        <v>368</v>
      </c>
      <c r="H64" s="35"/>
      <c r="I64" s="35"/>
      <c r="J64" s="35">
        <f t="shared" si="4"/>
        <v>0</v>
      </c>
      <c r="K64" s="35">
        <f t="shared" si="1"/>
        <v>0</v>
      </c>
      <c r="L64" s="82">
        <f>IFERROR(IF(B64="funkcna poziadavka",VLOOKUP(G64,#REF!,4,0)*H64/SUMIFS($H$3:$H$199,$G$3:$G$199,G64,$B$3:$B$199,B64),),)</f>
        <v>0</v>
      </c>
      <c r="M64" s="35">
        <f>IFERROR(IF(B64="Funkcna poziadavka",VLOOKUP(G64,#REF!,3,0),),)</f>
        <v>0</v>
      </c>
      <c r="N64" s="35">
        <f>IFERROR(IF(B64="funkcna poziadavka",VLOOKUP(G64,#REF!,2,0),),)</f>
        <v>0</v>
      </c>
      <c r="O64" s="34">
        <f t="shared" si="5"/>
        <v>0</v>
      </c>
      <c r="P64" s="33">
        <f>IFERROR(O64*VLOOKUP(G64,#REF!,5,0),)</f>
        <v>0</v>
      </c>
      <c r="Q64" s="65" t="str">
        <f>IFERROR(VLOOKUP(G64,#REF!,6,0),"")</f>
        <v/>
      </c>
      <c r="R64" s="38"/>
      <c r="S64" s="38"/>
      <c r="T64" s="38"/>
      <c r="U64" s="38"/>
      <c r="V64" s="38"/>
      <c r="W64" s="38"/>
      <c r="X64" s="38"/>
      <c r="Y64" s="38"/>
      <c r="Z64" s="38"/>
      <c r="AA64" s="38"/>
      <c r="AB64" s="38"/>
      <c r="AC64" s="38"/>
      <c r="AD64" s="38"/>
      <c r="AE64" s="38"/>
    </row>
    <row r="65" spans="1:31" ht="51" x14ac:dyDescent="0.25">
      <c r="A65" s="58" t="s">
        <v>409</v>
      </c>
      <c r="B65" s="58" t="s">
        <v>209</v>
      </c>
      <c r="C65" s="66" t="s">
        <v>248</v>
      </c>
      <c r="D65" s="46" t="s">
        <v>410</v>
      </c>
      <c r="E65" s="67" t="s">
        <v>411</v>
      </c>
      <c r="F65" s="42" t="s">
        <v>8</v>
      </c>
      <c r="G65" s="46" t="s">
        <v>368</v>
      </c>
      <c r="H65" s="35"/>
      <c r="I65" s="35"/>
      <c r="J65" s="35">
        <f t="shared" si="4"/>
        <v>0</v>
      </c>
      <c r="K65" s="35">
        <f t="shared" si="1"/>
        <v>0</v>
      </c>
      <c r="L65" s="82">
        <f>IFERROR(IF(B65="funkcna poziadavka",VLOOKUP(G65,#REF!,4,0)*H65/SUMIFS($H$3:$H$199,$G$3:$G$199,G65,$B$3:$B$199,B65),),)</f>
        <v>0</v>
      </c>
      <c r="M65" s="35">
        <f>IFERROR(IF(B65="Funkcna poziadavka",VLOOKUP(G65,#REF!,3,0),),)</f>
        <v>0</v>
      </c>
      <c r="N65" s="35">
        <f>IFERROR(IF(B65="funkcna poziadavka",VLOOKUP(G65,#REF!,2,0),),)</f>
        <v>0</v>
      </c>
      <c r="O65" s="34">
        <f t="shared" si="5"/>
        <v>0</v>
      </c>
      <c r="P65" s="33">
        <f>IFERROR(O65*VLOOKUP(G65,#REF!,5,0),)</f>
        <v>0</v>
      </c>
      <c r="Q65" s="65" t="str">
        <f>IFERROR(VLOOKUP(G65,#REF!,6,0),"")</f>
        <v/>
      </c>
      <c r="R65" s="38"/>
      <c r="S65" s="38"/>
      <c r="T65" s="38"/>
      <c r="U65" s="38"/>
      <c r="V65" s="38"/>
      <c r="W65" s="38"/>
      <c r="X65" s="38"/>
      <c r="Y65" s="38"/>
      <c r="Z65" s="38"/>
      <c r="AA65" s="38"/>
      <c r="AB65" s="38"/>
      <c r="AC65" s="38"/>
      <c r="AD65" s="38"/>
      <c r="AE65" s="38"/>
    </row>
    <row r="66" spans="1:31" ht="25.5" x14ac:dyDescent="0.25">
      <c r="A66" s="58" t="s">
        <v>412</v>
      </c>
      <c r="B66" s="58" t="s">
        <v>209</v>
      </c>
      <c r="C66" s="66" t="s">
        <v>317</v>
      </c>
      <c r="D66" s="46" t="s">
        <v>413</v>
      </c>
      <c r="E66" s="67" t="s">
        <v>396</v>
      </c>
      <c r="F66" s="42" t="s">
        <v>8</v>
      </c>
      <c r="G66" s="46" t="s">
        <v>368</v>
      </c>
      <c r="H66" s="35"/>
      <c r="I66" s="35"/>
      <c r="J66" s="35">
        <f t="shared" si="4"/>
        <v>0</v>
      </c>
      <c r="K66" s="35">
        <f t="shared" si="1"/>
        <v>0</v>
      </c>
      <c r="L66" s="82">
        <f>IFERROR(IF(B66="funkcna poziadavka",VLOOKUP(G66,#REF!,4,0)*H66/SUMIFS($H$3:$H$199,$G$3:$G$199,G66,$B$3:$B$199,B66),),)</f>
        <v>0</v>
      </c>
      <c r="M66" s="35">
        <f>IFERROR(IF(B66="Funkcna poziadavka",VLOOKUP(G66,#REF!,3,0),),)</f>
        <v>0</v>
      </c>
      <c r="N66" s="35">
        <f>IFERROR(IF(B66="funkcna poziadavka",VLOOKUP(G66,#REF!,2,0),),)</f>
        <v>0</v>
      </c>
      <c r="O66" s="34">
        <f t="shared" si="5"/>
        <v>0</v>
      </c>
      <c r="P66" s="33">
        <f>IFERROR(O66*VLOOKUP(G66,#REF!,5,0),)</f>
        <v>0</v>
      </c>
      <c r="Q66" s="65" t="str">
        <f>IFERROR(VLOOKUP(G66,#REF!,6,0),"")</f>
        <v/>
      </c>
      <c r="R66" s="38"/>
      <c r="S66" s="38"/>
      <c r="T66" s="38"/>
      <c r="U66" s="38"/>
      <c r="V66" s="38"/>
      <c r="W66" s="38"/>
      <c r="X66" s="38"/>
      <c r="Y66" s="38"/>
      <c r="Z66" s="38"/>
      <c r="AA66" s="38"/>
      <c r="AB66" s="38"/>
      <c r="AC66" s="38"/>
      <c r="AD66" s="38"/>
      <c r="AE66" s="38"/>
    </row>
    <row r="67" spans="1:31" ht="51" x14ac:dyDescent="0.25">
      <c r="A67" s="58" t="s">
        <v>414</v>
      </c>
      <c r="B67" s="58" t="s">
        <v>209</v>
      </c>
      <c r="C67" s="66" t="s">
        <v>317</v>
      </c>
      <c r="D67" s="46" t="s">
        <v>415</v>
      </c>
      <c r="E67" s="67" t="s">
        <v>416</v>
      </c>
      <c r="F67" s="42" t="s">
        <v>8</v>
      </c>
      <c r="G67" s="46" t="s">
        <v>368</v>
      </c>
      <c r="H67" s="35"/>
      <c r="I67" s="35"/>
      <c r="J67" s="35">
        <f t="shared" ref="J67:J98" si="6">IF(ISNUMBER(H67),H67,)</f>
        <v>0</v>
      </c>
      <c r="K67" s="35">
        <f t="shared" si="1"/>
        <v>0</v>
      </c>
      <c r="L67" s="82">
        <f>IFERROR(IF(B67="funkcna poziadavka",VLOOKUP(G67,#REF!,4,0)*H67/SUMIFS($H$3:$H$199,$G$3:$G$199,G67,$B$3:$B$199,B67),),)</f>
        <v>0</v>
      </c>
      <c r="M67" s="35">
        <f>IFERROR(IF(B67="Funkcna poziadavka",VLOOKUP(G67,#REF!,3,0),),)</f>
        <v>0</v>
      </c>
      <c r="N67" s="35">
        <f>IFERROR(IF(B67="funkcna poziadavka",VLOOKUP(G67,#REF!,2,0),),)</f>
        <v>0</v>
      </c>
      <c r="O67" s="34">
        <f t="shared" ref="O67:O98" si="7">(K67+L67)*M67*N67</f>
        <v>0</v>
      </c>
      <c r="P67" s="33">
        <f>IFERROR(O67*VLOOKUP(G67,#REF!,5,0),)</f>
        <v>0</v>
      </c>
      <c r="Q67" s="65" t="str">
        <f>IFERROR(VLOOKUP(G67,#REF!,6,0),"")</f>
        <v/>
      </c>
      <c r="R67" s="38"/>
      <c r="S67" s="38"/>
      <c r="T67" s="38"/>
      <c r="U67" s="38"/>
      <c r="V67" s="38"/>
      <c r="W67" s="38"/>
      <c r="X67" s="38"/>
      <c r="Y67" s="38"/>
      <c r="Z67" s="38"/>
      <c r="AA67" s="38"/>
      <c r="AB67" s="38"/>
      <c r="AC67" s="38"/>
      <c r="AD67" s="38"/>
      <c r="AE67" s="38"/>
    </row>
    <row r="68" spans="1:31" ht="51" x14ac:dyDescent="0.25">
      <c r="A68" s="58" t="s">
        <v>417</v>
      </c>
      <c r="B68" s="58" t="s">
        <v>209</v>
      </c>
      <c r="C68" s="66" t="s">
        <v>317</v>
      </c>
      <c r="D68" s="46" t="s">
        <v>418</v>
      </c>
      <c r="E68" s="67" t="s">
        <v>419</v>
      </c>
      <c r="F68" s="42" t="s">
        <v>8</v>
      </c>
      <c r="G68" s="46" t="s">
        <v>368</v>
      </c>
      <c r="H68" s="35"/>
      <c r="I68" s="35"/>
      <c r="J68" s="35">
        <f t="shared" si="6"/>
        <v>0</v>
      </c>
      <c r="K68" s="35">
        <f t="shared" ref="K68:K131" si="8">H68*I68</f>
        <v>0</v>
      </c>
      <c r="L68" s="82">
        <f>IFERROR(IF(B68="funkcna poziadavka",VLOOKUP(G68,#REF!,4,0)*H68/SUMIFS($H$3:$H$199,$G$3:$G$199,G68,$B$3:$B$199,B68),),)</f>
        <v>0</v>
      </c>
      <c r="M68" s="35">
        <f>IFERROR(IF(B68="Funkcna poziadavka",VLOOKUP(G68,#REF!,3,0),),)</f>
        <v>0</v>
      </c>
      <c r="N68" s="35">
        <f>IFERROR(IF(B68="funkcna poziadavka",VLOOKUP(G68,#REF!,2,0),),)</f>
        <v>0</v>
      </c>
      <c r="O68" s="34">
        <f t="shared" si="7"/>
        <v>0</v>
      </c>
      <c r="P68" s="33">
        <f>IFERROR(O68*VLOOKUP(G68,#REF!,5,0),)</f>
        <v>0</v>
      </c>
      <c r="Q68" s="65" t="str">
        <f>IFERROR(VLOOKUP(G68,#REF!,6,0),"")</f>
        <v/>
      </c>
      <c r="R68" s="38"/>
      <c r="S68" s="38"/>
      <c r="T68" s="38"/>
      <c r="U68" s="38"/>
      <c r="V68" s="38"/>
      <c r="W68" s="38"/>
      <c r="X68" s="38"/>
      <c r="Y68" s="38"/>
      <c r="Z68" s="38"/>
      <c r="AA68" s="38"/>
      <c r="AB68" s="38"/>
      <c r="AC68" s="38"/>
      <c r="AD68" s="38"/>
      <c r="AE68" s="38"/>
    </row>
    <row r="69" spans="1:31" ht="25.5" x14ac:dyDescent="0.25">
      <c r="A69" s="58" t="s">
        <v>420</v>
      </c>
      <c r="B69" s="58" t="s">
        <v>209</v>
      </c>
      <c r="C69" s="66" t="s">
        <v>317</v>
      </c>
      <c r="D69" s="46" t="s">
        <v>421</v>
      </c>
      <c r="E69" s="67" t="s">
        <v>408</v>
      </c>
      <c r="F69" s="42" t="s">
        <v>8</v>
      </c>
      <c r="G69" s="46" t="s">
        <v>368</v>
      </c>
      <c r="H69" s="35"/>
      <c r="I69" s="35"/>
      <c r="J69" s="35">
        <f t="shared" si="6"/>
        <v>0</v>
      </c>
      <c r="K69" s="35">
        <f t="shared" si="8"/>
        <v>0</v>
      </c>
      <c r="L69" s="82">
        <f>IFERROR(IF(B69="funkcna poziadavka",VLOOKUP(G69,#REF!,4,0)*H69/SUMIFS($H$3:$H$199,$G$3:$G$199,G69,$B$3:$B$199,B69),),)</f>
        <v>0</v>
      </c>
      <c r="M69" s="35">
        <f>IFERROR(IF(B69="Funkcna poziadavka",VLOOKUP(G69,#REF!,3,0),),)</f>
        <v>0</v>
      </c>
      <c r="N69" s="35">
        <f>IFERROR(IF(B69="funkcna poziadavka",VLOOKUP(G69,#REF!,2,0),),)</f>
        <v>0</v>
      </c>
      <c r="O69" s="34">
        <f t="shared" si="7"/>
        <v>0</v>
      </c>
      <c r="P69" s="33">
        <f>IFERROR(O69*VLOOKUP(G69,#REF!,5,0),)</f>
        <v>0</v>
      </c>
      <c r="Q69" s="65" t="str">
        <f>IFERROR(VLOOKUP(G69,#REF!,6,0),"")</f>
        <v/>
      </c>
      <c r="R69" s="38"/>
      <c r="S69" s="38"/>
      <c r="T69" s="38"/>
      <c r="U69" s="38"/>
      <c r="V69" s="38"/>
      <c r="W69" s="38"/>
      <c r="X69" s="38"/>
      <c r="Y69" s="38"/>
      <c r="Z69" s="38"/>
      <c r="AA69" s="38"/>
      <c r="AB69" s="38"/>
      <c r="AC69" s="38"/>
      <c r="AD69" s="38"/>
      <c r="AE69" s="38"/>
    </row>
    <row r="70" spans="1:31" ht="51" x14ac:dyDescent="0.25">
      <c r="A70" s="58" t="s">
        <v>422</v>
      </c>
      <c r="B70" s="58" t="s">
        <v>209</v>
      </c>
      <c r="C70" s="66" t="s">
        <v>317</v>
      </c>
      <c r="D70" s="46" t="s">
        <v>423</v>
      </c>
      <c r="E70" s="67" t="s">
        <v>411</v>
      </c>
      <c r="F70" s="42" t="s">
        <v>8</v>
      </c>
      <c r="G70" s="46" t="s">
        <v>368</v>
      </c>
      <c r="H70" s="35"/>
      <c r="I70" s="35"/>
      <c r="J70" s="35">
        <f t="shared" si="6"/>
        <v>0</v>
      </c>
      <c r="K70" s="35">
        <f t="shared" si="8"/>
        <v>0</v>
      </c>
      <c r="L70" s="82">
        <f>IFERROR(IF(B70="funkcna poziadavka",VLOOKUP(G70,#REF!,4,0)*H70/SUMIFS($H$3:$H$199,$G$3:$G$199,G70,$B$3:$B$199,B70),),)</f>
        <v>0</v>
      </c>
      <c r="M70" s="35">
        <f>IFERROR(IF(B70="Funkcna poziadavka",VLOOKUP(G70,#REF!,3,0),),)</f>
        <v>0</v>
      </c>
      <c r="N70" s="35">
        <f>IFERROR(IF(B70="funkcna poziadavka",VLOOKUP(G70,#REF!,2,0),),)</f>
        <v>0</v>
      </c>
      <c r="O70" s="34">
        <f t="shared" si="7"/>
        <v>0</v>
      </c>
      <c r="P70" s="33">
        <f>IFERROR(O70*VLOOKUP(G70,#REF!,5,0),)</f>
        <v>0</v>
      </c>
      <c r="Q70" s="65" t="str">
        <f>IFERROR(VLOOKUP(G70,#REF!,6,0),"")</f>
        <v/>
      </c>
      <c r="R70" s="38"/>
      <c r="S70" s="38"/>
      <c r="T70" s="38"/>
      <c r="U70" s="38"/>
      <c r="V70" s="38"/>
      <c r="W70" s="38"/>
      <c r="X70" s="38"/>
      <c r="Y70" s="38"/>
      <c r="Z70" s="38"/>
      <c r="AA70" s="38"/>
      <c r="AB70" s="38"/>
      <c r="AC70" s="38"/>
      <c r="AD70" s="38"/>
      <c r="AE70" s="38"/>
    </row>
    <row r="71" spans="1:31" ht="25.5" x14ac:dyDescent="0.25">
      <c r="A71" s="58" t="s">
        <v>424</v>
      </c>
      <c r="B71" s="58" t="s">
        <v>209</v>
      </c>
      <c r="C71" s="66" t="s">
        <v>248</v>
      </c>
      <c r="D71" s="46" t="s">
        <v>425</v>
      </c>
      <c r="E71" s="46" t="s">
        <v>426</v>
      </c>
      <c r="F71" s="42" t="s">
        <v>8</v>
      </c>
      <c r="G71" s="46" t="s">
        <v>368</v>
      </c>
      <c r="H71" s="35"/>
      <c r="I71" s="35"/>
      <c r="J71" s="35">
        <f t="shared" si="6"/>
        <v>0</v>
      </c>
      <c r="K71" s="35">
        <f t="shared" si="8"/>
        <v>0</v>
      </c>
      <c r="L71" s="82">
        <f>IFERROR(IF(B71="funkcna poziadavka",VLOOKUP(G71,#REF!,4,0)*H71/SUMIFS($H$3:$H$199,$G$3:$G$199,G71,$B$3:$B$199,B71),),)</f>
        <v>0</v>
      </c>
      <c r="M71" s="35">
        <f>IFERROR(IF(B71="Funkcna poziadavka",VLOOKUP(G71,#REF!,3,0),),)</f>
        <v>0</v>
      </c>
      <c r="N71" s="35">
        <f>IFERROR(IF(B71="funkcna poziadavka",VLOOKUP(G71,#REF!,2,0),),)</f>
        <v>0</v>
      </c>
      <c r="O71" s="34">
        <f t="shared" si="7"/>
        <v>0</v>
      </c>
      <c r="P71" s="33">
        <f>IFERROR(O71*VLOOKUP(G71,#REF!,5,0),)</f>
        <v>0</v>
      </c>
      <c r="Q71" s="65" t="str">
        <f>IFERROR(VLOOKUP(G71,#REF!,6,0),"")</f>
        <v/>
      </c>
      <c r="R71" s="38"/>
      <c r="S71" s="38"/>
      <c r="T71" s="38"/>
      <c r="U71" s="38"/>
      <c r="V71" s="38"/>
      <c r="W71" s="38"/>
      <c r="X71" s="38"/>
      <c r="Y71" s="38"/>
      <c r="Z71" s="38"/>
      <c r="AA71" s="38"/>
      <c r="AB71" s="38"/>
      <c r="AC71" s="38"/>
      <c r="AD71" s="38"/>
      <c r="AE71" s="38"/>
    </row>
    <row r="72" spans="1:31" ht="25.5" x14ac:dyDescent="0.25">
      <c r="A72" s="58" t="s">
        <v>427</v>
      </c>
      <c r="B72" s="58" t="s">
        <v>209</v>
      </c>
      <c r="C72" s="66" t="s">
        <v>248</v>
      </c>
      <c r="D72" s="46" t="s">
        <v>428</v>
      </c>
      <c r="E72" s="46" t="s">
        <v>429</v>
      </c>
      <c r="F72" s="42" t="s">
        <v>8</v>
      </c>
      <c r="G72" s="46" t="s">
        <v>368</v>
      </c>
      <c r="H72" s="35"/>
      <c r="I72" s="35"/>
      <c r="J72" s="35">
        <f t="shared" si="6"/>
        <v>0</v>
      </c>
      <c r="K72" s="35">
        <f t="shared" si="8"/>
        <v>0</v>
      </c>
      <c r="L72" s="82">
        <f>IFERROR(IF(B72="funkcna poziadavka",VLOOKUP(G72,#REF!,4,0)*H72/SUMIFS($H$3:$H$199,$G$3:$G$199,G72,$B$3:$B$199,B72),),)</f>
        <v>0</v>
      </c>
      <c r="M72" s="35">
        <f>IFERROR(IF(B72="Funkcna poziadavka",VLOOKUP(G72,#REF!,3,0),),)</f>
        <v>0</v>
      </c>
      <c r="N72" s="35">
        <f>IFERROR(IF(B72="funkcna poziadavka",VLOOKUP(G72,#REF!,2,0),),)</f>
        <v>0</v>
      </c>
      <c r="O72" s="34">
        <f t="shared" si="7"/>
        <v>0</v>
      </c>
      <c r="P72" s="33">
        <f>IFERROR(O72*VLOOKUP(G72,#REF!,5,0),)</f>
        <v>0</v>
      </c>
      <c r="Q72" s="65" t="str">
        <f>IFERROR(VLOOKUP(G72,#REF!,6,0),"")</f>
        <v/>
      </c>
      <c r="R72" s="38"/>
      <c r="S72" s="38"/>
      <c r="T72" s="38"/>
      <c r="U72" s="38"/>
      <c r="V72" s="38"/>
      <c r="W72" s="38"/>
      <c r="X72" s="38"/>
      <c r="Y72" s="38"/>
      <c r="Z72" s="38"/>
      <c r="AA72" s="38"/>
      <c r="AB72" s="38"/>
      <c r="AC72" s="38"/>
      <c r="AD72" s="38"/>
      <c r="AE72" s="38"/>
    </row>
    <row r="73" spans="1:31" ht="25.5" x14ac:dyDescent="0.25">
      <c r="A73" s="58" t="s">
        <v>430</v>
      </c>
      <c r="B73" s="58" t="s">
        <v>209</v>
      </c>
      <c r="C73" s="66" t="s">
        <v>248</v>
      </c>
      <c r="D73" s="46" t="s">
        <v>431</v>
      </c>
      <c r="E73" s="46" t="s">
        <v>432</v>
      </c>
      <c r="F73" s="42" t="s">
        <v>8</v>
      </c>
      <c r="G73" s="46" t="s">
        <v>368</v>
      </c>
      <c r="H73" s="35"/>
      <c r="I73" s="35"/>
      <c r="J73" s="35">
        <f t="shared" si="6"/>
        <v>0</v>
      </c>
      <c r="K73" s="35">
        <f t="shared" si="8"/>
        <v>0</v>
      </c>
      <c r="L73" s="82">
        <f>IFERROR(IF(B73="funkcna poziadavka",VLOOKUP(G73,#REF!,4,0)*H73/SUMIFS($H$3:$H$199,$G$3:$G$199,G73,$B$3:$B$199,B73),),)</f>
        <v>0</v>
      </c>
      <c r="M73" s="35">
        <f>IFERROR(IF(B73="Funkcna poziadavka",VLOOKUP(G73,#REF!,3,0),),)</f>
        <v>0</v>
      </c>
      <c r="N73" s="35">
        <f>IFERROR(IF(B73="funkcna poziadavka",VLOOKUP(G73,#REF!,2,0),),)</f>
        <v>0</v>
      </c>
      <c r="O73" s="34">
        <f t="shared" si="7"/>
        <v>0</v>
      </c>
      <c r="P73" s="33">
        <f>IFERROR(O73*VLOOKUP(G73,#REF!,5,0),)</f>
        <v>0</v>
      </c>
      <c r="Q73" s="65" t="str">
        <f>IFERROR(VLOOKUP(G73,#REF!,6,0),"")</f>
        <v/>
      </c>
      <c r="R73" s="38"/>
      <c r="S73" s="38"/>
      <c r="T73" s="38"/>
      <c r="U73" s="38"/>
      <c r="V73" s="38"/>
      <c r="W73" s="38"/>
      <c r="X73" s="38"/>
      <c r="Y73" s="38"/>
      <c r="Z73" s="38"/>
      <c r="AA73" s="38"/>
      <c r="AB73" s="38"/>
      <c r="AC73" s="38"/>
      <c r="AD73" s="38"/>
      <c r="AE73" s="38"/>
    </row>
    <row r="74" spans="1:31" ht="25.5" x14ac:dyDescent="0.25">
      <c r="A74" s="58" t="s">
        <v>433</v>
      </c>
      <c r="B74" s="58" t="s">
        <v>209</v>
      </c>
      <c r="C74" s="66" t="s">
        <v>434</v>
      </c>
      <c r="D74" s="46" t="s">
        <v>425</v>
      </c>
      <c r="E74" s="46" t="s">
        <v>426</v>
      </c>
      <c r="F74" s="42" t="s">
        <v>8</v>
      </c>
      <c r="G74" s="46" t="s">
        <v>368</v>
      </c>
      <c r="H74" s="35"/>
      <c r="I74" s="35"/>
      <c r="J74" s="35">
        <f t="shared" si="6"/>
        <v>0</v>
      </c>
      <c r="K74" s="35">
        <f t="shared" si="8"/>
        <v>0</v>
      </c>
      <c r="L74" s="82">
        <f>IFERROR(IF(B74="funkcna poziadavka",VLOOKUP(G74,#REF!,4,0)*H74/SUMIFS($H$3:$H$199,$G$3:$G$199,G74,$B$3:$B$199,B74),),)</f>
        <v>0</v>
      </c>
      <c r="M74" s="35">
        <f>IFERROR(IF(B74="Funkcna poziadavka",VLOOKUP(G74,#REF!,3,0),),)</f>
        <v>0</v>
      </c>
      <c r="N74" s="35">
        <f>IFERROR(IF(B74="funkcna poziadavka",VLOOKUP(G74,#REF!,2,0),),)</f>
        <v>0</v>
      </c>
      <c r="O74" s="34">
        <f t="shared" si="7"/>
        <v>0</v>
      </c>
      <c r="P74" s="33">
        <f>IFERROR(O74*VLOOKUP(G74,#REF!,5,0),)</f>
        <v>0</v>
      </c>
      <c r="Q74" s="65" t="str">
        <f>IFERROR(VLOOKUP(G74,#REF!,6,0),"")</f>
        <v/>
      </c>
      <c r="R74" s="38"/>
      <c r="S74" s="38"/>
      <c r="T74" s="38"/>
      <c r="U74" s="38"/>
      <c r="V74" s="38"/>
      <c r="W74" s="38"/>
      <c r="X74" s="38"/>
      <c r="Y74" s="38"/>
      <c r="Z74" s="38"/>
      <c r="AA74" s="38"/>
      <c r="AB74" s="38"/>
      <c r="AC74" s="38"/>
      <c r="AD74" s="38"/>
      <c r="AE74" s="38"/>
    </row>
    <row r="75" spans="1:31" ht="51" x14ac:dyDescent="0.25">
      <c r="A75" s="58" t="s">
        <v>435</v>
      </c>
      <c r="B75" s="58" t="s">
        <v>209</v>
      </c>
      <c r="C75" s="66" t="s">
        <v>248</v>
      </c>
      <c r="D75" s="66" t="s">
        <v>436</v>
      </c>
      <c r="E75" s="46" t="s">
        <v>437</v>
      </c>
      <c r="F75" s="42" t="s">
        <v>8</v>
      </c>
      <c r="G75" s="46" t="s">
        <v>368</v>
      </c>
      <c r="H75" s="35"/>
      <c r="I75" s="35"/>
      <c r="J75" s="35">
        <f t="shared" si="6"/>
        <v>0</v>
      </c>
      <c r="K75" s="35">
        <f t="shared" si="8"/>
        <v>0</v>
      </c>
      <c r="L75" s="82">
        <f>IFERROR(IF(B75="funkcna poziadavka",VLOOKUP(G75,#REF!,4,0)*H75/SUMIFS($H$3:$H$199,$G$3:$G$199,G75,$B$3:$B$199,B75),),)</f>
        <v>0</v>
      </c>
      <c r="M75" s="35">
        <f>IFERROR(IF(B75="Funkcna poziadavka",VLOOKUP(G75,#REF!,3,0),),)</f>
        <v>0</v>
      </c>
      <c r="N75" s="35">
        <f>IFERROR(IF(B75="funkcna poziadavka",VLOOKUP(G75,#REF!,2,0),),)</f>
        <v>0</v>
      </c>
      <c r="O75" s="34">
        <f t="shared" si="7"/>
        <v>0</v>
      </c>
      <c r="P75" s="33">
        <f>IFERROR(O75*VLOOKUP(G75,#REF!,5,0),)</f>
        <v>0</v>
      </c>
      <c r="Q75" s="65" t="str">
        <f>IFERROR(VLOOKUP(G75,#REF!,6,0),"")</f>
        <v/>
      </c>
      <c r="R75" s="38"/>
      <c r="S75" s="38"/>
      <c r="T75" s="38"/>
      <c r="U75" s="38"/>
      <c r="V75" s="38"/>
      <c r="W75" s="38"/>
      <c r="X75" s="38"/>
      <c r="Y75" s="38"/>
      <c r="Z75" s="38"/>
      <c r="AA75" s="38"/>
      <c r="AB75" s="38"/>
      <c r="AC75" s="38"/>
      <c r="AD75" s="38"/>
      <c r="AE75" s="38"/>
    </row>
    <row r="76" spans="1:31" ht="25.5" x14ac:dyDescent="0.25">
      <c r="A76" s="58" t="s">
        <v>438</v>
      </c>
      <c r="B76" s="58" t="s">
        <v>209</v>
      </c>
      <c r="C76" s="66" t="s">
        <v>439</v>
      </c>
      <c r="D76" s="46" t="s">
        <v>440</v>
      </c>
      <c r="E76" s="46" t="s">
        <v>441</v>
      </c>
      <c r="F76" s="42" t="s">
        <v>8</v>
      </c>
      <c r="G76" s="46" t="s">
        <v>442</v>
      </c>
      <c r="H76" s="35"/>
      <c r="I76" s="35"/>
      <c r="J76" s="35">
        <f t="shared" si="6"/>
        <v>0</v>
      </c>
      <c r="K76" s="35">
        <f t="shared" si="8"/>
        <v>0</v>
      </c>
      <c r="L76" s="82">
        <f>IFERROR(IF(B76="funkcna poziadavka",VLOOKUP(G76,#REF!,4,0)*H76/SUMIFS($H$3:$H$199,$G$3:$G$199,G76,$B$3:$B$199,B76),),)</f>
        <v>0</v>
      </c>
      <c r="M76" s="35">
        <f>IFERROR(IF(B76="Funkcna poziadavka",VLOOKUP(G76,#REF!,3,0),),)</f>
        <v>0</v>
      </c>
      <c r="N76" s="35">
        <f>IFERROR(IF(B76="funkcna poziadavka",VLOOKUP(G76,#REF!,2,0),),)</f>
        <v>0</v>
      </c>
      <c r="O76" s="34">
        <f t="shared" si="7"/>
        <v>0</v>
      </c>
      <c r="P76" s="33">
        <f>IFERROR(O76*VLOOKUP(G76,#REF!,5,0),)</f>
        <v>0</v>
      </c>
      <c r="Q76" s="65" t="str">
        <f>IFERROR(VLOOKUP(G76,#REF!,6,0),"")</f>
        <v/>
      </c>
      <c r="R76" s="38"/>
      <c r="S76" s="38"/>
      <c r="T76" s="38"/>
      <c r="U76" s="38"/>
      <c r="V76" s="38"/>
      <c r="W76" s="38"/>
      <c r="X76" s="38"/>
      <c r="Y76" s="38"/>
      <c r="Z76" s="38"/>
      <c r="AA76" s="38"/>
      <c r="AB76" s="38"/>
      <c r="AC76" s="38"/>
      <c r="AD76" s="38"/>
      <c r="AE76" s="38"/>
    </row>
    <row r="77" spans="1:31" ht="25.5" x14ac:dyDescent="0.25">
      <c r="A77" s="58" t="s">
        <v>443</v>
      </c>
      <c r="B77" s="58" t="s">
        <v>209</v>
      </c>
      <c r="C77" s="66" t="s">
        <v>439</v>
      </c>
      <c r="D77" s="46" t="s">
        <v>444</v>
      </c>
      <c r="E77" s="46" t="s">
        <v>441</v>
      </c>
      <c r="F77" s="42" t="s">
        <v>8</v>
      </c>
      <c r="G77" s="46" t="s">
        <v>442</v>
      </c>
      <c r="H77" s="35"/>
      <c r="I77" s="35"/>
      <c r="J77" s="35">
        <f t="shared" si="6"/>
        <v>0</v>
      </c>
      <c r="K77" s="35">
        <f t="shared" si="8"/>
        <v>0</v>
      </c>
      <c r="L77" s="82">
        <f>IFERROR(IF(B77="funkcna poziadavka",VLOOKUP(G77,#REF!,4,0)*H77/SUMIFS($H$3:$H$199,$G$3:$G$199,G77,$B$3:$B$199,B77),),)</f>
        <v>0</v>
      </c>
      <c r="M77" s="35">
        <f>IFERROR(IF(B77="Funkcna poziadavka",VLOOKUP(G77,#REF!,3,0),),)</f>
        <v>0</v>
      </c>
      <c r="N77" s="35">
        <f>IFERROR(IF(B77="funkcna poziadavka",VLOOKUP(G77,#REF!,2,0),),)</f>
        <v>0</v>
      </c>
      <c r="O77" s="34">
        <f t="shared" si="7"/>
        <v>0</v>
      </c>
      <c r="P77" s="33">
        <f>IFERROR(O77*VLOOKUP(G77,#REF!,5,0),)</f>
        <v>0</v>
      </c>
      <c r="Q77" s="65" t="str">
        <f>IFERROR(VLOOKUP(G77,#REF!,6,0),"")</f>
        <v/>
      </c>
      <c r="R77" s="38"/>
      <c r="S77" s="38"/>
      <c r="T77" s="38"/>
      <c r="U77" s="38"/>
      <c r="V77" s="38"/>
      <c r="W77" s="38"/>
      <c r="X77" s="38"/>
      <c r="Y77" s="38"/>
      <c r="Z77" s="38"/>
      <c r="AA77" s="38"/>
      <c r="AB77" s="38"/>
      <c r="AC77" s="38"/>
      <c r="AD77" s="38"/>
      <c r="AE77" s="38"/>
    </row>
    <row r="78" spans="1:31" ht="25.5" x14ac:dyDescent="0.25">
      <c r="A78" s="58" t="s">
        <v>445</v>
      </c>
      <c r="B78" s="58" t="s">
        <v>209</v>
      </c>
      <c r="C78" s="66" t="s">
        <v>439</v>
      </c>
      <c r="D78" s="46" t="s">
        <v>446</v>
      </c>
      <c r="E78" s="46" t="s">
        <v>447</v>
      </c>
      <c r="F78" s="42" t="s">
        <v>8</v>
      </c>
      <c r="G78" s="46" t="s">
        <v>442</v>
      </c>
      <c r="H78" s="35"/>
      <c r="I78" s="35"/>
      <c r="J78" s="35">
        <f t="shared" si="6"/>
        <v>0</v>
      </c>
      <c r="K78" s="35">
        <f t="shared" si="8"/>
        <v>0</v>
      </c>
      <c r="L78" s="82">
        <f>IFERROR(IF(B78="funkcna poziadavka",VLOOKUP(G78,#REF!,4,0)*H78/SUMIFS($H$3:$H$199,$G$3:$G$199,G78,$B$3:$B$199,B78),),)</f>
        <v>0</v>
      </c>
      <c r="M78" s="35">
        <f>IFERROR(IF(B78="Funkcna poziadavka",VLOOKUP(G78,#REF!,3,0),),)</f>
        <v>0</v>
      </c>
      <c r="N78" s="35">
        <f>IFERROR(IF(B78="funkcna poziadavka",VLOOKUP(G78,#REF!,2,0),),)</f>
        <v>0</v>
      </c>
      <c r="O78" s="34">
        <f t="shared" si="7"/>
        <v>0</v>
      </c>
      <c r="P78" s="33">
        <f>IFERROR(O78*VLOOKUP(G78,#REF!,5,0),)</f>
        <v>0</v>
      </c>
      <c r="Q78" s="65" t="str">
        <f>IFERROR(VLOOKUP(G78,#REF!,6,0),"")</f>
        <v/>
      </c>
      <c r="R78" s="38"/>
      <c r="S78" s="38"/>
      <c r="T78" s="38"/>
      <c r="U78" s="38"/>
      <c r="V78" s="38"/>
      <c r="W78" s="38"/>
      <c r="X78" s="38"/>
      <c r="Y78" s="38"/>
      <c r="Z78" s="38"/>
      <c r="AA78" s="38"/>
      <c r="AB78" s="38"/>
      <c r="AC78" s="38"/>
      <c r="AD78" s="38"/>
      <c r="AE78" s="38"/>
    </row>
    <row r="79" spans="1:31" ht="25.5" x14ac:dyDescent="0.25">
      <c r="A79" s="58" t="s">
        <v>448</v>
      </c>
      <c r="B79" s="58" t="s">
        <v>209</v>
      </c>
      <c r="C79" s="66" t="s">
        <v>439</v>
      </c>
      <c r="D79" s="66" t="s">
        <v>449</v>
      </c>
      <c r="E79" s="46" t="s">
        <v>450</v>
      </c>
      <c r="F79" s="42" t="s">
        <v>8</v>
      </c>
      <c r="G79" s="46" t="s">
        <v>343</v>
      </c>
      <c r="H79" s="35"/>
      <c r="I79" s="35"/>
      <c r="J79" s="35">
        <f t="shared" si="6"/>
        <v>0</v>
      </c>
      <c r="K79" s="35">
        <f t="shared" si="8"/>
        <v>0</v>
      </c>
      <c r="L79" s="82">
        <f>IFERROR(IF(B79="funkcna poziadavka",VLOOKUP(G79,#REF!,4,0)*H79/SUMIFS($H$3:$H$199,$G$3:$G$199,G79,$B$3:$B$199,B79),),)</f>
        <v>0</v>
      </c>
      <c r="M79" s="35">
        <f>IFERROR(IF(B79="Funkcna poziadavka",VLOOKUP(G79,#REF!,3,0),),)</f>
        <v>0</v>
      </c>
      <c r="N79" s="35">
        <f>IFERROR(IF(B79="funkcna poziadavka",VLOOKUP(G79,#REF!,2,0),),)</f>
        <v>0</v>
      </c>
      <c r="O79" s="34">
        <f t="shared" si="7"/>
        <v>0</v>
      </c>
      <c r="P79" s="33">
        <f>IFERROR(O79*VLOOKUP(G79,#REF!,5,0),)</f>
        <v>0</v>
      </c>
      <c r="Q79" s="65" t="str">
        <f>IFERROR(VLOOKUP(G79,#REF!,6,0),"")</f>
        <v/>
      </c>
      <c r="R79" s="38"/>
      <c r="S79" s="38"/>
      <c r="T79" s="38"/>
      <c r="U79" s="38"/>
      <c r="V79" s="38"/>
      <c r="W79" s="38"/>
      <c r="X79" s="38"/>
      <c r="Y79" s="38"/>
      <c r="Z79" s="38"/>
      <c r="AA79" s="38"/>
      <c r="AB79" s="38"/>
      <c r="AC79" s="38"/>
      <c r="AD79" s="38"/>
      <c r="AE79" s="38"/>
    </row>
    <row r="80" spans="1:31" ht="25.5" x14ac:dyDescent="0.25">
      <c r="A80" s="58" t="s">
        <v>451</v>
      </c>
      <c r="B80" s="58" t="s">
        <v>209</v>
      </c>
      <c r="C80" s="66" t="s">
        <v>439</v>
      </c>
      <c r="D80" s="46" t="s">
        <v>452</v>
      </c>
      <c r="E80" s="46" t="s">
        <v>453</v>
      </c>
      <c r="F80" s="42" t="s">
        <v>8</v>
      </c>
      <c r="G80" s="46" t="s">
        <v>343</v>
      </c>
      <c r="H80" s="35"/>
      <c r="I80" s="35"/>
      <c r="J80" s="35">
        <f t="shared" si="6"/>
        <v>0</v>
      </c>
      <c r="K80" s="35">
        <f t="shared" si="8"/>
        <v>0</v>
      </c>
      <c r="L80" s="82">
        <f>IFERROR(IF(B80="funkcna poziadavka",VLOOKUP(G80,#REF!,4,0)*H80/SUMIFS($H$3:$H$199,$G$3:$G$199,G80,$B$3:$B$199,B80),),)</f>
        <v>0</v>
      </c>
      <c r="M80" s="35">
        <f>IFERROR(IF(B80="Funkcna poziadavka",VLOOKUP(G80,#REF!,3,0),),)</f>
        <v>0</v>
      </c>
      <c r="N80" s="35">
        <f>IFERROR(IF(B80="funkcna poziadavka",VLOOKUP(G80,#REF!,2,0),),)</f>
        <v>0</v>
      </c>
      <c r="O80" s="34">
        <f t="shared" si="7"/>
        <v>0</v>
      </c>
      <c r="P80" s="33">
        <f>IFERROR(O80*VLOOKUP(G80,#REF!,5,0),)</f>
        <v>0</v>
      </c>
      <c r="Q80" s="65" t="str">
        <f>IFERROR(VLOOKUP(G80,#REF!,6,0),"")</f>
        <v/>
      </c>
      <c r="R80" s="38"/>
      <c r="S80" s="38"/>
      <c r="T80" s="38"/>
      <c r="U80" s="38"/>
      <c r="V80" s="38"/>
      <c r="W80" s="38"/>
      <c r="X80" s="38"/>
      <c r="Y80" s="38"/>
      <c r="Z80" s="38"/>
      <c r="AA80" s="38"/>
      <c r="AB80" s="38"/>
      <c r="AC80" s="38"/>
      <c r="AD80" s="38"/>
      <c r="AE80" s="38"/>
    </row>
    <row r="81" spans="1:31" ht="25.5" x14ac:dyDescent="0.25">
      <c r="A81" s="58" t="s">
        <v>454</v>
      </c>
      <c r="B81" s="58" t="s">
        <v>209</v>
      </c>
      <c r="C81" s="66" t="s">
        <v>439</v>
      </c>
      <c r="D81" s="46" t="s">
        <v>455</v>
      </c>
      <c r="E81" s="46" t="s">
        <v>456</v>
      </c>
      <c r="F81" s="42" t="s">
        <v>8</v>
      </c>
      <c r="G81" s="46" t="s">
        <v>343</v>
      </c>
      <c r="H81" s="35"/>
      <c r="I81" s="35"/>
      <c r="J81" s="35">
        <f t="shared" si="6"/>
        <v>0</v>
      </c>
      <c r="K81" s="35">
        <f t="shared" si="8"/>
        <v>0</v>
      </c>
      <c r="L81" s="82">
        <f>IFERROR(IF(B81="funkcna poziadavka",VLOOKUP(G81,#REF!,4,0)*H81/SUMIFS($H$3:$H$199,$G$3:$G$199,G81,$B$3:$B$199,B81),),)</f>
        <v>0</v>
      </c>
      <c r="M81" s="35">
        <f>IFERROR(IF(B81="Funkcna poziadavka",VLOOKUP(G81,#REF!,3,0),),)</f>
        <v>0</v>
      </c>
      <c r="N81" s="35">
        <f>IFERROR(IF(B81="funkcna poziadavka",VLOOKUP(G81,#REF!,2,0),),)</f>
        <v>0</v>
      </c>
      <c r="O81" s="34">
        <f t="shared" si="7"/>
        <v>0</v>
      </c>
      <c r="P81" s="33">
        <f>IFERROR(O81*VLOOKUP(G81,#REF!,5,0),)</f>
        <v>0</v>
      </c>
      <c r="Q81" s="65" t="str">
        <f>IFERROR(VLOOKUP(G81,#REF!,6,0),"")</f>
        <v/>
      </c>
      <c r="R81" s="38"/>
      <c r="S81" s="38"/>
      <c r="T81" s="38"/>
      <c r="U81" s="38"/>
      <c r="V81" s="38"/>
      <c r="W81" s="38"/>
      <c r="X81" s="38"/>
      <c r="Y81" s="38"/>
      <c r="Z81" s="38"/>
      <c r="AA81" s="38"/>
      <c r="AB81" s="38"/>
      <c r="AC81" s="38"/>
      <c r="AD81" s="38"/>
      <c r="AE81" s="38"/>
    </row>
    <row r="82" spans="1:31" ht="38.25" x14ac:dyDescent="0.25">
      <c r="A82" s="58" t="s">
        <v>457</v>
      </c>
      <c r="B82" s="58" t="s">
        <v>209</v>
      </c>
      <c r="C82" s="66" t="s">
        <v>439</v>
      </c>
      <c r="D82" s="66" t="s">
        <v>458</v>
      </c>
      <c r="E82" s="46" t="s">
        <v>459</v>
      </c>
      <c r="F82" s="42" t="s">
        <v>8</v>
      </c>
      <c r="G82" s="46" t="s">
        <v>343</v>
      </c>
      <c r="H82" s="35"/>
      <c r="I82" s="35"/>
      <c r="J82" s="35">
        <f t="shared" si="6"/>
        <v>0</v>
      </c>
      <c r="K82" s="35">
        <f t="shared" si="8"/>
        <v>0</v>
      </c>
      <c r="L82" s="82">
        <f>IFERROR(IF(B82="funkcna poziadavka",VLOOKUP(G82,#REF!,4,0)*H82/SUMIFS($H$3:$H$199,$G$3:$G$199,G82,$B$3:$B$199,B82),),)</f>
        <v>0</v>
      </c>
      <c r="M82" s="35">
        <f>IFERROR(IF(B82="Funkcna poziadavka",VLOOKUP(G82,#REF!,3,0),),)</f>
        <v>0</v>
      </c>
      <c r="N82" s="35">
        <f>IFERROR(IF(B82="funkcna poziadavka",VLOOKUP(G82,#REF!,2,0),),)</f>
        <v>0</v>
      </c>
      <c r="O82" s="34">
        <f t="shared" si="7"/>
        <v>0</v>
      </c>
      <c r="P82" s="33">
        <f>IFERROR(O82*VLOOKUP(G82,#REF!,5,0),)</f>
        <v>0</v>
      </c>
      <c r="Q82" s="65" t="str">
        <f>IFERROR(VLOOKUP(G82,#REF!,6,0),"")</f>
        <v/>
      </c>
      <c r="R82" s="38"/>
      <c r="S82" s="38"/>
      <c r="T82" s="38"/>
      <c r="U82" s="38"/>
      <c r="V82" s="38"/>
      <c r="W82" s="38"/>
      <c r="X82" s="38"/>
      <c r="Y82" s="38"/>
      <c r="Z82" s="38"/>
      <c r="AA82" s="38"/>
      <c r="AB82" s="38"/>
      <c r="AC82" s="38"/>
      <c r="AD82" s="38"/>
      <c r="AE82" s="38"/>
    </row>
    <row r="83" spans="1:31" ht="25.5" x14ac:dyDescent="0.25">
      <c r="A83" s="58" t="s">
        <v>460</v>
      </c>
      <c r="B83" s="58" t="s">
        <v>209</v>
      </c>
      <c r="C83" s="66" t="s">
        <v>461</v>
      </c>
      <c r="D83" s="66" t="s">
        <v>462</v>
      </c>
      <c r="E83" s="46" t="s">
        <v>450</v>
      </c>
      <c r="F83" s="42" t="s">
        <v>8</v>
      </c>
      <c r="G83" s="46" t="s">
        <v>343</v>
      </c>
      <c r="H83" s="35"/>
      <c r="I83" s="35"/>
      <c r="J83" s="35">
        <f t="shared" si="6"/>
        <v>0</v>
      </c>
      <c r="K83" s="35">
        <f t="shared" si="8"/>
        <v>0</v>
      </c>
      <c r="L83" s="82">
        <f>IFERROR(IF(B83="funkcna poziadavka",VLOOKUP(G83,#REF!,4,0)*H83/SUMIFS($H$3:$H$199,$G$3:$G$199,G83,$B$3:$B$199,B83),),)</f>
        <v>0</v>
      </c>
      <c r="M83" s="35">
        <f>IFERROR(IF(B83="Funkcna poziadavka",VLOOKUP(G83,#REF!,3,0),),)</f>
        <v>0</v>
      </c>
      <c r="N83" s="35">
        <f>IFERROR(IF(B83="funkcna poziadavka",VLOOKUP(G83,#REF!,2,0),),)</f>
        <v>0</v>
      </c>
      <c r="O83" s="34">
        <f t="shared" si="7"/>
        <v>0</v>
      </c>
      <c r="P83" s="33">
        <f>IFERROR(O83*VLOOKUP(G83,#REF!,5,0),)</f>
        <v>0</v>
      </c>
      <c r="Q83" s="65" t="str">
        <f>IFERROR(VLOOKUP(G83,#REF!,6,0),"")</f>
        <v/>
      </c>
      <c r="R83" s="43"/>
      <c r="S83" s="43"/>
      <c r="T83" s="47"/>
      <c r="U83" s="47"/>
      <c r="V83" s="47"/>
      <c r="W83" s="47"/>
      <c r="X83" s="47"/>
      <c r="Y83" s="47"/>
      <c r="Z83" s="47"/>
      <c r="AA83" s="47"/>
      <c r="AB83" s="47"/>
      <c r="AC83" s="47"/>
      <c r="AD83" s="47"/>
      <c r="AE83" s="47"/>
    </row>
    <row r="84" spans="1:31" ht="63.75" x14ac:dyDescent="0.25">
      <c r="A84" s="58" t="s">
        <v>463</v>
      </c>
      <c r="B84" s="58" t="s">
        <v>209</v>
      </c>
      <c r="C84" s="66" t="s">
        <v>461</v>
      </c>
      <c r="D84" s="46" t="s">
        <v>464</v>
      </c>
      <c r="E84" s="46" t="s">
        <v>465</v>
      </c>
      <c r="F84" s="42" t="s">
        <v>8</v>
      </c>
      <c r="G84" s="46" t="s">
        <v>343</v>
      </c>
      <c r="H84" s="35"/>
      <c r="I84" s="35"/>
      <c r="J84" s="35">
        <f t="shared" si="6"/>
        <v>0</v>
      </c>
      <c r="K84" s="35">
        <f t="shared" si="8"/>
        <v>0</v>
      </c>
      <c r="L84" s="82">
        <f>IFERROR(IF(B84="funkcna poziadavka",VLOOKUP(G84,#REF!,4,0)*H84/SUMIFS($H$3:$H$199,$G$3:$G$199,G84,$B$3:$B$199,B84),),)</f>
        <v>0</v>
      </c>
      <c r="M84" s="35">
        <f>IFERROR(IF(B84="Funkcna poziadavka",VLOOKUP(G84,#REF!,3,0),),)</f>
        <v>0</v>
      </c>
      <c r="N84" s="35">
        <f>IFERROR(IF(B84="funkcna poziadavka",VLOOKUP(G84,#REF!,2,0),),)</f>
        <v>0</v>
      </c>
      <c r="O84" s="34">
        <f t="shared" si="7"/>
        <v>0</v>
      </c>
      <c r="P84" s="33">
        <f>IFERROR(O84*VLOOKUP(G84,#REF!,5,0),)</f>
        <v>0</v>
      </c>
      <c r="Q84" s="65" t="str">
        <f>IFERROR(VLOOKUP(G84,#REF!,6,0),"")</f>
        <v/>
      </c>
      <c r="R84" s="43"/>
      <c r="S84" s="43"/>
      <c r="T84" s="47"/>
      <c r="U84" s="47"/>
      <c r="V84" s="47"/>
      <c r="W84" s="47"/>
      <c r="X84" s="47"/>
      <c r="Y84" s="47"/>
      <c r="Z84" s="47"/>
      <c r="AA84" s="47"/>
      <c r="AB84" s="47"/>
      <c r="AC84" s="47"/>
      <c r="AD84" s="47"/>
      <c r="AE84" s="47"/>
    </row>
    <row r="85" spans="1:31" ht="63.75" x14ac:dyDescent="0.25">
      <c r="A85" s="58" t="s">
        <v>466</v>
      </c>
      <c r="B85" s="58" t="s">
        <v>209</v>
      </c>
      <c r="C85" s="66" t="s">
        <v>461</v>
      </c>
      <c r="D85" s="46" t="s">
        <v>467</v>
      </c>
      <c r="E85" s="46" t="s">
        <v>468</v>
      </c>
      <c r="F85" s="42" t="s">
        <v>8</v>
      </c>
      <c r="G85" s="46" t="s">
        <v>343</v>
      </c>
      <c r="H85" s="35"/>
      <c r="I85" s="35"/>
      <c r="J85" s="35">
        <f t="shared" si="6"/>
        <v>0</v>
      </c>
      <c r="K85" s="35">
        <f t="shared" si="8"/>
        <v>0</v>
      </c>
      <c r="L85" s="82">
        <f>IFERROR(IF(B85="funkcna poziadavka",VLOOKUP(G85,#REF!,4,0)*H85/SUMIFS($H$3:$H$199,$G$3:$G$199,G85,$B$3:$B$199,B85),),)</f>
        <v>0</v>
      </c>
      <c r="M85" s="35">
        <f>IFERROR(IF(B85="Funkcna poziadavka",VLOOKUP(G85,#REF!,3,0),),)</f>
        <v>0</v>
      </c>
      <c r="N85" s="35">
        <f>IFERROR(IF(B85="funkcna poziadavka",VLOOKUP(G85,#REF!,2,0),),)</f>
        <v>0</v>
      </c>
      <c r="O85" s="34">
        <f t="shared" si="7"/>
        <v>0</v>
      </c>
      <c r="P85" s="33">
        <f>IFERROR(O85*VLOOKUP(G85,#REF!,5,0),)</f>
        <v>0</v>
      </c>
      <c r="Q85" s="65" t="str">
        <f>IFERROR(VLOOKUP(G85,#REF!,6,0),"")</f>
        <v/>
      </c>
      <c r="R85" s="43"/>
      <c r="S85" s="43"/>
      <c r="T85" s="47"/>
      <c r="U85" s="47"/>
      <c r="V85" s="47"/>
      <c r="W85" s="47"/>
      <c r="X85" s="47"/>
      <c r="Y85" s="47"/>
      <c r="Z85" s="47"/>
      <c r="AA85" s="47"/>
      <c r="AB85" s="47"/>
      <c r="AC85" s="47"/>
      <c r="AD85" s="47"/>
      <c r="AE85" s="47"/>
    </row>
    <row r="86" spans="1:31" ht="38.25" x14ac:dyDescent="0.25">
      <c r="A86" s="58" t="s">
        <v>469</v>
      </c>
      <c r="B86" s="58" t="s">
        <v>209</v>
      </c>
      <c r="C86" s="66" t="s">
        <v>461</v>
      </c>
      <c r="D86" s="66" t="s">
        <v>470</v>
      </c>
      <c r="E86" s="46" t="s">
        <v>459</v>
      </c>
      <c r="F86" s="42" t="s">
        <v>8</v>
      </c>
      <c r="G86" s="46" t="s">
        <v>343</v>
      </c>
      <c r="H86" s="35"/>
      <c r="I86" s="35"/>
      <c r="J86" s="35">
        <f t="shared" si="6"/>
        <v>0</v>
      </c>
      <c r="K86" s="35">
        <f t="shared" si="8"/>
        <v>0</v>
      </c>
      <c r="L86" s="82">
        <f>IFERROR(IF(B86="funkcna poziadavka",VLOOKUP(G86,#REF!,4,0)*H86/SUMIFS($H$3:$H$199,$G$3:$G$199,G86,$B$3:$B$199,B86),),)</f>
        <v>0</v>
      </c>
      <c r="M86" s="35">
        <f>IFERROR(IF(B86="Funkcna poziadavka",VLOOKUP(G86,#REF!,3,0),),)</f>
        <v>0</v>
      </c>
      <c r="N86" s="35">
        <f>IFERROR(IF(B86="funkcna poziadavka",VLOOKUP(G86,#REF!,2,0),),)</f>
        <v>0</v>
      </c>
      <c r="O86" s="34">
        <f t="shared" si="7"/>
        <v>0</v>
      </c>
      <c r="P86" s="33">
        <f>IFERROR(O86*VLOOKUP(G86,#REF!,5,0),)</f>
        <v>0</v>
      </c>
      <c r="Q86" s="65" t="str">
        <f>IFERROR(VLOOKUP(G86,#REF!,6,0),"")</f>
        <v/>
      </c>
      <c r="R86" s="43"/>
      <c r="S86" s="43"/>
      <c r="T86" s="47"/>
      <c r="U86" s="47"/>
      <c r="V86" s="47"/>
      <c r="W86" s="47"/>
      <c r="X86" s="47"/>
      <c r="Y86" s="47"/>
      <c r="Z86" s="47"/>
      <c r="AA86" s="47"/>
      <c r="AB86" s="47"/>
      <c r="AC86" s="47"/>
      <c r="AD86" s="47"/>
      <c r="AE86" s="47"/>
    </row>
    <row r="87" spans="1:31" ht="25.5" x14ac:dyDescent="0.25">
      <c r="A87" s="58" t="s">
        <v>471</v>
      </c>
      <c r="B87" s="58" t="s">
        <v>209</v>
      </c>
      <c r="C87" s="87" t="s">
        <v>439</v>
      </c>
      <c r="D87" s="87" t="s">
        <v>472</v>
      </c>
      <c r="E87" s="88" t="s">
        <v>473</v>
      </c>
      <c r="F87" s="42" t="s">
        <v>8</v>
      </c>
      <c r="G87" s="46" t="s">
        <v>343</v>
      </c>
      <c r="H87" s="35"/>
      <c r="I87" s="35"/>
      <c r="J87" s="35">
        <f t="shared" si="6"/>
        <v>0</v>
      </c>
      <c r="K87" s="35">
        <f t="shared" si="8"/>
        <v>0</v>
      </c>
      <c r="L87" s="82">
        <f>IFERROR(IF(B87="funkcna poziadavka",VLOOKUP(G87,#REF!,4,0)*H87/SUMIFS($H$3:$H$199,$G$3:$G$199,G87,$B$3:$B$199,B87),),)</f>
        <v>0</v>
      </c>
      <c r="M87" s="35">
        <f>IFERROR(IF(B87="Funkcna poziadavka",VLOOKUP(G87,#REF!,3,0),),)</f>
        <v>0</v>
      </c>
      <c r="N87" s="35">
        <f>IFERROR(IF(B87="funkcna poziadavka",VLOOKUP(G87,#REF!,2,0),),)</f>
        <v>0</v>
      </c>
      <c r="O87" s="34">
        <f t="shared" si="7"/>
        <v>0</v>
      </c>
      <c r="P87" s="33">
        <f>IFERROR(O87*VLOOKUP(G87,#REF!,5,0),)</f>
        <v>0</v>
      </c>
      <c r="Q87" s="65" t="str">
        <f>IFERROR(VLOOKUP(G87,#REF!,6,0),"")</f>
        <v/>
      </c>
      <c r="R87" s="43"/>
      <c r="S87" s="43"/>
      <c r="T87" s="47"/>
      <c r="U87" s="47"/>
      <c r="V87" s="47"/>
      <c r="W87" s="47"/>
      <c r="X87" s="47"/>
      <c r="Y87" s="47"/>
      <c r="Z87" s="47"/>
      <c r="AA87" s="47"/>
      <c r="AB87" s="47"/>
      <c r="AC87" s="47"/>
      <c r="AD87" s="47"/>
      <c r="AE87" s="47"/>
    </row>
    <row r="88" spans="1:31" ht="25.5" x14ac:dyDescent="0.25">
      <c r="A88" s="58" t="s">
        <v>474</v>
      </c>
      <c r="B88" s="58" t="s">
        <v>209</v>
      </c>
      <c r="C88" s="87" t="s">
        <v>461</v>
      </c>
      <c r="D88" s="87" t="s">
        <v>475</v>
      </c>
      <c r="E88" s="88" t="s">
        <v>473</v>
      </c>
      <c r="F88" s="42" t="s">
        <v>8</v>
      </c>
      <c r="G88" s="46" t="s">
        <v>343</v>
      </c>
      <c r="H88" s="35"/>
      <c r="I88" s="35"/>
      <c r="J88" s="35">
        <f t="shared" si="6"/>
        <v>0</v>
      </c>
      <c r="K88" s="35">
        <f t="shared" si="8"/>
        <v>0</v>
      </c>
      <c r="L88" s="82">
        <f>IFERROR(IF(B88="funkcna poziadavka",VLOOKUP(G88,#REF!,4,0)*H88/SUMIFS($H$3:$H$199,$G$3:$G$199,G88,$B$3:$B$199,B88),),)</f>
        <v>0</v>
      </c>
      <c r="M88" s="35">
        <f>IFERROR(IF(B88="Funkcna poziadavka",VLOOKUP(G88,#REF!,3,0),),)</f>
        <v>0</v>
      </c>
      <c r="N88" s="35">
        <f>IFERROR(IF(B88="funkcna poziadavka",VLOOKUP(G88,#REF!,2,0),),)</f>
        <v>0</v>
      </c>
      <c r="O88" s="34">
        <f t="shared" si="7"/>
        <v>0</v>
      </c>
      <c r="P88" s="33">
        <f>IFERROR(O88*VLOOKUP(G88,#REF!,5,0),)</f>
        <v>0</v>
      </c>
      <c r="Q88" s="65" t="str">
        <f>IFERROR(VLOOKUP(G88,#REF!,6,0),"")</f>
        <v/>
      </c>
      <c r="R88" s="43"/>
      <c r="S88" s="43"/>
      <c r="T88" s="47"/>
      <c r="U88" s="47"/>
      <c r="V88" s="47"/>
      <c r="W88" s="47"/>
      <c r="X88" s="47"/>
      <c r="Y88" s="47"/>
      <c r="Z88" s="47"/>
      <c r="AA88" s="47"/>
      <c r="AB88" s="47"/>
      <c r="AC88" s="47"/>
      <c r="AD88" s="47"/>
      <c r="AE88" s="47"/>
    </row>
    <row r="89" spans="1:31" ht="38.25" x14ac:dyDescent="0.25">
      <c r="A89" s="58" t="s">
        <v>476</v>
      </c>
      <c r="B89" s="58" t="s">
        <v>209</v>
      </c>
      <c r="C89" s="87" t="s">
        <v>461</v>
      </c>
      <c r="D89" s="88" t="s">
        <v>477</v>
      </c>
      <c r="E89" s="88" t="s">
        <v>478</v>
      </c>
      <c r="F89" s="42" t="s">
        <v>8</v>
      </c>
      <c r="G89" s="46" t="s">
        <v>278</v>
      </c>
      <c r="H89" s="35"/>
      <c r="I89" s="35"/>
      <c r="J89" s="35">
        <f t="shared" si="6"/>
        <v>0</v>
      </c>
      <c r="K89" s="35">
        <f t="shared" si="8"/>
        <v>0</v>
      </c>
      <c r="L89" s="82">
        <f>IFERROR(IF(B89="funkcna poziadavka",VLOOKUP(G89,#REF!,4,0)*H89/SUMIFS($H$3:$H$199,$G$3:$G$199,G89,$B$3:$B$199,B89),),)</f>
        <v>0</v>
      </c>
      <c r="M89" s="35">
        <f>IFERROR(IF(B89="Funkcna poziadavka",VLOOKUP(G89,#REF!,3,0),),)</f>
        <v>0</v>
      </c>
      <c r="N89" s="35">
        <f>IFERROR(IF(B89="funkcna poziadavka",VLOOKUP(G89,#REF!,2,0),),)</f>
        <v>0</v>
      </c>
      <c r="O89" s="34">
        <f t="shared" si="7"/>
        <v>0</v>
      </c>
      <c r="P89" s="33">
        <f>IFERROR(O89*VLOOKUP(G89,#REF!,5,0),)</f>
        <v>0</v>
      </c>
      <c r="Q89" s="65" t="str">
        <f>IFERROR(VLOOKUP(G89,#REF!,6,0),"")</f>
        <v/>
      </c>
      <c r="R89" s="41"/>
      <c r="S89" s="41"/>
      <c r="T89" s="41"/>
      <c r="U89" s="41"/>
      <c r="V89" s="41"/>
      <c r="W89" s="41"/>
      <c r="X89" s="41"/>
      <c r="Y89" s="41"/>
      <c r="Z89" s="41"/>
      <c r="AA89" s="41"/>
      <c r="AB89" s="41"/>
      <c r="AC89" s="41"/>
      <c r="AD89" s="41"/>
      <c r="AE89" s="41"/>
    </row>
    <row r="90" spans="1:31" ht="38.25" x14ac:dyDescent="0.25">
      <c r="A90" s="58" t="s">
        <v>479</v>
      </c>
      <c r="B90" s="58" t="s">
        <v>209</v>
      </c>
      <c r="C90" s="87" t="s">
        <v>461</v>
      </c>
      <c r="D90" s="88" t="s">
        <v>480</v>
      </c>
      <c r="E90" s="88" t="s">
        <v>481</v>
      </c>
      <c r="F90" s="42" t="s">
        <v>8</v>
      </c>
      <c r="G90" s="46" t="s">
        <v>271</v>
      </c>
      <c r="H90" s="35"/>
      <c r="I90" s="35"/>
      <c r="J90" s="35">
        <f t="shared" si="6"/>
        <v>0</v>
      </c>
      <c r="K90" s="35">
        <f t="shared" si="8"/>
        <v>0</v>
      </c>
      <c r="L90" s="82">
        <f>IFERROR(IF(B90="funkcna poziadavka",VLOOKUP(G90,#REF!,4,0)*H90/SUMIFS($H$3:$H$199,$G$3:$G$199,G90,$B$3:$B$199,B90),),)</f>
        <v>0</v>
      </c>
      <c r="M90" s="35">
        <f>IFERROR(IF(B90="Funkcna poziadavka",VLOOKUP(G90,#REF!,3,0),),)</f>
        <v>0</v>
      </c>
      <c r="N90" s="35">
        <f>IFERROR(IF(B90="funkcna poziadavka",VLOOKUP(G90,#REF!,2,0),),)</f>
        <v>0</v>
      </c>
      <c r="O90" s="34">
        <f t="shared" si="7"/>
        <v>0</v>
      </c>
      <c r="P90" s="33">
        <f>IFERROR(O90*VLOOKUP(G90,#REF!,5,0),)</f>
        <v>0</v>
      </c>
      <c r="Q90" s="65" t="str">
        <f>IFERROR(VLOOKUP(G90,#REF!,6,0),"")</f>
        <v/>
      </c>
      <c r="R90" s="41"/>
      <c r="S90" s="41"/>
      <c r="T90" s="41"/>
      <c r="U90" s="41"/>
      <c r="V90" s="41"/>
      <c r="W90" s="41"/>
      <c r="X90" s="41"/>
      <c r="Y90" s="41"/>
      <c r="Z90" s="41"/>
      <c r="AA90" s="41"/>
      <c r="AB90" s="41"/>
      <c r="AC90" s="41"/>
      <c r="AD90" s="41"/>
      <c r="AE90" s="41"/>
    </row>
    <row r="91" spans="1:31" ht="25.5" x14ac:dyDescent="0.25">
      <c r="A91" s="58" t="s">
        <v>482</v>
      </c>
      <c r="B91" s="58" t="s">
        <v>209</v>
      </c>
      <c r="C91" s="87" t="s">
        <v>461</v>
      </c>
      <c r="D91" s="88" t="s">
        <v>483</v>
      </c>
      <c r="E91" s="88" t="s">
        <v>484</v>
      </c>
      <c r="F91" s="42" t="s">
        <v>8</v>
      </c>
      <c r="G91" s="46" t="s">
        <v>271</v>
      </c>
      <c r="H91" s="35"/>
      <c r="I91" s="35"/>
      <c r="J91" s="35">
        <f t="shared" si="6"/>
        <v>0</v>
      </c>
      <c r="K91" s="35">
        <f t="shared" si="8"/>
        <v>0</v>
      </c>
      <c r="L91" s="82">
        <f>IFERROR(IF(B91="funkcna poziadavka",VLOOKUP(G91,#REF!,4,0)*H91/SUMIFS($H$3:$H$199,$G$3:$G$199,G91,$B$3:$B$199,B91),),)</f>
        <v>0</v>
      </c>
      <c r="M91" s="35">
        <f>IFERROR(IF(B91="Funkcna poziadavka",VLOOKUP(G91,#REF!,3,0),),)</f>
        <v>0</v>
      </c>
      <c r="N91" s="35">
        <f>IFERROR(IF(B91="funkcna poziadavka",VLOOKUP(G91,#REF!,2,0),),)</f>
        <v>0</v>
      </c>
      <c r="O91" s="34">
        <f t="shared" si="7"/>
        <v>0</v>
      </c>
      <c r="P91" s="33">
        <f>IFERROR(O91*VLOOKUP(G91,#REF!,5,0),)</f>
        <v>0</v>
      </c>
      <c r="Q91" s="65" t="str">
        <f>IFERROR(VLOOKUP(G91,#REF!,6,0),"")</f>
        <v/>
      </c>
      <c r="R91" s="41"/>
      <c r="S91" s="41"/>
      <c r="T91" s="41"/>
      <c r="U91" s="41"/>
      <c r="V91" s="41"/>
      <c r="W91" s="41"/>
      <c r="X91" s="41"/>
      <c r="Y91" s="41"/>
      <c r="Z91" s="41"/>
      <c r="AA91" s="41"/>
      <c r="AB91" s="41"/>
      <c r="AC91" s="41"/>
      <c r="AD91" s="41"/>
      <c r="AE91" s="41"/>
    </row>
    <row r="92" spans="1:31" ht="25.5" x14ac:dyDescent="0.25">
      <c r="A92" s="58" t="s">
        <v>485</v>
      </c>
      <c r="B92" s="58" t="s">
        <v>209</v>
      </c>
      <c r="C92" s="66" t="s">
        <v>439</v>
      </c>
      <c r="D92" s="66" t="s">
        <v>486</v>
      </c>
      <c r="E92" s="46" t="s">
        <v>487</v>
      </c>
      <c r="F92" s="42" t="s">
        <v>8</v>
      </c>
      <c r="G92" s="46" t="s">
        <v>488</v>
      </c>
      <c r="H92" s="35"/>
      <c r="I92" s="35"/>
      <c r="J92" s="35">
        <f t="shared" si="6"/>
        <v>0</v>
      </c>
      <c r="K92" s="35">
        <f t="shared" si="8"/>
        <v>0</v>
      </c>
      <c r="L92" s="82">
        <f>IFERROR(IF(B92="funkcna poziadavka",VLOOKUP(G92,#REF!,4,0)*H92/SUMIFS($H$3:$H$199,$G$3:$G$199,G92,$B$3:$B$199,B92),),)</f>
        <v>0</v>
      </c>
      <c r="M92" s="35">
        <f>IFERROR(IF(B92="Funkcna poziadavka",VLOOKUP(G92,#REF!,3,0),),)</f>
        <v>0</v>
      </c>
      <c r="N92" s="35">
        <f>IFERROR(IF(B92="funkcna poziadavka",VLOOKUP(G92,#REF!,2,0),),)</f>
        <v>0</v>
      </c>
      <c r="O92" s="34">
        <f t="shared" si="7"/>
        <v>0</v>
      </c>
      <c r="P92" s="33">
        <f>IFERROR(O92*VLOOKUP(G92,#REF!,5,0),)</f>
        <v>0</v>
      </c>
      <c r="Q92" s="65" t="str">
        <f>IFERROR(VLOOKUP(G92,#REF!,6,0),"")</f>
        <v/>
      </c>
      <c r="R92" s="41"/>
      <c r="S92" s="41"/>
      <c r="T92" s="41"/>
      <c r="U92" s="41"/>
      <c r="V92" s="41"/>
      <c r="W92" s="41"/>
      <c r="X92" s="41"/>
      <c r="Y92" s="41"/>
      <c r="Z92" s="41"/>
      <c r="AA92" s="41"/>
      <c r="AB92" s="41"/>
      <c r="AC92" s="41"/>
      <c r="AD92" s="41"/>
      <c r="AE92" s="41"/>
    </row>
    <row r="93" spans="1:31" ht="38.25" x14ac:dyDescent="0.25">
      <c r="A93" s="58" t="s">
        <v>489</v>
      </c>
      <c r="B93" s="58" t="s">
        <v>209</v>
      </c>
      <c r="C93" s="66" t="s">
        <v>439</v>
      </c>
      <c r="D93" s="66" t="s">
        <v>490</v>
      </c>
      <c r="E93" s="46" t="s">
        <v>491</v>
      </c>
      <c r="F93" s="42" t="s">
        <v>8</v>
      </c>
      <c r="G93" s="46" t="s">
        <v>488</v>
      </c>
      <c r="H93" s="35"/>
      <c r="I93" s="35"/>
      <c r="J93" s="35">
        <f t="shared" si="6"/>
        <v>0</v>
      </c>
      <c r="K93" s="35">
        <f t="shared" si="8"/>
        <v>0</v>
      </c>
      <c r="L93" s="82">
        <f>IFERROR(IF(B93="funkcna poziadavka",VLOOKUP(G93,#REF!,4,0)*H93/SUMIFS($H$3:$H$199,$G$3:$G$199,G93,$B$3:$B$199,B93),),)</f>
        <v>0</v>
      </c>
      <c r="M93" s="35">
        <f>IFERROR(IF(B93="Funkcna poziadavka",VLOOKUP(G93,#REF!,3,0),),)</f>
        <v>0</v>
      </c>
      <c r="N93" s="35">
        <f>IFERROR(IF(B93="funkcna poziadavka",VLOOKUP(G93,#REF!,2,0),),)</f>
        <v>0</v>
      </c>
      <c r="O93" s="34">
        <f t="shared" si="7"/>
        <v>0</v>
      </c>
      <c r="P93" s="33">
        <f>IFERROR(O93*VLOOKUP(G93,#REF!,5,0),)</f>
        <v>0</v>
      </c>
      <c r="Q93" s="65" t="str">
        <f>IFERROR(VLOOKUP(G93,#REF!,6,0),"")</f>
        <v/>
      </c>
      <c r="R93" s="41"/>
      <c r="S93" s="41"/>
      <c r="T93" s="41"/>
      <c r="U93" s="41"/>
      <c r="V93" s="41"/>
      <c r="W93" s="41"/>
      <c r="X93" s="41"/>
      <c r="Y93" s="41"/>
      <c r="Z93" s="41"/>
      <c r="AA93" s="41"/>
      <c r="AB93" s="41"/>
      <c r="AC93" s="41"/>
      <c r="AD93" s="41"/>
      <c r="AE93" s="41"/>
    </row>
    <row r="94" spans="1:31" ht="25.5" x14ac:dyDescent="0.25">
      <c r="A94" s="58" t="s">
        <v>492</v>
      </c>
      <c r="B94" s="58" t="s">
        <v>209</v>
      </c>
      <c r="C94" s="66" t="s">
        <v>439</v>
      </c>
      <c r="D94" s="66" t="s">
        <v>493</v>
      </c>
      <c r="E94" s="46" t="s">
        <v>494</v>
      </c>
      <c r="F94" s="42" t="s">
        <v>8</v>
      </c>
      <c r="G94" s="46" t="s">
        <v>488</v>
      </c>
      <c r="H94" s="35"/>
      <c r="I94" s="35"/>
      <c r="J94" s="35">
        <f t="shared" si="6"/>
        <v>0</v>
      </c>
      <c r="K94" s="35">
        <f t="shared" si="8"/>
        <v>0</v>
      </c>
      <c r="L94" s="82">
        <f>IFERROR(IF(B94="funkcna poziadavka",VLOOKUP(G94,#REF!,4,0)*H94/SUMIFS($H$3:$H$199,$G$3:$G$199,G94,$B$3:$B$199,B94),),)</f>
        <v>0</v>
      </c>
      <c r="M94" s="35">
        <f>IFERROR(IF(B94="Funkcna poziadavka",VLOOKUP(G94,#REF!,3,0),),)</f>
        <v>0</v>
      </c>
      <c r="N94" s="35">
        <f>IFERROR(IF(B94="funkcna poziadavka",VLOOKUP(G94,#REF!,2,0),),)</f>
        <v>0</v>
      </c>
      <c r="O94" s="34">
        <f t="shared" si="7"/>
        <v>0</v>
      </c>
      <c r="P94" s="33">
        <f>IFERROR(O94*VLOOKUP(G94,#REF!,5,0),)</f>
        <v>0</v>
      </c>
      <c r="Q94" s="65" t="str">
        <f>IFERROR(VLOOKUP(G94,#REF!,6,0),"")</f>
        <v/>
      </c>
      <c r="R94" s="41"/>
      <c r="S94" s="41"/>
      <c r="T94" s="41"/>
      <c r="U94" s="41"/>
      <c r="V94" s="41"/>
      <c r="W94" s="41"/>
      <c r="X94" s="41"/>
      <c r="Y94" s="41"/>
      <c r="Z94" s="41"/>
      <c r="AA94" s="41"/>
      <c r="AB94" s="41"/>
      <c r="AC94" s="41"/>
      <c r="AD94" s="41"/>
      <c r="AE94" s="41"/>
    </row>
    <row r="95" spans="1:31" ht="25.5" x14ac:dyDescent="0.25">
      <c r="A95" s="58" t="s">
        <v>495</v>
      </c>
      <c r="B95" s="58" t="s">
        <v>209</v>
      </c>
      <c r="C95" s="66" t="s">
        <v>439</v>
      </c>
      <c r="D95" s="46" t="s">
        <v>496</v>
      </c>
      <c r="E95" s="46" t="s">
        <v>497</v>
      </c>
      <c r="F95" s="42" t="s">
        <v>8</v>
      </c>
      <c r="G95" s="46" t="s">
        <v>488</v>
      </c>
      <c r="H95" s="35"/>
      <c r="I95" s="35"/>
      <c r="J95" s="35">
        <f t="shared" si="6"/>
        <v>0</v>
      </c>
      <c r="K95" s="35">
        <f t="shared" si="8"/>
        <v>0</v>
      </c>
      <c r="L95" s="82">
        <f>IFERROR(IF(B95="funkcna poziadavka",VLOOKUP(G95,#REF!,4,0)*H95/SUMIFS($H$3:$H$199,$G$3:$G$199,G95,$B$3:$B$199,B95),),)</f>
        <v>0</v>
      </c>
      <c r="M95" s="35">
        <f>IFERROR(IF(B95="Funkcna poziadavka",VLOOKUP(G95,#REF!,3,0),),)</f>
        <v>0</v>
      </c>
      <c r="N95" s="35">
        <f>IFERROR(IF(B95="funkcna poziadavka",VLOOKUP(G95,#REF!,2,0),),)</f>
        <v>0</v>
      </c>
      <c r="O95" s="34">
        <f t="shared" si="7"/>
        <v>0</v>
      </c>
      <c r="P95" s="33">
        <f>IFERROR(O95*VLOOKUP(G95,#REF!,5,0),)</f>
        <v>0</v>
      </c>
      <c r="Q95" s="65" t="str">
        <f>IFERROR(VLOOKUP(G95,#REF!,6,0),"")</f>
        <v/>
      </c>
      <c r="R95" s="41"/>
      <c r="S95" s="41"/>
      <c r="T95" s="41"/>
      <c r="U95" s="41"/>
      <c r="V95" s="41"/>
      <c r="W95" s="41"/>
      <c r="X95" s="41"/>
      <c r="Y95" s="41"/>
      <c r="Z95" s="41"/>
      <c r="AA95" s="41"/>
      <c r="AB95" s="41"/>
      <c r="AC95" s="41"/>
      <c r="AD95" s="41"/>
      <c r="AE95" s="41"/>
    </row>
    <row r="96" spans="1:31" ht="25.5" x14ac:dyDescent="0.25">
      <c r="A96" s="58" t="s">
        <v>498</v>
      </c>
      <c r="B96" s="58" t="s">
        <v>209</v>
      </c>
      <c r="C96" s="66" t="s">
        <v>439</v>
      </c>
      <c r="D96" s="46" t="s">
        <v>499</v>
      </c>
      <c r="E96" s="46" t="s">
        <v>500</v>
      </c>
      <c r="F96" s="42" t="s">
        <v>8</v>
      </c>
      <c r="G96" s="46" t="s">
        <v>343</v>
      </c>
      <c r="H96" s="35"/>
      <c r="I96" s="35"/>
      <c r="J96" s="35">
        <f t="shared" si="6"/>
        <v>0</v>
      </c>
      <c r="K96" s="35">
        <f t="shared" si="8"/>
        <v>0</v>
      </c>
      <c r="L96" s="82">
        <f>IFERROR(IF(B96="funkcna poziadavka",VLOOKUP(G96,#REF!,4,0)*H96/SUMIFS($H$3:$H$199,$G$3:$G$199,G96,$B$3:$B$199,B96),),)</f>
        <v>0</v>
      </c>
      <c r="M96" s="35">
        <f>IFERROR(IF(B96="Funkcna poziadavka",VLOOKUP(G96,#REF!,3,0),),)</f>
        <v>0</v>
      </c>
      <c r="N96" s="35">
        <f>IFERROR(IF(B96="funkcna poziadavka",VLOOKUP(G96,#REF!,2,0),),)</f>
        <v>0</v>
      </c>
      <c r="O96" s="34">
        <f t="shared" si="7"/>
        <v>0</v>
      </c>
      <c r="P96" s="33">
        <f>IFERROR(O96*VLOOKUP(G96,#REF!,5,0),)</f>
        <v>0</v>
      </c>
      <c r="Q96" s="65" t="str">
        <f>IFERROR(VLOOKUP(G96,#REF!,6,0),"")</f>
        <v/>
      </c>
      <c r="R96" s="41"/>
      <c r="S96" s="41"/>
      <c r="T96" s="41"/>
      <c r="U96" s="41"/>
      <c r="V96" s="41"/>
      <c r="W96" s="41"/>
      <c r="X96" s="41"/>
      <c r="Y96" s="41"/>
      <c r="Z96" s="41"/>
      <c r="AA96" s="41"/>
      <c r="AB96" s="41"/>
      <c r="AC96" s="41"/>
      <c r="AD96" s="41"/>
      <c r="AE96" s="41"/>
    </row>
    <row r="97" spans="1:31" ht="25.5" x14ac:dyDescent="0.25">
      <c r="A97" s="58" t="s">
        <v>501</v>
      </c>
      <c r="B97" s="58" t="s">
        <v>209</v>
      </c>
      <c r="C97" s="66" t="s">
        <v>461</v>
      </c>
      <c r="D97" s="66" t="s">
        <v>502</v>
      </c>
      <c r="E97" s="46" t="s">
        <v>487</v>
      </c>
      <c r="F97" s="42" t="s">
        <v>8</v>
      </c>
      <c r="G97" s="46" t="s">
        <v>488</v>
      </c>
      <c r="H97" s="35"/>
      <c r="I97" s="35"/>
      <c r="J97" s="35">
        <f t="shared" si="6"/>
        <v>0</v>
      </c>
      <c r="K97" s="35">
        <f t="shared" si="8"/>
        <v>0</v>
      </c>
      <c r="L97" s="82">
        <f>IFERROR(IF(B97="funkcna poziadavka",VLOOKUP(G97,#REF!,4,0)*H97/SUMIFS($H$3:$H$199,$G$3:$G$199,G97,$B$3:$B$199,B97),),)</f>
        <v>0</v>
      </c>
      <c r="M97" s="35">
        <f>IFERROR(IF(B97="Funkcna poziadavka",VLOOKUP(G97,#REF!,3,0),),)</f>
        <v>0</v>
      </c>
      <c r="N97" s="35">
        <f>IFERROR(IF(B97="funkcna poziadavka",VLOOKUP(G97,#REF!,2,0),),)</f>
        <v>0</v>
      </c>
      <c r="O97" s="34">
        <f t="shared" si="7"/>
        <v>0</v>
      </c>
      <c r="P97" s="33">
        <f>IFERROR(O97*VLOOKUP(G97,#REF!,5,0),)</f>
        <v>0</v>
      </c>
      <c r="Q97" s="65" t="str">
        <f>IFERROR(VLOOKUP(G97,#REF!,6,0),"")</f>
        <v/>
      </c>
      <c r="R97" s="40"/>
      <c r="S97" s="40"/>
      <c r="T97" s="40"/>
      <c r="U97" s="40"/>
      <c r="V97" s="45"/>
      <c r="W97" s="44"/>
      <c r="X97" s="44"/>
      <c r="Y97" s="40"/>
      <c r="Z97" s="40"/>
      <c r="AA97" s="40"/>
      <c r="AB97" s="40"/>
      <c r="AC97" s="40"/>
      <c r="AD97" s="40"/>
      <c r="AE97" s="40"/>
    </row>
    <row r="98" spans="1:31" ht="38.25" x14ac:dyDescent="0.25">
      <c r="A98" s="58" t="s">
        <v>503</v>
      </c>
      <c r="B98" s="58" t="s">
        <v>209</v>
      </c>
      <c r="C98" s="66" t="s">
        <v>461</v>
      </c>
      <c r="D98" s="66" t="s">
        <v>504</v>
      </c>
      <c r="E98" s="46" t="s">
        <v>491</v>
      </c>
      <c r="F98" s="42" t="s">
        <v>8</v>
      </c>
      <c r="G98" s="46" t="s">
        <v>488</v>
      </c>
      <c r="H98" s="35"/>
      <c r="I98" s="35"/>
      <c r="J98" s="35">
        <f t="shared" si="6"/>
        <v>0</v>
      </c>
      <c r="K98" s="35">
        <f t="shared" si="8"/>
        <v>0</v>
      </c>
      <c r="L98" s="82">
        <f>IFERROR(IF(B98="funkcna poziadavka",VLOOKUP(G98,#REF!,4,0)*H98/SUMIFS($H$3:$H$199,$G$3:$G$199,G98,$B$3:$B$199,B98),),)</f>
        <v>0</v>
      </c>
      <c r="M98" s="35">
        <f>IFERROR(IF(B98="Funkcna poziadavka",VLOOKUP(G98,#REF!,3,0),),)</f>
        <v>0</v>
      </c>
      <c r="N98" s="35">
        <f>IFERROR(IF(B98="funkcna poziadavka",VLOOKUP(G98,#REF!,2,0),),)</f>
        <v>0</v>
      </c>
      <c r="O98" s="34">
        <f t="shared" si="7"/>
        <v>0</v>
      </c>
      <c r="P98" s="33">
        <f>IFERROR(O98*VLOOKUP(G98,#REF!,5,0),)</f>
        <v>0</v>
      </c>
      <c r="Q98" s="65" t="str">
        <f>IFERROR(VLOOKUP(G98,#REF!,6,0),"")</f>
        <v/>
      </c>
      <c r="R98" s="41"/>
      <c r="S98" s="41"/>
      <c r="T98" s="41"/>
      <c r="U98" s="41"/>
      <c r="V98" s="41"/>
      <c r="W98" s="41"/>
      <c r="X98" s="41"/>
      <c r="Y98" s="41"/>
      <c r="Z98" s="41"/>
      <c r="AA98" s="41"/>
      <c r="AB98" s="41"/>
      <c r="AC98" s="41"/>
      <c r="AD98" s="41"/>
      <c r="AE98" s="41"/>
    </row>
    <row r="99" spans="1:31" ht="25.5" x14ac:dyDescent="0.25">
      <c r="A99" s="58" t="s">
        <v>505</v>
      </c>
      <c r="B99" s="58" t="s">
        <v>209</v>
      </c>
      <c r="C99" s="66" t="s">
        <v>461</v>
      </c>
      <c r="D99" s="66" t="s">
        <v>506</v>
      </c>
      <c r="E99" s="46" t="s">
        <v>494</v>
      </c>
      <c r="F99" s="42" t="s">
        <v>8</v>
      </c>
      <c r="G99" s="46" t="s">
        <v>488</v>
      </c>
      <c r="H99" s="35"/>
      <c r="I99" s="35"/>
      <c r="J99" s="35">
        <f t="shared" ref="J99:J130" si="9">IF(ISNUMBER(H99),H99,)</f>
        <v>0</v>
      </c>
      <c r="K99" s="35">
        <f t="shared" si="8"/>
        <v>0</v>
      </c>
      <c r="L99" s="82">
        <f>IFERROR(IF(B99="funkcna poziadavka",VLOOKUP(G99,#REF!,4,0)*H99/SUMIFS($H$3:$H$199,$G$3:$G$199,G99,$B$3:$B$199,B99),),)</f>
        <v>0</v>
      </c>
      <c r="M99" s="35">
        <f>IFERROR(IF(B99="Funkcna poziadavka",VLOOKUP(G99,#REF!,3,0),),)</f>
        <v>0</v>
      </c>
      <c r="N99" s="35">
        <f>IFERROR(IF(B99="funkcna poziadavka",VLOOKUP(G99,#REF!,2,0),),)</f>
        <v>0</v>
      </c>
      <c r="O99" s="34">
        <f t="shared" ref="O99:O130" si="10">(K99+L99)*M99*N99</f>
        <v>0</v>
      </c>
      <c r="P99" s="33">
        <f>IFERROR(O99*VLOOKUP(G99,#REF!,5,0),)</f>
        <v>0</v>
      </c>
      <c r="Q99" s="65" t="str">
        <f>IFERROR(VLOOKUP(G99,#REF!,6,0),"")</f>
        <v/>
      </c>
      <c r="R99" s="41"/>
      <c r="S99" s="41"/>
      <c r="T99" s="41"/>
      <c r="U99" s="41"/>
      <c r="V99" s="41"/>
      <c r="W99" s="41"/>
      <c r="X99" s="41"/>
      <c r="Y99" s="41"/>
      <c r="Z99" s="41"/>
      <c r="AA99" s="41"/>
      <c r="AB99" s="41"/>
      <c r="AC99" s="41"/>
      <c r="AD99" s="41"/>
      <c r="AE99" s="41"/>
    </row>
    <row r="100" spans="1:31" ht="25.5" x14ac:dyDescent="0.25">
      <c r="A100" s="58" t="s">
        <v>507</v>
      </c>
      <c r="B100" s="58" t="s">
        <v>209</v>
      </c>
      <c r="C100" s="66" t="s">
        <v>461</v>
      </c>
      <c r="D100" s="46" t="s">
        <v>508</v>
      </c>
      <c r="E100" s="46" t="s">
        <v>509</v>
      </c>
      <c r="F100" s="42" t="s">
        <v>8</v>
      </c>
      <c r="G100" s="46" t="s">
        <v>488</v>
      </c>
      <c r="H100" s="35"/>
      <c r="I100" s="35"/>
      <c r="J100" s="35">
        <f t="shared" si="9"/>
        <v>0</v>
      </c>
      <c r="K100" s="35">
        <f t="shared" si="8"/>
        <v>0</v>
      </c>
      <c r="L100" s="82">
        <f>IFERROR(IF(B100="funkcna poziadavka",VLOOKUP(G100,#REF!,4,0)*H100/SUMIFS($H$3:$H$199,$G$3:$G$199,G100,$B$3:$B$199,B100),),)</f>
        <v>0</v>
      </c>
      <c r="M100" s="35">
        <f>IFERROR(IF(B100="Funkcna poziadavka",VLOOKUP(G100,#REF!,3,0),),)</f>
        <v>0</v>
      </c>
      <c r="N100" s="35">
        <f>IFERROR(IF(B100="funkcna poziadavka",VLOOKUP(G100,#REF!,2,0),),)</f>
        <v>0</v>
      </c>
      <c r="O100" s="34">
        <f t="shared" si="10"/>
        <v>0</v>
      </c>
      <c r="P100" s="33">
        <f>IFERROR(O100*VLOOKUP(G100,#REF!,5,0),)</f>
        <v>0</v>
      </c>
      <c r="Q100" s="65" t="str">
        <f>IFERROR(VLOOKUP(G100,#REF!,6,0),"")</f>
        <v/>
      </c>
      <c r="R100" s="41"/>
      <c r="S100" s="41"/>
      <c r="T100" s="41"/>
      <c r="U100" s="41"/>
      <c r="V100" s="41"/>
      <c r="W100" s="41"/>
      <c r="X100" s="41"/>
      <c r="Y100" s="41"/>
      <c r="Z100" s="41"/>
      <c r="AA100" s="41"/>
      <c r="AB100" s="41"/>
      <c r="AC100" s="41"/>
      <c r="AD100" s="41"/>
      <c r="AE100" s="41"/>
    </row>
    <row r="101" spans="1:31" ht="25.5" x14ac:dyDescent="0.25">
      <c r="A101" s="58" t="s">
        <v>510</v>
      </c>
      <c r="B101" s="58" t="s">
        <v>209</v>
      </c>
      <c r="C101" s="66" t="s">
        <v>461</v>
      </c>
      <c r="D101" s="46" t="s">
        <v>511</v>
      </c>
      <c r="E101" s="46" t="s">
        <v>500</v>
      </c>
      <c r="F101" s="42" t="s">
        <v>8</v>
      </c>
      <c r="G101" s="46" t="s">
        <v>343</v>
      </c>
      <c r="H101" s="35"/>
      <c r="I101" s="35"/>
      <c r="J101" s="35">
        <f t="shared" si="9"/>
        <v>0</v>
      </c>
      <c r="K101" s="35">
        <f t="shared" si="8"/>
        <v>0</v>
      </c>
      <c r="L101" s="82">
        <f>IFERROR(IF(B101="funkcna poziadavka",VLOOKUP(G101,#REF!,4,0)*H101/SUMIFS($H$3:$H$199,$G$3:$G$199,G101,$B$3:$B$199,B101),),)</f>
        <v>0</v>
      </c>
      <c r="M101" s="35">
        <f>IFERROR(IF(B101="Funkcna poziadavka",VLOOKUP(G101,#REF!,3,0),),)</f>
        <v>0</v>
      </c>
      <c r="N101" s="35">
        <f>IFERROR(IF(B101="funkcna poziadavka",VLOOKUP(G101,#REF!,2,0),),)</f>
        <v>0</v>
      </c>
      <c r="O101" s="34">
        <f t="shared" si="10"/>
        <v>0</v>
      </c>
      <c r="P101" s="33">
        <f>IFERROR(O101*VLOOKUP(G101,#REF!,5,0),)</f>
        <v>0</v>
      </c>
      <c r="Q101" s="65" t="str">
        <f>IFERROR(VLOOKUP(G101,#REF!,6,0),"")</f>
        <v/>
      </c>
      <c r="R101" s="41"/>
      <c r="S101" s="41"/>
      <c r="T101" s="41"/>
      <c r="U101" s="41"/>
      <c r="V101" s="41"/>
      <c r="W101" s="41"/>
      <c r="X101" s="41"/>
      <c r="Y101" s="41"/>
      <c r="Z101" s="41"/>
      <c r="AA101" s="41"/>
      <c r="AB101" s="41"/>
      <c r="AC101" s="41"/>
      <c r="AD101" s="41"/>
      <c r="AE101" s="41"/>
    </row>
    <row r="102" spans="1:31" ht="25.5" x14ac:dyDescent="0.25">
      <c r="A102" s="58" t="s">
        <v>512</v>
      </c>
      <c r="B102" s="58" t="s">
        <v>209</v>
      </c>
      <c r="C102" s="89" t="s">
        <v>439</v>
      </c>
      <c r="D102" s="66" t="s">
        <v>513</v>
      </c>
      <c r="E102" s="66" t="s">
        <v>514</v>
      </c>
      <c r="F102" s="42" t="s">
        <v>8</v>
      </c>
      <c r="G102" s="46" t="s">
        <v>515</v>
      </c>
      <c r="H102" s="35"/>
      <c r="I102" s="35"/>
      <c r="J102" s="35">
        <f t="shared" si="9"/>
        <v>0</v>
      </c>
      <c r="K102" s="35">
        <f t="shared" si="8"/>
        <v>0</v>
      </c>
      <c r="L102" s="82">
        <f>IFERROR(IF(B102="funkcna poziadavka",VLOOKUP(G102,#REF!,4,0)*H102/SUMIFS($H$3:$H$199,$G$3:$G$199,G102,$B$3:$B$199,B102),),)</f>
        <v>0</v>
      </c>
      <c r="M102" s="35">
        <f>IFERROR(IF(B102="Funkcna poziadavka",VLOOKUP(G102,#REF!,3,0),),)</f>
        <v>0</v>
      </c>
      <c r="N102" s="35">
        <f>IFERROR(IF(B102="funkcna poziadavka",VLOOKUP(G102,#REF!,2,0),),)</f>
        <v>0</v>
      </c>
      <c r="O102" s="34">
        <f t="shared" si="10"/>
        <v>0</v>
      </c>
      <c r="P102" s="33">
        <f>IFERROR(O102*VLOOKUP(G102,#REF!,5,0),)</f>
        <v>0</v>
      </c>
      <c r="Q102" s="65" t="str">
        <f>IFERROR(VLOOKUP(G102,#REF!,6,0),"")</f>
        <v/>
      </c>
      <c r="R102" s="41"/>
      <c r="S102" s="41"/>
      <c r="T102" s="41"/>
      <c r="U102" s="41"/>
      <c r="V102" s="41"/>
      <c r="W102" s="41"/>
      <c r="X102" s="41"/>
      <c r="Y102" s="41"/>
      <c r="Z102" s="41"/>
      <c r="AA102" s="41"/>
      <c r="AB102" s="41"/>
      <c r="AC102" s="41"/>
      <c r="AD102" s="41"/>
      <c r="AE102" s="41"/>
    </row>
    <row r="103" spans="1:31" ht="25.5" x14ac:dyDescent="0.25">
      <c r="A103" s="58" t="s">
        <v>516</v>
      </c>
      <c r="B103" s="58" t="s">
        <v>209</v>
      </c>
      <c r="C103" s="89" t="s">
        <v>439</v>
      </c>
      <c r="D103" s="66" t="s">
        <v>517</v>
      </c>
      <c r="E103" s="66" t="s">
        <v>518</v>
      </c>
      <c r="F103" s="42" t="s">
        <v>8</v>
      </c>
      <c r="G103" s="46" t="s">
        <v>515</v>
      </c>
      <c r="H103" s="35"/>
      <c r="I103" s="35"/>
      <c r="J103" s="35">
        <f t="shared" si="9"/>
        <v>0</v>
      </c>
      <c r="K103" s="35">
        <f t="shared" si="8"/>
        <v>0</v>
      </c>
      <c r="L103" s="82">
        <f>IFERROR(IF(B103="funkcna poziadavka",VLOOKUP(G103,#REF!,4,0)*H103/SUMIFS($H$3:$H$199,$G$3:$G$199,G103,$B$3:$B$199,B103),),)</f>
        <v>0</v>
      </c>
      <c r="M103" s="35">
        <f>IFERROR(IF(B103="Funkcna poziadavka",VLOOKUP(G103,#REF!,3,0),),)</f>
        <v>0</v>
      </c>
      <c r="N103" s="35">
        <f>IFERROR(IF(B103="funkcna poziadavka",VLOOKUP(G103,#REF!,2,0),),)</f>
        <v>0</v>
      </c>
      <c r="O103" s="34">
        <f t="shared" si="10"/>
        <v>0</v>
      </c>
      <c r="P103" s="33">
        <f>IFERROR(O103*VLOOKUP(G103,#REF!,5,0),)</f>
        <v>0</v>
      </c>
      <c r="Q103" s="65" t="str">
        <f>IFERROR(VLOOKUP(G103,#REF!,6,0),"")</f>
        <v/>
      </c>
      <c r="R103" s="41"/>
      <c r="S103" s="41"/>
      <c r="T103" s="41"/>
      <c r="U103" s="41"/>
      <c r="V103" s="41"/>
      <c r="W103" s="41"/>
      <c r="X103" s="41"/>
      <c r="Y103" s="41"/>
      <c r="Z103" s="41"/>
      <c r="AA103" s="41"/>
      <c r="AB103" s="41"/>
      <c r="AC103" s="41"/>
      <c r="AD103" s="41"/>
      <c r="AE103" s="41"/>
    </row>
    <row r="104" spans="1:31" ht="25.5" x14ac:dyDescent="0.25">
      <c r="A104" s="58" t="s">
        <v>519</v>
      </c>
      <c r="B104" s="58" t="s">
        <v>209</v>
      </c>
      <c r="C104" s="89" t="s">
        <v>439</v>
      </c>
      <c r="D104" s="66" t="s">
        <v>520</v>
      </c>
      <c r="E104" s="66" t="s">
        <v>521</v>
      </c>
      <c r="F104" s="42" t="s">
        <v>8</v>
      </c>
      <c r="G104" s="46" t="s">
        <v>522</v>
      </c>
      <c r="H104" s="35"/>
      <c r="I104" s="35"/>
      <c r="J104" s="35">
        <f t="shared" si="9"/>
        <v>0</v>
      </c>
      <c r="K104" s="35">
        <f t="shared" si="8"/>
        <v>0</v>
      </c>
      <c r="L104" s="82">
        <f>IFERROR(IF(B104="funkcna poziadavka",VLOOKUP(G104,#REF!,4,0)*H104/SUMIFS($H$3:$H$199,$G$3:$G$199,G104,$B$3:$B$199,B104),),)</f>
        <v>0</v>
      </c>
      <c r="M104" s="35">
        <f>IFERROR(IF(B104="Funkcna poziadavka",VLOOKUP(G104,#REF!,3,0),),)</f>
        <v>0</v>
      </c>
      <c r="N104" s="35">
        <f>IFERROR(IF(B104="funkcna poziadavka",VLOOKUP(G104,#REF!,2,0),),)</f>
        <v>0</v>
      </c>
      <c r="O104" s="34">
        <f t="shared" si="10"/>
        <v>0</v>
      </c>
      <c r="P104" s="33">
        <f>IFERROR(O104*VLOOKUP(G104,#REF!,5,0),)</f>
        <v>0</v>
      </c>
      <c r="Q104" s="65" t="str">
        <f>IFERROR(VLOOKUP(G104,#REF!,6,0),"")</f>
        <v/>
      </c>
      <c r="R104" s="31"/>
      <c r="S104" s="31"/>
      <c r="T104" s="31"/>
      <c r="U104" s="31"/>
      <c r="V104" s="31"/>
      <c r="W104" s="31"/>
      <c r="X104" s="31"/>
      <c r="Y104" s="31"/>
      <c r="Z104" s="31"/>
      <c r="AA104" s="31"/>
      <c r="AB104" s="31"/>
      <c r="AC104" s="31"/>
      <c r="AD104" s="31"/>
      <c r="AE104" s="31"/>
    </row>
    <row r="105" spans="1:31" ht="25.5" x14ac:dyDescent="0.25">
      <c r="A105" s="58" t="s">
        <v>523</v>
      </c>
      <c r="B105" s="58" t="s">
        <v>209</v>
      </c>
      <c r="C105" s="89" t="s">
        <v>439</v>
      </c>
      <c r="D105" s="66" t="s">
        <v>524</v>
      </c>
      <c r="E105" s="66" t="s">
        <v>525</v>
      </c>
      <c r="F105" s="42" t="s">
        <v>8</v>
      </c>
      <c r="G105" s="46" t="s">
        <v>522</v>
      </c>
      <c r="H105" s="35"/>
      <c r="I105" s="35"/>
      <c r="J105" s="35">
        <f t="shared" si="9"/>
        <v>0</v>
      </c>
      <c r="K105" s="35">
        <f t="shared" si="8"/>
        <v>0</v>
      </c>
      <c r="L105" s="82">
        <f>IFERROR(IF(B105="funkcna poziadavka",VLOOKUP(G105,#REF!,4,0)*H105/SUMIFS($H$3:$H$199,$G$3:$G$199,G105,$B$3:$B$199,B105),),)</f>
        <v>0</v>
      </c>
      <c r="M105" s="35">
        <f>IFERROR(IF(B105="Funkcna poziadavka",VLOOKUP(G105,#REF!,3,0),),)</f>
        <v>0</v>
      </c>
      <c r="N105" s="35">
        <f>IFERROR(IF(B105="funkcna poziadavka",VLOOKUP(G105,#REF!,2,0),),)</f>
        <v>0</v>
      </c>
      <c r="O105" s="34">
        <f t="shared" si="10"/>
        <v>0</v>
      </c>
      <c r="P105" s="33">
        <f>IFERROR(O105*VLOOKUP(G105,#REF!,5,0),)</f>
        <v>0</v>
      </c>
      <c r="Q105" s="65" t="str">
        <f>IFERROR(VLOOKUP(G105,#REF!,6,0),"")</f>
        <v/>
      </c>
      <c r="R105" s="31" t="s">
        <v>266</v>
      </c>
      <c r="S105" s="31" t="s">
        <v>266</v>
      </c>
      <c r="T105" s="31" t="s">
        <v>266</v>
      </c>
      <c r="U105" s="31" t="s">
        <v>266</v>
      </c>
      <c r="V105" s="31" t="s">
        <v>266</v>
      </c>
      <c r="W105" s="31" t="s">
        <v>266</v>
      </c>
      <c r="X105" s="31" t="s">
        <v>266</v>
      </c>
      <c r="Y105" s="31" t="s">
        <v>266</v>
      </c>
      <c r="Z105" s="31" t="s">
        <v>266</v>
      </c>
      <c r="AA105" s="31" t="s">
        <v>266</v>
      </c>
      <c r="AB105" s="31" t="s">
        <v>266</v>
      </c>
      <c r="AC105" s="31" t="s">
        <v>266</v>
      </c>
      <c r="AD105" s="31" t="s">
        <v>266</v>
      </c>
      <c r="AE105" s="31" t="s">
        <v>266</v>
      </c>
    </row>
    <row r="106" spans="1:31" ht="25.5" x14ac:dyDescent="0.25">
      <c r="A106" s="58" t="s">
        <v>526</v>
      </c>
      <c r="B106" s="58" t="s">
        <v>209</v>
      </c>
      <c r="C106" s="89" t="s">
        <v>439</v>
      </c>
      <c r="D106" s="66" t="s">
        <v>527</v>
      </c>
      <c r="E106" s="66" t="s">
        <v>528</v>
      </c>
      <c r="F106" s="42" t="s">
        <v>8</v>
      </c>
      <c r="G106" s="46" t="s">
        <v>522</v>
      </c>
      <c r="H106" s="35"/>
      <c r="I106" s="35"/>
      <c r="J106" s="35">
        <f t="shared" si="9"/>
        <v>0</v>
      </c>
      <c r="K106" s="35">
        <f t="shared" si="8"/>
        <v>0</v>
      </c>
      <c r="L106" s="82">
        <f>IFERROR(IF(B106="funkcna poziadavka",VLOOKUP(G106,#REF!,4,0)*H106/SUMIFS($H$3:$H$199,$G$3:$G$199,G106,$B$3:$B$199,B106),),)</f>
        <v>0</v>
      </c>
      <c r="M106" s="35">
        <f>IFERROR(IF(B106="Funkcna poziadavka",VLOOKUP(G106,#REF!,3,0),),)</f>
        <v>0</v>
      </c>
      <c r="N106" s="35">
        <f>IFERROR(IF(B106="funkcna poziadavka",VLOOKUP(G106,#REF!,2,0),),)</f>
        <v>0</v>
      </c>
      <c r="O106" s="34">
        <f t="shared" si="10"/>
        <v>0</v>
      </c>
      <c r="P106" s="33">
        <f>IFERROR(O106*VLOOKUP(G106,#REF!,5,0),)</f>
        <v>0</v>
      </c>
      <c r="Q106" s="65" t="str">
        <f>IFERROR(VLOOKUP(G106,#REF!,6,0),"")</f>
        <v/>
      </c>
      <c r="R106" s="31" t="s">
        <v>266</v>
      </c>
      <c r="S106" s="31" t="s">
        <v>266</v>
      </c>
      <c r="T106" s="31" t="s">
        <v>266</v>
      </c>
      <c r="U106" s="31" t="s">
        <v>266</v>
      </c>
      <c r="V106" s="31" t="s">
        <v>266</v>
      </c>
      <c r="W106" s="31" t="s">
        <v>266</v>
      </c>
      <c r="X106" s="31" t="s">
        <v>266</v>
      </c>
      <c r="Y106" s="31" t="s">
        <v>266</v>
      </c>
      <c r="Z106" s="31" t="s">
        <v>266</v>
      </c>
      <c r="AA106" s="31" t="s">
        <v>266</v>
      </c>
      <c r="AB106" s="31" t="s">
        <v>266</v>
      </c>
      <c r="AC106" s="31" t="s">
        <v>266</v>
      </c>
      <c r="AD106" s="31" t="s">
        <v>266</v>
      </c>
      <c r="AE106" s="31" t="s">
        <v>266</v>
      </c>
    </row>
    <row r="107" spans="1:31" ht="25.5" x14ac:dyDescent="0.25">
      <c r="A107" s="58" t="s">
        <v>529</v>
      </c>
      <c r="B107" s="58" t="s">
        <v>209</v>
      </c>
      <c r="C107" s="89" t="s">
        <v>439</v>
      </c>
      <c r="D107" s="66" t="s">
        <v>530</v>
      </c>
      <c r="E107" s="66" t="s">
        <v>531</v>
      </c>
      <c r="F107" s="42" t="s">
        <v>8</v>
      </c>
      <c r="G107" s="46" t="s">
        <v>522</v>
      </c>
      <c r="H107" s="35"/>
      <c r="I107" s="35"/>
      <c r="J107" s="35">
        <f t="shared" si="9"/>
        <v>0</v>
      </c>
      <c r="K107" s="35">
        <f t="shared" si="8"/>
        <v>0</v>
      </c>
      <c r="L107" s="82">
        <f>IFERROR(IF(B107="funkcna poziadavka",VLOOKUP(G107,#REF!,4,0)*H107/SUMIFS($H$3:$H$199,$G$3:$G$199,G107,$B$3:$B$199,B107),),)</f>
        <v>0</v>
      </c>
      <c r="M107" s="35">
        <f>IFERROR(IF(B107="Funkcna poziadavka",VLOOKUP(G107,#REF!,3,0),),)</f>
        <v>0</v>
      </c>
      <c r="N107" s="35">
        <f>IFERROR(IF(B107="funkcna poziadavka",VLOOKUP(G107,#REF!,2,0),),)</f>
        <v>0</v>
      </c>
      <c r="O107" s="34">
        <f t="shared" si="10"/>
        <v>0</v>
      </c>
      <c r="P107" s="33">
        <f>IFERROR(O107*VLOOKUP(G107,#REF!,5,0),)</f>
        <v>0</v>
      </c>
      <c r="Q107" s="65" t="str">
        <f>IFERROR(VLOOKUP(G107,#REF!,6,0),"")</f>
        <v/>
      </c>
      <c r="R107" s="38" t="s">
        <v>266</v>
      </c>
      <c r="S107" s="38" t="s">
        <v>266</v>
      </c>
      <c r="T107" s="38" t="s">
        <v>266</v>
      </c>
      <c r="U107" s="38" t="s">
        <v>266</v>
      </c>
      <c r="V107" s="38" t="s">
        <v>266</v>
      </c>
      <c r="W107" s="38" t="s">
        <v>266</v>
      </c>
      <c r="X107" s="38" t="s">
        <v>266</v>
      </c>
      <c r="Y107" s="38" t="s">
        <v>266</v>
      </c>
      <c r="Z107" s="38" t="s">
        <v>266</v>
      </c>
      <c r="AA107" s="38" t="s">
        <v>266</v>
      </c>
      <c r="AB107" s="38" t="s">
        <v>266</v>
      </c>
      <c r="AC107" s="38" t="s">
        <v>266</v>
      </c>
      <c r="AD107" s="38" t="s">
        <v>266</v>
      </c>
      <c r="AE107" s="38" t="s">
        <v>266</v>
      </c>
    </row>
    <row r="108" spans="1:31" ht="25.5" x14ac:dyDescent="0.25">
      <c r="A108" s="58" t="s">
        <v>532</v>
      </c>
      <c r="B108" s="58" t="s">
        <v>209</v>
      </c>
      <c r="C108" s="89" t="s">
        <v>439</v>
      </c>
      <c r="D108" s="66" t="s">
        <v>533</v>
      </c>
      <c r="E108" s="66" t="s">
        <v>534</v>
      </c>
      <c r="F108" s="42" t="s">
        <v>8</v>
      </c>
      <c r="G108" s="46" t="s">
        <v>522</v>
      </c>
      <c r="H108" s="35"/>
      <c r="I108" s="35"/>
      <c r="J108" s="35">
        <f t="shared" si="9"/>
        <v>0</v>
      </c>
      <c r="K108" s="35">
        <f t="shared" si="8"/>
        <v>0</v>
      </c>
      <c r="L108" s="82">
        <f>IFERROR(IF(B108="funkcna poziadavka",VLOOKUP(G108,#REF!,4,0)*H108/SUMIFS($H$3:$H$199,$G$3:$G$199,G108,$B$3:$B$199,B108),),)</f>
        <v>0</v>
      </c>
      <c r="M108" s="35">
        <f>IFERROR(IF(B108="Funkcna poziadavka",VLOOKUP(G108,#REF!,3,0),),)</f>
        <v>0</v>
      </c>
      <c r="N108" s="35">
        <f>IFERROR(IF(B108="funkcna poziadavka",VLOOKUP(G108,#REF!,2,0),),)</f>
        <v>0</v>
      </c>
      <c r="O108" s="34">
        <f t="shared" si="10"/>
        <v>0</v>
      </c>
      <c r="P108" s="33">
        <f>IFERROR(O108*VLOOKUP(G108,#REF!,5,0),)</f>
        <v>0</v>
      </c>
      <c r="Q108" s="65" t="str">
        <f>IFERROR(VLOOKUP(G108,#REF!,6,0),"")</f>
        <v/>
      </c>
      <c r="R108" s="38"/>
      <c r="S108" s="38"/>
      <c r="T108" s="38"/>
      <c r="U108" s="38"/>
      <c r="V108" s="38"/>
      <c r="W108" s="38"/>
      <c r="X108" s="38"/>
      <c r="Y108" s="38"/>
      <c r="Z108" s="38"/>
      <c r="AA108" s="38"/>
      <c r="AB108" s="38"/>
      <c r="AC108" s="38"/>
      <c r="AD108" s="38"/>
      <c r="AE108" s="38"/>
    </row>
    <row r="109" spans="1:31" ht="25.5" x14ac:dyDescent="0.25">
      <c r="A109" s="58" t="s">
        <v>535</v>
      </c>
      <c r="B109" s="58" t="s">
        <v>209</v>
      </c>
      <c r="C109" s="89" t="s">
        <v>439</v>
      </c>
      <c r="D109" s="66" t="s">
        <v>536</v>
      </c>
      <c r="E109" s="66" t="s">
        <v>537</v>
      </c>
      <c r="F109" s="42" t="s">
        <v>8</v>
      </c>
      <c r="G109" s="46" t="s">
        <v>522</v>
      </c>
      <c r="H109" s="35"/>
      <c r="I109" s="35"/>
      <c r="J109" s="35">
        <f t="shared" si="9"/>
        <v>0</v>
      </c>
      <c r="K109" s="35">
        <f t="shared" si="8"/>
        <v>0</v>
      </c>
      <c r="L109" s="82">
        <f>IFERROR(IF(B109="funkcna poziadavka",VLOOKUP(G109,#REF!,4,0)*H109/SUMIFS($H$3:$H$199,$G$3:$G$199,G109,$B$3:$B$199,B109),),)</f>
        <v>0</v>
      </c>
      <c r="M109" s="35">
        <f>IFERROR(IF(B109="Funkcna poziadavka",VLOOKUP(G109,#REF!,3,0),),)</f>
        <v>0</v>
      </c>
      <c r="N109" s="35">
        <f>IFERROR(IF(B109="funkcna poziadavka",VLOOKUP(G109,#REF!,2,0),),)</f>
        <v>0</v>
      </c>
      <c r="O109" s="34">
        <f t="shared" si="10"/>
        <v>0</v>
      </c>
      <c r="P109" s="33">
        <f>IFERROR(O109*VLOOKUP(G109,#REF!,5,0),)</f>
        <v>0</v>
      </c>
      <c r="Q109" s="65" t="str">
        <f>IFERROR(VLOOKUP(G109,#REF!,6,0),"")</f>
        <v/>
      </c>
      <c r="R109" s="38"/>
      <c r="S109" s="38"/>
      <c r="T109" s="38"/>
      <c r="U109" s="38"/>
      <c r="V109" s="38"/>
      <c r="W109" s="38"/>
      <c r="X109" s="38"/>
      <c r="Y109" s="38"/>
      <c r="Z109" s="38"/>
      <c r="AA109" s="38"/>
      <c r="AB109" s="38"/>
      <c r="AC109" s="38"/>
      <c r="AD109" s="38"/>
      <c r="AE109" s="38"/>
    </row>
    <row r="110" spans="1:31" ht="25.5" x14ac:dyDescent="0.25">
      <c r="A110" s="58" t="s">
        <v>538</v>
      </c>
      <c r="B110" s="58" t="s">
        <v>209</v>
      </c>
      <c r="C110" s="89" t="s">
        <v>439</v>
      </c>
      <c r="D110" s="66" t="s">
        <v>539</v>
      </c>
      <c r="E110" s="66" t="s">
        <v>540</v>
      </c>
      <c r="F110" s="42" t="s">
        <v>8</v>
      </c>
      <c r="G110" s="46" t="s">
        <v>522</v>
      </c>
      <c r="H110" s="35"/>
      <c r="I110" s="35"/>
      <c r="J110" s="35">
        <f t="shared" si="9"/>
        <v>0</v>
      </c>
      <c r="K110" s="35">
        <f t="shared" si="8"/>
        <v>0</v>
      </c>
      <c r="L110" s="82">
        <f>IFERROR(IF(B110="funkcna poziadavka",VLOOKUP(G110,#REF!,4,0)*H110/SUMIFS($H$3:$H$199,$G$3:$G$199,G110,$B$3:$B$199,B110),),)</f>
        <v>0</v>
      </c>
      <c r="M110" s="35">
        <f>IFERROR(IF(B110="Funkcna poziadavka",VLOOKUP(G110,#REF!,3,0),),)</f>
        <v>0</v>
      </c>
      <c r="N110" s="35">
        <f>IFERROR(IF(B110="funkcna poziadavka",VLOOKUP(G110,#REF!,2,0),),)</f>
        <v>0</v>
      </c>
      <c r="O110" s="34">
        <f t="shared" si="10"/>
        <v>0</v>
      </c>
      <c r="P110" s="33">
        <f>IFERROR(O110*VLOOKUP(G110,#REF!,5,0),)</f>
        <v>0</v>
      </c>
      <c r="Q110" s="65" t="str">
        <f>IFERROR(VLOOKUP(G110,#REF!,6,0),"")</f>
        <v/>
      </c>
      <c r="R110" s="38"/>
      <c r="S110" s="38"/>
      <c r="T110" s="38"/>
      <c r="U110" s="38"/>
      <c r="V110" s="38"/>
      <c r="W110" s="38"/>
      <c r="X110" s="38"/>
      <c r="Y110" s="38"/>
      <c r="Z110" s="38"/>
      <c r="AA110" s="38"/>
      <c r="AB110" s="38"/>
      <c r="AC110" s="38"/>
      <c r="AD110" s="38"/>
      <c r="AE110" s="38"/>
    </row>
    <row r="111" spans="1:31" ht="25.5" x14ac:dyDescent="0.25">
      <c r="A111" s="58" t="s">
        <v>541</v>
      </c>
      <c r="B111" s="58" t="s">
        <v>209</v>
      </c>
      <c r="C111" s="89" t="s">
        <v>439</v>
      </c>
      <c r="D111" s="66" t="s">
        <v>542</v>
      </c>
      <c r="E111" s="66" t="s">
        <v>543</v>
      </c>
      <c r="F111" s="42" t="s">
        <v>8</v>
      </c>
      <c r="G111" s="46" t="s">
        <v>522</v>
      </c>
      <c r="H111" s="35"/>
      <c r="I111" s="35"/>
      <c r="J111" s="35">
        <f t="shared" si="9"/>
        <v>0</v>
      </c>
      <c r="K111" s="35">
        <f t="shared" si="8"/>
        <v>0</v>
      </c>
      <c r="L111" s="82">
        <f>IFERROR(IF(B111="funkcna poziadavka",VLOOKUP(G111,#REF!,4,0)*H111/SUMIFS($H$3:$H$199,$G$3:$G$199,G111,$B$3:$B$199,B111),),)</f>
        <v>0</v>
      </c>
      <c r="M111" s="35">
        <f>IFERROR(IF(B111="Funkcna poziadavka",VLOOKUP(G111,#REF!,3,0),),)</f>
        <v>0</v>
      </c>
      <c r="N111" s="35">
        <f>IFERROR(IF(B111="funkcna poziadavka",VLOOKUP(G111,#REF!,2,0),),)</f>
        <v>0</v>
      </c>
      <c r="O111" s="34">
        <f t="shared" si="10"/>
        <v>0</v>
      </c>
      <c r="P111" s="33">
        <f>IFERROR(O111*VLOOKUP(G111,#REF!,5,0),)</f>
        <v>0</v>
      </c>
      <c r="Q111" s="65" t="str">
        <f>IFERROR(VLOOKUP(G111,#REF!,6,0),"")</f>
        <v/>
      </c>
      <c r="R111" s="38"/>
      <c r="S111" s="38"/>
      <c r="T111" s="38"/>
      <c r="U111" s="38"/>
      <c r="V111" s="38"/>
      <c r="W111" s="38"/>
      <c r="X111" s="38"/>
      <c r="Y111" s="38"/>
      <c r="Z111" s="38"/>
      <c r="AA111" s="38"/>
      <c r="AB111" s="38"/>
      <c r="AC111" s="38"/>
      <c r="AD111" s="38"/>
      <c r="AE111" s="38"/>
    </row>
    <row r="112" spans="1:31" ht="38.25" x14ac:dyDescent="0.25">
      <c r="A112" s="58" t="s">
        <v>544</v>
      </c>
      <c r="B112" s="58" t="s">
        <v>209</v>
      </c>
      <c r="C112" s="89" t="s">
        <v>439</v>
      </c>
      <c r="D112" s="66" t="s">
        <v>545</v>
      </c>
      <c r="E112" s="66" t="s">
        <v>546</v>
      </c>
      <c r="F112" s="42" t="s">
        <v>8</v>
      </c>
      <c r="G112" s="46" t="s">
        <v>547</v>
      </c>
      <c r="H112" s="35"/>
      <c r="I112" s="35"/>
      <c r="J112" s="35">
        <f t="shared" si="9"/>
        <v>0</v>
      </c>
      <c r="K112" s="35">
        <f t="shared" si="8"/>
        <v>0</v>
      </c>
      <c r="L112" s="82">
        <f>IFERROR(IF(B112="funkcna poziadavka",VLOOKUP(G112,#REF!,4,0)*H112/SUMIFS($H$3:$H$199,$G$3:$G$199,G112,$B$3:$B$199,B112),),)</f>
        <v>0</v>
      </c>
      <c r="M112" s="35">
        <f>IFERROR(IF(B112="Funkcna poziadavka",VLOOKUP(G112,#REF!,3,0),),)</f>
        <v>0</v>
      </c>
      <c r="N112" s="35">
        <f>IFERROR(IF(B112="funkcna poziadavka",VLOOKUP(G112,#REF!,2,0),),)</f>
        <v>0</v>
      </c>
      <c r="O112" s="34">
        <f t="shared" si="10"/>
        <v>0</v>
      </c>
      <c r="P112" s="33">
        <f>IFERROR(O112*VLOOKUP(G112,#REF!,5,0),)</f>
        <v>0</v>
      </c>
      <c r="Q112" s="65" t="str">
        <f>IFERROR(VLOOKUP(G112,#REF!,6,0),"")</f>
        <v/>
      </c>
      <c r="R112" s="38"/>
      <c r="S112" s="38"/>
      <c r="T112" s="38"/>
      <c r="U112" s="38"/>
      <c r="V112" s="38"/>
      <c r="W112" s="38"/>
      <c r="X112" s="38"/>
      <c r="Y112" s="38"/>
      <c r="Z112" s="38"/>
      <c r="AA112" s="38"/>
      <c r="AB112" s="38"/>
      <c r="AC112" s="38"/>
      <c r="AD112" s="38"/>
      <c r="AE112" s="38"/>
    </row>
    <row r="113" spans="1:31" ht="25.5" x14ac:dyDescent="0.25">
      <c r="A113" s="58" t="s">
        <v>548</v>
      </c>
      <c r="B113" s="58" t="s">
        <v>209</v>
      </c>
      <c r="C113" s="89" t="s">
        <v>439</v>
      </c>
      <c r="D113" s="66" t="s">
        <v>549</v>
      </c>
      <c r="E113" s="66" t="s">
        <v>550</v>
      </c>
      <c r="F113" s="42" t="s">
        <v>8</v>
      </c>
      <c r="G113" s="46" t="s">
        <v>547</v>
      </c>
      <c r="H113" s="35"/>
      <c r="I113" s="35"/>
      <c r="J113" s="35">
        <f t="shared" si="9"/>
        <v>0</v>
      </c>
      <c r="K113" s="35">
        <f t="shared" si="8"/>
        <v>0</v>
      </c>
      <c r="L113" s="82">
        <f>IFERROR(IF(B113="funkcna poziadavka",VLOOKUP(G113,#REF!,4,0)*H113/SUMIFS($H$3:$H$199,$G$3:$G$199,G113,$B$3:$B$199,B113),),)</f>
        <v>0</v>
      </c>
      <c r="M113" s="35">
        <f>IFERROR(IF(B113="Funkcna poziadavka",VLOOKUP(G113,#REF!,3,0),),)</f>
        <v>0</v>
      </c>
      <c r="N113" s="35">
        <f>IFERROR(IF(B113="funkcna poziadavka",VLOOKUP(G113,#REF!,2,0),),)</f>
        <v>0</v>
      </c>
      <c r="O113" s="34">
        <f t="shared" si="10"/>
        <v>0</v>
      </c>
      <c r="P113" s="33">
        <f>IFERROR(O113*VLOOKUP(G113,#REF!,5,0),)</f>
        <v>0</v>
      </c>
      <c r="Q113" s="65" t="str">
        <f>IFERROR(VLOOKUP(G113,#REF!,6,0),"")</f>
        <v/>
      </c>
      <c r="R113" s="38"/>
      <c r="S113" s="38"/>
      <c r="T113" s="38"/>
      <c r="U113" s="38"/>
      <c r="V113" s="38"/>
      <c r="W113" s="38"/>
      <c r="X113" s="38"/>
      <c r="Y113" s="38"/>
      <c r="Z113" s="38"/>
      <c r="AA113" s="38"/>
      <c r="AB113" s="38"/>
      <c r="AC113" s="38"/>
      <c r="AD113" s="38"/>
      <c r="AE113" s="38"/>
    </row>
    <row r="114" spans="1:31" ht="25.5" x14ac:dyDescent="0.25">
      <c r="A114" s="58" t="s">
        <v>551</v>
      </c>
      <c r="B114" s="58" t="s">
        <v>209</v>
      </c>
      <c r="C114" s="89" t="s">
        <v>439</v>
      </c>
      <c r="D114" s="66" t="s">
        <v>552</v>
      </c>
      <c r="E114" s="66" t="s">
        <v>553</v>
      </c>
      <c r="F114" s="42" t="s">
        <v>8</v>
      </c>
      <c r="G114" s="46" t="s">
        <v>547</v>
      </c>
      <c r="H114" s="35"/>
      <c r="I114" s="35"/>
      <c r="J114" s="35">
        <f t="shared" si="9"/>
        <v>0</v>
      </c>
      <c r="K114" s="35">
        <f t="shared" si="8"/>
        <v>0</v>
      </c>
      <c r="L114" s="82">
        <f>IFERROR(IF(B114="funkcna poziadavka",VLOOKUP(G114,#REF!,4,0)*H114/SUMIFS($H$3:$H$199,$G$3:$G$199,G114,$B$3:$B$199,B114),),)</f>
        <v>0</v>
      </c>
      <c r="M114" s="35">
        <f>IFERROR(IF(B114="Funkcna poziadavka",VLOOKUP(G114,#REF!,3,0),),)</f>
        <v>0</v>
      </c>
      <c r="N114" s="35">
        <f>IFERROR(IF(B114="funkcna poziadavka",VLOOKUP(G114,#REF!,2,0),),)</f>
        <v>0</v>
      </c>
      <c r="O114" s="34">
        <f t="shared" si="10"/>
        <v>0</v>
      </c>
      <c r="P114" s="33">
        <f>IFERROR(O114*VLOOKUP(G114,#REF!,5,0),)</f>
        <v>0</v>
      </c>
      <c r="Q114" s="65" t="str">
        <f>IFERROR(VLOOKUP(G114,#REF!,6,0),"")</f>
        <v/>
      </c>
      <c r="R114" s="38" t="s">
        <v>266</v>
      </c>
      <c r="S114" s="38" t="s">
        <v>266</v>
      </c>
      <c r="T114" s="38" t="s">
        <v>266</v>
      </c>
      <c r="U114" s="38" t="s">
        <v>266</v>
      </c>
      <c r="V114" s="38" t="s">
        <v>266</v>
      </c>
      <c r="W114" s="38" t="s">
        <v>266</v>
      </c>
      <c r="X114" s="38" t="s">
        <v>266</v>
      </c>
      <c r="Y114" s="38" t="s">
        <v>266</v>
      </c>
      <c r="Z114" s="38" t="s">
        <v>266</v>
      </c>
      <c r="AA114" s="38" t="s">
        <v>266</v>
      </c>
      <c r="AB114" s="38" t="s">
        <v>266</v>
      </c>
      <c r="AC114" s="38" t="s">
        <v>266</v>
      </c>
      <c r="AD114" s="38" t="s">
        <v>266</v>
      </c>
      <c r="AE114" s="38" t="s">
        <v>266</v>
      </c>
    </row>
    <row r="115" spans="1:31" ht="25.5" x14ac:dyDescent="0.25">
      <c r="A115" s="58" t="s">
        <v>554</v>
      </c>
      <c r="B115" s="58" t="s">
        <v>209</v>
      </c>
      <c r="C115" s="89" t="s">
        <v>439</v>
      </c>
      <c r="D115" s="66" t="s">
        <v>555</v>
      </c>
      <c r="E115" s="66" t="s">
        <v>556</v>
      </c>
      <c r="F115" s="42" t="s">
        <v>8</v>
      </c>
      <c r="G115" s="46" t="s">
        <v>547</v>
      </c>
      <c r="H115" s="85"/>
      <c r="I115" s="85"/>
      <c r="J115" s="35">
        <f t="shared" si="9"/>
        <v>0</v>
      </c>
      <c r="K115" s="35">
        <f t="shared" si="8"/>
        <v>0</v>
      </c>
      <c r="L115" s="82">
        <f>IFERROR(IF(B115="funkcna poziadavka",VLOOKUP(G115,#REF!,4,0)*H115/SUMIFS($H$3:$H$199,$G$3:$G$199,G115,$B$3:$B$199,B115),),)</f>
        <v>0</v>
      </c>
      <c r="M115" s="35">
        <f>IFERROR(IF(B115="Funkcna poziadavka",VLOOKUP(G115,#REF!,3,0),),)</f>
        <v>0</v>
      </c>
      <c r="N115" s="35">
        <f>IFERROR(IF(B115="funkcna poziadavka",VLOOKUP(G115,#REF!,2,0),),)</f>
        <v>0</v>
      </c>
      <c r="O115" s="34">
        <f t="shared" si="10"/>
        <v>0</v>
      </c>
      <c r="P115" s="33">
        <f>IFERROR(O115*VLOOKUP(G115,#REF!,5,0),)</f>
        <v>0</v>
      </c>
      <c r="Q115" s="65" t="str">
        <f>IFERROR(VLOOKUP(G115,#REF!,6,0),"")</f>
        <v/>
      </c>
      <c r="R115" s="38"/>
      <c r="S115" s="38"/>
      <c r="T115" s="38"/>
      <c r="U115" s="38"/>
      <c r="V115" s="38"/>
      <c r="W115" s="38"/>
      <c r="X115" s="38"/>
      <c r="Y115" s="38"/>
      <c r="Z115" s="38"/>
      <c r="AA115" s="38"/>
      <c r="AB115" s="38"/>
      <c r="AC115" s="38"/>
      <c r="AD115" s="38"/>
      <c r="AE115" s="38"/>
    </row>
    <row r="116" spans="1:31" ht="25.5" x14ac:dyDescent="0.25">
      <c r="A116" s="58" t="s">
        <v>557</v>
      </c>
      <c r="B116" s="58" t="s">
        <v>209</v>
      </c>
      <c r="C116" s="89" t="s">
        <v>439</v>
      </c>
      <c r="D116" s="66" t="s">
        <v>558</v>
      </c>
      <c r="E116" s="66" t="s">
        <v>559</v>
      </c>
      <c r="F116" s="42" t="s">
        <v>8</v>
      </c>
      <c r="G116" s="46" t="s">
        <v>547</v>
      </c>
      <c r="H116" s="35"/>
      <c r="I116" s="35"/>
      <c r="J116" s="35">
        <f t="shared" si="9"/>
        <v>0</v>
      </c>
      <c r="K116" s="35">
        <f t="shared" si="8"/>
        <v>0</v>
      </c>
      <c r="L116" s="82">
        <f>IFERROR(IF(B116="funkcna poziadavka",VLOOKUP(G116,#REF!,4,0)*H116/SUMIFS($H$3:$H$199,$G$3:$G$199,G116,$B$3:$B$199,B116),),)</f>
        <v>0</v>
      </c>
      <c r="M116" s="35">
        <f>IFERROR(IF(B116="Funkcna poziadavka",VLOOKUP(G116,#REF!,3,0),),)</f>
        <v>0</v>
      </c>
      <c r="N116" s="35">
        <f>IFERROR(IF(B116="funkcna poziadavka",VLOOKUP(G116,#REF!,2,0),),)</f>
        <v>0</v>
      </c>
      <c r="O116" s="34">
        <f t="shared" si="10"/>
        <v>0</v>
      </c>
      <c r="P116" s="33">
        <f>IFERROR(O116*VLOOKUP(G116,#REF!,5,0),)</f>
        <v>0</v>
      </c>
      <c r="Q116" s="65" t="str">
        <f>IFERROR(VLOOKUP(G116,#REF!,6,0),"")</f>
        <v/>
      </c>
      <c r="R116" s="38"/>
      <c r="S116" s="38"/>
      <c r="T116" s="38"/>
      <c r="U116" s="38"/>
      <c r="V116" s="38"/>
      <c r="W116" s="38"/>
      <c r="X116" s="38"/>
      <c r="Y116" s="38"/>
      <c r="Z116" s="38"/>
      <c r="AA116" s="38"/>
      <c r="AB116" s="38"/>
      <c r="AC116" s="38"/>
      <c r="AD116" s="38"/>
      <c r="AE116" s="38"/>
    </row>
    <row r="117" spans="1:31" ht="25.5" x14ac:dyDescent="0.25">
      <c r="A117" s="58" t="s">
        <v>560</v>
      </c>
      <c r="B117" s="58" t="s">
        <v>209</v>
      </c>
      <c r="C117" s="89" t="s">
        <v>439</v>
      </c>
      <c r="D117" s="66" t="s">
        <v>561</v>
      </c>
      <c r="E117" s="66" t="s">
        <v>562</v>
      </c>
      <c r="F117" s="42" t="s">
        <v>8</v>
      </c>
      <c r="G117" s="46" t="s">
        <v>547</v>
      </c>
      <c r="H117" s="35"/>
      <c r="I117" s="35"/>
      <c r="J117" s="35">
        <f t="shared" si="9"/>
        <v>0</v>
      </c>
      <c r="K117" s="35">
        <f t="shared" si="8"/>
        <v>0</v>
      </c>
      <c r="L117" s="82">
        <f>IFERROR(IF(B117="funkcna poziadavka",VLOOKUP(G117,#REF!,4,0)*H117/SUMIFS($H$3:$H$199,$G$3:$G$199,G117,$B$3:$B$199,B117),),)</f>
        <v>0</v>
      </c>
      <c r="M117" s="35">
        <f>IFERROR(IF(B117="Funkcna poziadavka",VLOOKUP(G117,#REF!,3,0),),)</f>
        <v>0</v>
      </c>
      <c r="N117" s="35">
        <f>IFERROR(IF(B117="funkcna poziadavka",VLOOKUP(G117,#REF!,2,0),),)</f>
        <v>0</v>
      </c>
      <c r="O117" s="34">
        <f t="shared" si="10"/>
        <v>0</v>
      </c>
      <c r="P117" s="33">
        <f>IFERROR(O117*VLOOKUP(G117,#REF!,5,0),)</f>
        <v>0</v>
      </c>
      <c r="Q117" s="65" t="str">
        <f>IFERROR(VLOOKUP(G117,#REF!,6,0),"")</f>
        <v/>
      </c>
      <c r="R117" s="38"/>
      <c r="S117" s="38"/>
      <c r="T117" s="38"/>
      <c r="U117" s="38"/>
      <c r="V117" s="38"/>
      <c r="W117" s="38"/>
      <c r="X117" s="38"/>
      <c r="Y117" s="38"/>
      <c r="Z117" s="38"/>
      <c r="AA117" s="38"/>
      <c r="AB117" s="38"/>
      <c r="AC117" s="38"/>
      <c r="AD117" s="38"/>
      <c r="AE117" s="38"/>
    </row>
    <row r="118" spans="1:31" ht="25.5" x14ac:dyDescent="0.25">
      <c r="A118" s="58" t="s">
        <v>563</v>
      </c>
      <c r="B118" s="58" t="s">
        <v>209</v>
      </c>
      <c r="C118" s="89" t="s">
        <v>439</v>
      </c>
      <c r="D118" s="66" t="s">
        <v>564</v>
      </c>
      <c r="E118" s="66" t="s">
        <v>565</v>
      </c>
      <c r="F118" s="42" t="s">
        <v>8</v>
      </c>
      <c r="G118" s="46" t="s">
        <v>547</v>
      </c>
      <c r="H118" s="35"/>
      <c r="I118" s="35"/>
      <c r="J118" s="35">
        <f t="shared" si="9"/>
        <v>0</v>
      </c>
      <c r="K118" s="35">
        <f t="shared" si="8"/>
        <v>0</v>
      </c>
      <c r="L118" s="82">
        <f>IFERROR(IF(B118="funkcna poziadavka",VLOOKUP(G118,#REF!,4,0)*H118/SUMIFS($H$3:$H$199,$G$3:$G$199,G118,$B$3:$B$199,B118),),)</f>
        <v>0</v>
      </c>
      <c r="M118" s="35">
        <f>IFERROR(IF(B118="Funkcna poziadavka",VLOOKUP(G118,#REF!,3,0),),)</f>
        <v>0</v>
      </c>
      <c r="N118" s="35">
        <f>IFERROR(IF(B118="funkcna poziadavka",VLOOKUP(G118,#REF!,2,0),),)</f>
        <v>0</v>
      </c>
      <c r="O118" s="34">
        <f t="shared" si="10"/>
        <v>0</v>
      </c>
      <c r="P118" s="33">
        <f>IFERROR(O118*VLOOKUP(G118,#REF!,5,0),)</f>
        <v>0</v>
      </c>
      <c r="Q118" s="65" t="str">
        <f>IFERROR(VLOOKUP(G118,#REF!,6,0),"")</f>
        <v/>
      </c>
      <c r="R118" s="38"/>
      <c r="S118" s="38"/>
      <c r="T118" s="38"/>
      <c r="U118" s="38"/>
      <c r="V118" s="38"/>
      <c r="W118" s="38"/>
      <c r="X118" s="38"/>
      <c r="Y118" s="38"/>
      <c r="Z118" s="38"/>
      <c r="AA118" s="38"/>
      <c r="AB118" s="38"/>
      <c r="AC118" s="38"/>
      <c r="AD118" s="38"/>
      <c r="AE118" s="38"/>
    </row>
    <row r="119" spans="1:31" ht="25.5" x14ac:dyDescent="0.25">
      <c r="A119" s="58" t="s">
        <v>566</v>
      </c>
      <c r="B119" s="58" t="s">
        <v>209</v>
      </c>
      <c r="C119" s="89" t="s">
        <v>439</v>
      </c>
      <c r="D119" s="69" t="s">
        <v>567</v>
      </c>
      <c r="E119" s="66" t="s">
        <v>568</v>
      </c>
      <c r="F119" s="42" t="s">
        <v>8</v>
      </c>
      <c r="G119" s="46" t="s">
        <v>547</v>
      </c>
      <c r="H119" s="35"/>
      <c r="I119" s="35"/>
      <c r="J119" s="35">
        <f t="shared" si="9"/>
        <v>0</v>
      </c>
      <c r="K119" s="35">
        <f t="shared" si="8"/>
        <v>0</v>
      </c>
      <c r="L119" s="82">
        <f>IFERROR(IF(B119="funkcna poziadavka",VLOOKUP(G119,#REF!,4,0)*H119/SUMIFS($H$3:$H$199,$G$3:$G$199,G119,$B$3:$B$199,B119),),)</f>
        <v>0</v>
      </c>
      <c r="M119" s="35">
        <f>IFERROR(IF(B119="Funkcna poziadavka",VLOOKUP(G119,#REF!,3,0),),)</f>
        <v>0</v>
      </c>
      <c r="N119" s="35">
        <f>IFERROR(IF(B119="funkcna poziadavka",VLOOKUP(G119,#REF!,2,0),),)</f>
        <v>0</v>
      </c>
      <c r="O119" s="34">
        <f t="shared" si="10"/>
        <v>0</v>
      </c>
      <c r="P119" s="33">
        <f>IFERROR(O119*VLOOKUP(G119,#REF!,5,0),)</f>
        <v>0</v>
      </c>
      <c r="Q119" s="65" t="str">
        <f>IFERROR(VLOOKUP(G119,#REF!,6,0),"")</f>
        <v/>
      </c>
      <c r="R119" s="38"/>
      <c r="S119" s="38"/>
      <c r="T119" s="38"/>
      <c r="U119" s="38"/>
      <c r="V119" s="38"/>
      <c r="W119" s="38"/>
      <c r="X119" s="38"/>
      <c r="Y119" s="38"/>
      <c r="Z119" s="38"/>
      <c r="AA119" s="38"/>
      <c r="AB119" s="38"/>
      <c r="AC119" s="38"/>
      <c r="AD119" s="38"/>
      <c r="AE119" s="38"/>
    </row>
    <row r="120" spans="1:31" ht="25.5" x14ac:dyDescent="0.25">
      <c r="A120" s="58" t="s">
        <v>569</v>
      </c>
      <c r="B120" s="58" t="s">
        <v>209</v>
      </c>
      <c r="C120" s="89" t="s">
        <v>439</v>
      </c>
      <c r="D120" s="66" t="s">
        <v>570</v>
      </c>
      <c r="E120" s="66" t="s">
        <v>571</v>
      </c>
      <c r="F120" s="42" t="s">
        <v>8</v>
      </c>
      <c r="G120" s="46" t="s">
        <v>522</v>
      </c>
      <c r="H120" s="35"/>
      <c r="I120" s="35"/>
      <c r="J120" s="35">
        <f t="shared" si="9"/>
        <v>0</v>
      </c>
      <c r="K120" s="35">
        <f t="shared" si="8"/>
        <v>0</v>
      </c>
      <c r="L120" s="82">
        <f>IFERROR(IF(B120="funkcna poziadavka",VLOOKUP(G120,#REF!,4,0)*H120/SUMIFS($H$3:$H$199,$G$3:$G$199,G120,$B$3:$B$199,B120),),)</f>
        <v>0</v>
      </c>
      <c r="M120" s="35">
        <f>IFERROR(IF(B120="Funkcna poziadavka",VLOOKUP(G120,#REF!,3,0),),)</f>
        <v>0</v>
      </c>
      <c r="N120" s="35">
        <f>IFERROR(IF(B120="funkcna poziadavka",VLOOKUP(G120,#REF!,2,0),),)</f>
        <v>0</v>
      </c>
      <c r="O120" s="34">
        <f t="shared" si="10"/>
        <v>0</v>
      </c>
      <c r="P120" s="33">
        <f>IFERROR(O120*VLOOKUP(G120,#REF!,5,0),)</f>
        <v>0</v>
      </c>
      <c r="Q120" s="65" t="str">
        <f>IFERROR(VLOOKUP(G120,#REF!,6,0),"")</f>
        <v/>
      </c>
      <c r="R120" s="38"/>
      <c r="S120" s="38"/>
      <c r="T120" s="38"/>
      <c r="U120" s="38"/>
      <c r="V120" s="38"/>
      <c r="W120" s="38"/>
      <c r="X120" s="38"/>
      <c r="Y120" s="38"/>
      <c r="Z120" s="38"/>
      <c r="AA120" s="38"/>
      <c r="AB120" s="38"/>
      <c r="AC120" s="38"/>
      <c r="AD120" s="38"/>
      <c r="AE120" s="38"/>
    </row>
    <row r="121" spans="1:31" ht="25.5" x14ac:dyDescent="0.25">
      <c r="A121" s="58" t="s">
        <v>572</v>
      </c>
      <c r="B121" s="58" t="s">
        <v>209</v>
      </c>
      <c r="C121" s="89" t="s">
        <v>439</v>
      </c>
      <c r="D121" s="66" t="s">
        <v>573</v>
      </c>
      <c r="E121" s="66" t="s">
        <v>574</v>
      </c>
      <c r="F121" s="42" t="s">
        <v>8</v>
      </c>
      <c r="G121" s="46" t="s">
        <v>575</v>
      </c>
      <c r="H121" s="35"/>
      <c r="I121" s="35"/>
      <c r="J121" s="35">
        <f t="shared" si="9"/>
        <v>0</v>
      </c>
      <c r="K121" s="35">
        <f t="shared" si="8"/>
        <v>0</v>
      </c>
      <c r="L121" s="82">
        <f>IFERROR(IF(B121="funkcna poziadavka",VLOOKUP(G121,#REF!,4,0)*H121/SUMIFS($H$3:$H$199,$G$3:$G$199,G121,$B$3:$B$199,B121),),)</f>
        <v>0</v>
      </c>
      <c r="M121" s="35">
        <f>IFERROR(IF(B121="Funkcna poziadavka",VLOOKUP(G121,#REF!,3,0),),)</f>
        <v>0</v>
      </c>
      <c r="N121" s="35">
        <f>IFERROR(IF(B121="funkcna poziadavka",VLOOKUP(G121,#REF!,2,0),),)</f>
        <v>0</v>
      </c>
      <c r="O121" s="34">
        <f t="shared" si="10"/>
        <v>0</v>
      </c>
      <c r="P121" s="33">
        <f>IFERROR(O121*VLOOKUP(G121,#REF!,5,0),)</f>
        <v>0</v>
      </c>
      <c r="Q121" s="65" t="str">
        <f>IFERROR(VLOOKUP(G121,#REF!,6,0),"")</f>
        <v/>
      </c>
      <c r="R121" s="38"/>
      <c r="S121" s="38"/>
      <c r="T121" s="38"/>
      <c r="U121" s="38"/>
      <c r="V121" s="38"/>
      <c r="W121" s="38"/>
      <c r="X121" s="38"/>
      <c r="Y121" s="38"/>
      <c r="Z121" s="38"/>
      <c r="AA121" s="38"/>
      <c r="AB121" s="38"/>
      <c r="AC121" s="38"/>
      <c r="AD121" s="38"/>
      <c r="AE121" s="38"/>
    </row>
    <row r="122" spans="1:31" ht="25.5" x14ac:dyDescent="0.25">
      <c r="A122" s="58" t="s">
        <v>576</v>
      </c>
      <c r="B122" s="58" t="s">
        <v>209</v>
      </c>
      <c r="C122" s="66" t="s">
        <v>461</v>
      </c>
      <c r="D122" s="66" t="s">
        <v>577</v>
      </c>
      <c r="E122" s="66" t="s">
        <v>514</v>
      </c>
      <c r="F122" s="42" t="s">
        <v>8</v>
      </c>
      <c r="G122" s="46" t="s">
        <v>515</v>
      </c>
      <c r="H122" s="35"/>
      <c r="I122" s="35"/>
      <c r="J122" s="35">
        <f t="shared" si="9"/>
        <v>0</v>
      </c>
      <c r="K122" s="35">
        <f t="shared" si="8"/>
        <v>0</v>
      </c>
      <c r="L122" s="82">
        <f>IFERROR(IF(B122="funkcna poziadavka",VLOOKUP(G122,#REF!,4,0)*H122/SUMIFS($H$3:$H$199,$G$3:$G$199,G122,$B$3:$B$199,B122),),)</f>
        <v>0</v>
      </c>
      <c r="M122" s="35">
        <f>IFERROR(IF(B122="Funkcna poziadavka",VLOOKUP(G122,#REF!,3,0),),)</f>
        <v>0</v>
      </c>
      <c r="N122" s="35">
        <f>IFERROR(IF(B122="funkcna poziadavka",VLOOKUP(G122,#REF!,2,0),),)</f>
        <v>0</v>
      </c>
      <c r="O122" s="34">
        <f t="shared" si="10"/>
        <v>0</v>
      </c>
      <c r="P122" s="33">
        <f>IFERROR(O122*VLOOKUP(G122,#REF!,5,0),)</f>
        <v>0</v>
      </c>
      <c r="Q122" s="65" t="str">
        <f>IFERROR(VLOOKUP(G122,#REF!,6,0),"")</f>
        <v/>
      </c>
      <c r="R122" s="38"/>
      <c r="S122" s="38"/>
      <c r="T122" s="38"/>
      <c r="U122" s="38"/>
      <c r="V122" s="38"/>
      <c r="W122" s="38"/>
      <c r="X122" s="38"/>
      <c r="Y122" s="38"/>
      <c r="Z122" s="38"/>
      <c r="AA122" s="38"/>
      <c r="AB122" s="38"/>
      <c r="AC122" s="38"/>
      <c r="AD122" s="38"/>
      <c r="AE122" s="38"/>
    </row>
    <row r="123" spans="1:31" ht="25.5" x14ac:dyDescent="0.25">
      <c r="A123" s="58" t="s">
        <v>578</v>
      </c>
      <c r="B123" s="58" t="s">
        <v>209</v>
      </c>
      <c r="C123" s="66" t="s">
        <v>461</v>
      </c>
      <c r="D123" s="66" t="s">
        <v>579</v>
      </c>
      <c r="E123" s="66" t="s">
        <v>580</v>
      </c>
      <c r="F123" s="42" t="s">
        <v>8</v>
      </c>
      <c r="G123" s="46" t="s">
        <v>515</v>
      </c>
      <c r="H123" s="35"/>
      <c r="I123" s="35"/>
      <c r="J123" s="35">
        <f t="shared" si="9"/>
        <v>0</v>
      </c>
      <c r="K123" s="35">
        <f t="shared" si="8"/>
        <v>0</v>
      </c>
      <c r="L123" s="82">
        <f>IFERROR(IF(B123="funkcna poziadavka",VLOOKUP(G123,#REF!,4,0)*H123/SUMIFS($H$3:$H$199,$G$3:$G$199,G123,$B$3:$B$199,B123),),)</f>
        <v>0</v>
      </c>
      <c r="M123" s="35">
        <f>IFERROR(IF(B123="Funkcna poziadavka",VLOOKUP(G123,#REF!,3,0),),)</f>
        <v>0</v>
      </c>
      <c r="N123" s="35">
        <f>IFERROR(IF(B123="funkcna poziadavka",VLOOKUP(G123,#REF!,2,0),),)</f>
        <v>0</v>
      </c>
      <c r="O123" s="34">
        <f t="shared" si="10"/>
        <v>0</v>
      </c>
      <c r="P123" s="33">
        <f>IFERROR(O123*VLOOKUP(G123,#REF!,5,0),)</f>
        <v>0</v>
      </c>
      <c r="Q123" s="65" t="str">
        <f>IFERROR(VLOOKUP(G123,#REF!,6,0),"")</f>
        <v/>
      </c>
      <c r="R123" s="38"/>
      <c r="S123" s="38"/>
      <c r="T123" s="38"/>
      <c r="U123" s="38"/>
      <c r="V123" s="38"/>
      <c r="W123" s="38"/>
      <c r="X123" s="38"/>
      <c r="Y123" s="38"/>
      <c r="Z123" s="38"/>
      <c r="AA123" s="38"/>
      <c r="AB123" s="38"/>
      <c r="AC123" s="38"/>
      <c r="AD123" s="38"/>
      <c r="AE123" s="38"/>
    </row>
    <row r="124" spans="1:31" ht="25.5" x14ac:dyDescent="0.25">
      <c r="A124" s="58" t="s">
        <v>581</v>
      </c>
      <c r="B124" s="58" t="s">
        <v>209</v>
      </c>
      <c r="C124" s="66" t="s">
        <v>461</v>
      </c>
      <c r="D124" s="66" t="s">
        <v>582</v>
      </c>
      <c r="E124" s="66" t="s">
        <v>583</v>
      </c>
      <c r="F124" s="42" t="s">
        <v>8</v>
      </c>
      <c r="G124" s="46" t="s">
        <v>522</v>
      </c>
      <c r="H124" s="35"/>
      <c r="I124" s="35"/>
      <c r="J124" s="35">
        <f t="shared" si="9"/>
        <v>0</v>
      </c>
      <c r="K124" s="35">
        <f t="shared" si="8"/>
        <v>0</v>
      </c>
      <c r="L124" s="82">
        <f>IFERROR(IF(B124="funkcna poziadavka",VLOOKUP(G124,#REF!,4,0)*H124/SUMIFS($H$3:$H$199,$G$3:$G$199,G124,$B$3:$B$199,B124),),)</f>
        <v>0</v>
      </c>
      <c r="M124" s="35">
        <f>IFERROR(IF(B124="Funkcna poziadavka",VLOOKUP(G124,#REF!,3,0),),)</f>
        <v>0</v>
      </c>
      <c r="N124" s="35">
        <f>IFERROR(IF(B124="funkcna poziadavka",VLOOKUP(G124,#REF!,2,0),),)</f>
        <v>0</v>
      </c>
      <c r="O124" s="34">
        <f t="shared" si="10"/>
        <v>0</v>
      </c>
      <c r="P124" s="33">
        <f>IFERROR(O124*VLOOKUP(G124,#REF!,5,0),)</f>
        <v>0</v>
      </c>
      <c r="Q124" s="65" t="str">
        <f>IFERROR(VLOOKUP(G124,#REF!,6,0),"")</f>
        <v/>
      </c>
      <c r="R124" s="38"/>
      <c r="S124" s="38"/>
      <c r="T124" s="38"/>
      <c r="U124" s="38"/>
      <c r="V124" s="38"/>
      <c r="W124" s="38"/>
      <c r="X124" s="38"/>
      <c r="Y124" s="38"/>
      <c r="Z124" s="38"/>
      <c r="AA124" s="38"/>
      <c r="AB124" s="38"/>
      <c r="AC124" s="38"/>
      <c r="AD124" s="38"/>
      <c r="AE124" s="38"/>
    </row>
    <row r="125" spans="1:31" ht="25.5" x14ac:dyDescent="0.25">
      <c r="A125" s="58" t="s">
        <v>584</v>
      </c>
      <c r="B125" s="58" t="s">
        <v>209</v>
      </c>
      <c r="C125" s="66" t="s">
        <v>461</v>
      </c>
      <c r="D125" s="66" t="s">
        <v>585</v>
      </c>
      <c r="E125" s="66" t="s">
        <v>525</v>
      </c>
      <c r="F125" s="42" t="s">
        <v>8</v>
      </c>
      <c r="G125" s="46" t="s">
        <v>522</v>
      </c>
      <c r="H125" s="86"/>
      <c r="I125" s="86"/>
      <c r="J125" s="35">
        <f t="shared" si="9"/>
        <v>0</v>
      </c>
      <c r="K125" s="35">
        <f t="shared" si="8"/>
        <v>0</v>
      </c>
      <c r="L125" s="82">
        <f>IFERROR(IF(B125="funkcna poziadavka",VLOOKUP(G125,#REF!,4,0)*H125/SUMIFS($H$3:$H$199,$G$3:$G$199,G125,$B$3:$B$199,B125),),)</f>
        <v>0</v>
      </c>
      <c r="M125" s="35">
        <f>IFERROR(IF(B125="Funkcna poziadavka",VLOOKUP(G125,#REF!,3,0),),)</f>
        <v>0</v>
      </c>
      <c r="N125" s="35">
        <f>IFERROR(IF(B125="funkcna poziadavka",VLOOKUP(G125,#REF!,2,0),),)</f>
        <v>0</v>
      </c>
      <c r="O125" s="34">
        <f t="shared" si="10"/>
        <v>0</v>
      </c>
      <c r="P125" s="33">
        <f>IFERROR(O125*VLOOKUP(G125,#REF!,5,0),)</f>
        <v>0</v>
      </c>
      <c r="Q125" s="65" t="str">
        <f>IFERROR(VLOOKUP(G125,#REF!,6,0),"")</f>
        <v/>
      </c>
      <c r="R125" s="38"/>
      <c r="S125" s="38"/>
      <c r="T125" s="38"/>
      <c r="U125" s="38"/>
      <c r="V125" s="38"/>
      <c r="W125" s="38"/>
      <c r="X125" s="38"/>
      <c r="Y125" s="38"/>
      <c r="Z125" s="38"/>
      <c r="AA125" s="38"/>
      <c r="AB125" s="38"/>
      <c r="AC125" s="38"/>
      <c r="AD125" s="38"/>
      <c r="AE125" s="38"/>
    </row>
    <row r="126" spans="1:31" ht="25.5" x14ac:dyDescent="0.25">
      <c r="A126" s="58" t="s">
        <v>586</v>
      </c>
      <c r="B126" s="58" t="s">
        <v>209</v>
      </c>
      <c r="C126" s="66" t="s">
        <v>461</v>
      </c>
      <c r="D126" s="66" t="s">
        <v>587</v>
      </c>
      <c r="E126" s="66" t="s">
        <v>528</v>
      </c>
      <c r="F126" s="42" t="s">
        <v>8</v>
      </c>
      <c r="G126" s="46" t="s">
        <v>522</v>
      </c>
      <c r="H126" s="35"/>
      <c r="I126" s="35"/>
      <c r="J126" s="35">
        <f t="shared" si="9"/>
        <v>0</v>
      </c>
      <c r="K126" s="35">
        <f t="shared" si="8"/>
        <v>0</v>
      </c>
      <c r="L126" s="82">
        <f>IFERROR(IF(B126="funkcna poziadavka",VLOOKUP(G126,#REF!,4,0)*H126/SUMIFS($H$3:$H$199,$G$3:$G$199,G126,$B$3:$B$199,B126),),)</f>
        <v>0</v>
      </c>
      <c r="M126" s="35">
        <f>IFERROR(IF(B126="Funkcna poziadavka",VLOOKUP(G126,#REF!,3,0),),)</f>
        <v>0</v>
      </c>
      <c r="N126" s="35">
        <f>IFERROR(IF(B126="funkcna poziadavka",VLOOKUP(G126,#REF!,2,0),),)</f>
        <v>0</v>
      </c>
      <c r="O126" s="34">
        <f t="shared" si="10"/>
        <v>0</v>
      </c>
      <c r="P126" s="33">
        <f>IFERROR(O126*VLOOKUP(G126,#REF!,5,0),)</f>
        <v>0</v>
      </c>
      <c r="Q126" s="65" t="str">
        <f>IFERROR(VLOOKUP(G126,#REF!,6,0),"")</f>
        <v/>
      </c>
      <c r="R126" s="38"/>
      <c r="S126" s="38"/>
      <c r="T126" s="38"/>
      <c r="U126" s="38"/>
      <c r="V126" s="38"/>
      <c r="W126" s="38"/>
      <c r="X126" s="38"/>
      <c r="Y126" s="38"/>
      <c r="Z126" s="38"/>
      <c r="AA126" s="38"/>
      <c r="AB126" s="38"/>
      <c r="AC126" s="38"/>
      <c r="AD126" s="38"/>
      <c r="AE126" s="38"/>
    </row>
    <row r="127" spans="1:31" ht="25.5" x14ac:dyDescent="0.25">
      <c r="A127" s="58" t="s">
        <v>588</v>
      </c>
      <c r="B127" s="58" t="s">
        <v>209</v>
      </c>
      <c r="C127" s="66" t="s">
        <v>461</v>
      </c>
      <c r="D127" s="66" t="s">
        <v>530</v>
      </c>
      <c r="E127" s="66" t="s">
        <v>531</v>
      </c>
      <c r="F127" s="42" t="s">
        <v>8</v>
      </c>
      <c r="G127" s="46" t="s">
        <v>522</v>
      </c>
      <c r="H127" s="35"/>
      <c r="I127" s="35"/>
      <c r="J127" s="35">
        <f t="shared" si="9"/>
        <v>0</v>
      </c>
      <c r="K127" s="35">
        <f t="shared" si="8"/>
        <v>0</v>
      </c>
      <c r="L127" s="82">
        <f>IFERROR(IF(B127="funkcna poziadavka",VLOOKUP(G127,#REF!,4,0)*H127/SUMIFS($H$3:$H$199,$G$3:$G$199,G127,$B$3:$B$199,B127),),)</f>
        <v>0</v>
      </c>
      <c r="M127" s="35">
        <f>IFERROR(IF(B127="Funkcna poziadavka",VLOOKUP(G127,#REF!,3,0),),)</f>
        <v>0</v>
      </c>
      <c r="N127" s="35">
        <f>IFERROR(IF(B127="funkcna poziadavka",VLOOKUP(G127,#REF!,2,0),),)</f>
        <v>0</v>
      </c>
      <c r="O127" s="34">
        <f t="shared" si="10"/>
        <v>0</v>
      </c>
      <c r="P127" s="33">
        <f>IFERROR(O127*VLOOKUP(G127,#REF!,5,0),)</f>
        <v>0</v>
      </c>
      <c r="Q127" s="65" t="str">
        <f>IFERROR(VLOOKUP(G127,#REF!,6,0),"")</f>
        <v/>
      </c>
      <c r="R127" s="38"/>
      <c r="S127" s="38"/>
      <c r="T127" s="38"/>
      <c r="U127" s="38"/>
      <c r="V127" s="38"/>
      <c r="W127" s="38"/>
      <c r="X127" s="38"/>
      <c r="Y127" s="38"/>
      <c r="Z127" s="38"/>
      <c r="AA127" s="38"/>
      <c r="AB127" s="38"/>
      <c r="AC127" s="38"/>
      <c r="AD127" s="38"/>
      <c r="AE127" s="38"/>
    </row>
    <row r="128" spans="1:31" ht="25.5" x14ac:dyDescent="0.25">
      <c r="A128" s="58" t="s">
        <v>589</v>
      </c>
      <c r="B128" s="58" t="s">
        <v>209</v>
      </c>
      <c r="C128" s="66" t="s">
        <v>461</v>
      </c>
      <c r="D128" s="66" t="s">
        <v>590</v>
      </c>
      <c r="E128" s="66" t="s">
        <v>534</v>
      </c>
      <c r="F128" s="42" t="s">
        <v>8</v>
      </c>
      <c r="G128" s="46" t="s">
        <v>522</v>
      </c>
      <c r="H128" s="35"/>
      <c r="I128" s="35"/>
      <c r="J128" s="35">
        <f t="shared" si="9"/>
        <v>0</v>
      </c>
      <c r="K128" s="35">
        <f t="shared" si="8"/>
        <v>0</v>
      </c>
      <c r="L128" s="82">
        <f>IFERROR(IF(B128="funkcna poziadavka",VLOOKUP(G128,#REF!,4,0)*H128/SUMIFS($H$3:$H$199,$G$3:$G$199,G128,$B$3:$B$199,B128),),)</f>
        <v>0</v>
      </c>
      <c r="M128" s="35">
        <f>IFERROR(IF(B128="Funkcna poziadavka",VLOOKUP(G128,#REF!,3,0),),)</f>
        <v>0</v>
      </c>
      <c r="N128" s="35">
        <f>IFERROR(IF(B128="funkcna poziadavka",VLOOKUP(G128,#REF!,2,0),),)</f>
        <v>0</v>
      </c>
      <c r="O128" s="34">
        <f t="shared" si="10"/>
        <v>0</v>
      </c>
      <c r="P128" s="33">
        <f>IFERROR(O128*VLOOKUP(G128,#REF!,5,0),)</f>
        <v>0</v>
      </c>
      <c r="Q128" s="65" t="str">
        <f>IFERROR(VLOOKUP(G128,#REF!,6,0),"")</f>
        <v/>
      </c>
      <c r="R128" s="38" t="s">
        <v>266</v>
      </c>
      <c r="S128" s="38" t="s">
        <v>266</v>
      </c>
      <c r="T128" s="38" t="s">
        <v>266</v>
      </c>
      <c r="U128" s="38" t="s">
        <v>266</v>
      </c>
      <c r="V128" s="38" t="s">
        <v>266</v>
      </c>
      <c r="W128" s="38" t="s">
        <v>266</v>
      </c>
      <c r="X128" s="38" t="s">
        <v>266</v>
      </c>
      <c r="Y128" s="38" t="s">
        <v>266</v>
      </c>
      <c r="Z128" s="38" t="s">
        <v>266</v>
      </c>
      <c r="AA128" s="38" t="s">
        <v>266</v>
      </c>
      <c r="AB128" s="38" t="s">
        <v>266</v>
      </c>
      <c r="AC128" s="38" t="s">
        <v>266</v>
      </c>
      <c r="AD128" s="38" t="s">
        <v>266</v>
      </c>
      <c r="AE128" s="38" t="s">
        <v>266</v>
      </c>
    </row>
    <row r="129" spans="1:31" ht="25.5" x14ac:dyDescent="0.25">
      <c r="A129" s="58" t="s">
        <v>591</v>
      </c>
      <c r="B129" s="58" t="s">
        <v>209</v>
      </c>
      <c r="C129" s="66" t="s">
        <v>461</v>
      </c>
      <c r="D129" s="66" t="s">
        <v>592</v>
      </c>
      <c r="E129" s="66" t="s">
        <v>537</v>
      </c>
      <c r="F129" s="42" t="s">
        <v>8</v>
      </c>
      <c r="G129" s="46" t="s">
        <v>522</v>
      </c>
      <c r="H129" s="35"/>
      <c r="I129" s="35"/>
      <c r="J129" s="35">
        <f t="shared" si="9"/>
        <v>0</v>
      </c>
      <c r="K129" s="35">
        <f t="shared" si="8"/>
        <v>0</v>
      </c>
      <c r="L129" s="82">
        <f>IFERROR(IF(B129="funkcna poziadavka",VLOOKUP(G129,#REF!,4,0)*H129/SUMIFS($H$3:$H$199,$G$3:$G$199,G129,$B$3:$B$199,B129),),)</f>
        <v>0</v>
      </c>
      <c r="M129" s="35">
        <f>IFERROR(IF(B129="Funkcna poziadavka",VLOOKUP(G129,#REF!,3,0),),)</f>
        <v>0</v>
      </c>
      <c r="N129" s="35">
        <f>IFERROR(IF(B129="funkcna poziadavka",VLOOKUP(G129,#REF!,2,0),),)</f>
        <v>0</v>
      </c>
      <c r="O129" s="34">
        <f t="shared" si="10"/>
        <v>0</v>
      </c>
      <c r="P129" s="33">
        <f>IFERROR(O129*VLOOKUP(G129,#REF!,5,0),)</f>
        <v>0</v>
      </c>
      <c r="Q129" s="65" t="str">
        <f>IFERROR(VLOOKUP(G129,#REF!,6,0),"")</f>
        <v/>
      </c>
      <c r="R129" s="38"/>
      <c r="S129" s="38"/>
      <c r="T129" s="38"/>
      <c r="U129" s="38"/>
      <c r="V129" s="38"/>
      <c r="W129" s="38"/>
      <c r="X129" s="38"/>
      <c r="Y129" s="38"/>
      <c r="Z129" s="38"/>
      <c r="AA129" s="38"/>
      <c r="AB129" s="38"/>
      <c r="AC129" s="38"/>
      <c r="AD129" s="38"/>
      <c r="AE129" s="38"/>
    </row>
    <row r="130" spans="1:31" ht="25.5" x14ac:dyDescent="0.25">
      <c r="A130" s="58" t="s">
        <v>593</v>
      </c>
      <c r="B130" s="58" t="s">
        <v>209</v>
      </c>
      <c r="C130" s="66" t="s">
        <v>461</v>
      </c>
      <c r="D130" s="66" t="s">
        <v>594</v>
      </c>
      <c r="E130" s="66" t="s">
        <v>595</v>
      </c>
      <c r="F130" s="42" t="s">
        <v>8</v>
      </c>
      <c r="G130" s="46" t="s">
        <v>522</v>
      </c>
      <c r="H130" s="35"/>
      <c r="I130" s="35"/>
      <c r="J130" s="35">
        <f t="shared" si="9"/>
        <v>0</v>
      </c>
      <c r="K130" s="35">
        <f t="shared" si="8"/>
        <v>0</v>
      </c>
      <c r="L130" s="82">
        <f>IFERROR(IF(B130="funkcna poziadavka",VLOOKUP(G130,#REF!,4,0)*H130/SUMIFS($H$3:$H$199,$G$3:$G$199,G130,$B$3:$B$199,B130),),)</f>
        <v>0</v>
      </c>
      <c r="M130" s="35">
        <f>IFERROR(IF(B130="Funkcna poziadavka",VLOOKUP(G130,#REF!,3,0),),)</f>
        <v>0</v>
      </c>
      <c r="N130" s="35">
        <f>IFERROR(IF(B130="funkcna poziadavka",VLOOKUP(G130,#REF!,2,0),),)</f>
        <v>0</v>
      </c>
      <c r="O130" s="34">
        <f t="shared" si="10"/>
        <v>0</v>
      </c>
      <c r="P130" s="33">
        <f>IFERROR(O130*VLOOKUP(G130,#REF!,5,0),)</f>
        <v>0</v>
      </c>
      <c r="Q130" s="65" t="str">
        <f>IFERROR(VLOOKUP(G130,#REF!,6,0),"")</f>
        <v/>
      </c>
      <c r="R130" s="38"/>
      <c r="S130" s="38"/>
      <c r="T130" s="38"/>
      <c r="U130" s="38"/>
      <c r="V130" s="38"/>
      <c r="W130" s="38"/>
      <c r="X130" s="38"/>
      <c r="Y130" s="38"/>
      <c r="Z130" s="38"/>
      <c r="AA130" s="38"/>
      <c r="AB130" s="38"/>
      <c r="AC130" s="38"/>
      <c r="AD130" s="38"/>
      <c r="AE130" s="38"/>
    </row>
    <row r="131" spans="1:31" ht="25.5" x14ac:dyDescent="0.25">
      <c r="A131" s="58" t="s">
        <v>596</v>
      </c>
      <c r="B131" s="58" t="s">
        <v>209</v>
      </c>
      <c r="C131" s="66" t="s">
        <v>461</v>
      </c>
      <c r="D131" s="70" t="s">
        <v>597</v>
      </c>
      <c r="E131" s="66" t="s">
        <v>543</v>
      </c>
      <c r="F131" s="42" t="s">
        <v>8</v>
      </c>
      <c r="G131" s="46" t="s">
        <v>522</v>
      </c>
      <c r="H131" s="35"/>
      <c r="I131" s="35"/>
      <c r="J131" s="35">
        <f t="shared" ref="J131:J162" si="11">IF(ISNUMBER(H131),H131,)</f>
        <v>0</v>
      </c>
      <c r="K131" s="35">
        <f t="shared" si="8"/>
        <v>0</v>
      </c>
      <c r="L131" s="82">
        <f>IFERROR(IF(B131="funkcna poziadavka",VLOOKUP(G131,#REF!,4,0)*H131/SUMIFS($H$3:$H$199,$G$3:$G$199,G131,$B$3:$B$199,B131),),)</f>
        <v>0</v>
      </c>
      <c r="M131" s="35">
        <f>IFERROR(IF(B131="Funkcna poziadavka",VLOOKUP(G131,#REF!,3,0),),)</f>
        <v>0</v>
      </c>
      <c r="N131" s="35">
        <f>IFERROR(IF(B131="funkcna poziadavka",VLOOKUP(G131,#REF!,2,0),),)</f>
        <v>0</v>
      </c>
      <c r="O131" s="34">
        <f t="shared" ref="O131:O162" si="12">(K131+L131)*M131*N131</f>
        <v>0</v>
      </c>
      <c r="P131" s="33">
        <f>IFERROR(O131*VLOOKUP(G131,#REF!,5,0),)</f>
        <v>0</v>
      </c>
      <c r="Q131" s="65" t="str">
        <f>IFERROR(VLOOKUP(G131,#REF!,6,0),"")</f>
        <v/>
      </c>
      <c r="R131" s="38"/>
      <c r="S131" s="38"/>
      <c r="T131" s="38"/>
      <c r="U131" s="38"/>
      <c r="V131" s="38"/>
      <c r="W131" s="38"/>
      <c r="X131" s="38"/>
      <c r="Y131" s="38"/>
      <c r="Z131" s="38"/>
      <c r="AA131" s="38"/>
      <c r="AB131" s="38"/>
      <c r="AC131" s="38"/>
      <c r="AD131" s="38"/>
      <c r="AE131" s="38"/>
    </row>
    <row r="132" spans="1:31" ht="25.5" x14ac:dyDescent="0.25">
      <c r="A132" s="58" t="s">
        <v>598</v>
      </c>
      <c r="B132" s="58" t="s">
        <v>209</v>
      </c>
      <c r="C132" s="66" t="s">
        <v>461</v>
      </c>
      <c r="D132" s="66" t="s">
        <v>599</v>
      </c>
      <c r="E132" s="66" t="s">
        <v>600</v>
      </c>
      <c r="F132" s="42" t="s">
        <v>8</v>
      </c>
      <c r="G132" s="46" t="s">
        <v>547</v>
      </c>
      <c r="H132" s="35"/>
      <c r="I132" s="35"/>
      <c r="J132" s="35">
        <f t="shared" si="11"/>
        <v>0</v>
      </c>
      <c r="K132" s="35">
        <f t="shared" ref="K132:K169" si="13">H132*I132</f>
        <v>0</v>
      </c>
      <c r="L132" s="82">
        <f>IFERROR(IF(B132="funkcna poziadavka",VLOOKUP(G132,#REF!,4,0)*H132/SUMIFS($H$3:$H$199,$G$3:$G$199,G132,$B$3:$B$199,B132),),)</f>
        <v>0</v>
      </c>
      <c r="M132" s="35">
        <f>IFERROR(IF(B132="Funkcna poziadavka",VLOOKUP(G132,#REF!,3,0),),)</f>
        <v>0</v>
      </c>
      <c r="N132" s="35">
        <f>IFERROR(IF(B132="funkcna poziadavka",VLOOKUP(G132,#REF!,2,0),),)</f>
        <v>0</v>
      </c>
      <c r="O132" s="34">
        <f t="shared" si="12"/>
        <v>0</v>
      </c>
      <c r="P132" s="33">
        <f>IFERROR(O132*VLOOKUP(G132,#REF!,5,0),)</f>
        <v>0</v>
      </c>
      <c r="Q132" s="65" t="str">
        <f>IFERROR(VLOOKUP(G132,#REF!,6,0),"")</f>
        <v/>
      </c>
      <c r="R132" s="38"/>
      <c r="S132" s="38"/>
      <c r="T132" s="38"/>
      <c r="U132" s="38"/>
      <c r="V132" s="38"/>
      <c r="W132" s="38"/>
      <c r="X132" s="38"/>
      <c r="Y132" s="38"/>
      <c r="Z132" s="38"/>
      <c r="AA132" s="38"/>
      <c r="AB132" s="38"/>
      <c r="AC132" s="38"/>
      <c r="AD132" s="38"/>
      <c r="AE132" s="38"/>
    </row>
    <row r="133" spans="1:31" ht="25.5" x14ac:dyDescent="0.25">
      <c r="A133" s="58" t="s">
        <v>601</v>
      </c>
      <c r="B133" s="58" t="s">
        <v>209</v>
      </c>
      <c r="C133" s="66" t="s">
        <v>461</v>
      </c>
      <c r="D133" s="66" t="s">
        <v>602</v>
      </c>
      <c r="E133" s="66" t="s">
        <v>556</v>
      </c>
      <c r="F133" s="42" t="s">
        <v>8</v>
      </c>
      <c r="G133" s="46" t="s">
        <v>547</v>
      </c>
      <c r="H133" s="35"/>
      <c r="I133" s="35"/>
      <c r="J133" s="35">
        <f t="shared" si="11"/>
        <v>0</v>
      </c>
      <c r="K133" s="35">
        <f t="shared" si="13"/>
        <v>0</v>
      </c>
      <c r="L133" s="82">
        <f>IFERROR(IF(B133="funkcna poziadavka",VLOOKUP(G133,#REF!,4,0)*H133/SUMIFS($H$3:$H$199,$G$3:$G$199,G133,$B$3:$B$199,B133),),)</f>
        <v>0</v>
      </c>
      <c r="M133" s="35">
        <f>IFERROR(IF(B133="Funkcna poziadavka",VLOOKUP(G133,#REF!,3,0),),)</f>
        <v>0</v>
      </c>
      <c r="N133" s="35">
        <f>IFERROR(IF(B133="funkcna poziadavka",VLOOKUP(G133,#REF!,2,0),),)</f>
        <v>0</v>
      </c>
      <c r="O133" s="34">
        <f t="shared" si="12"/>
        <v>0</v>
      </c>
      <c r="P133" s="33">
        <f>IFERROR(O133*VLOOKUP(G133,#REF!,5,0),)</f>
        <v>0</v>
      </c>
      <c r="Q133" s="65" t="str">
        <f>IFERROR(VLOOKUP(G133,#REF!,6,0),"")</f>
        <v/>
      </c>
      <c r="R133" s="38"/>
      <c r="S133" s="38"/>
      <c r="T133" s="38"/>
      <c r="U133" s="38"/>
      <c r="V133" s="38"/>
      <c r="W133" s="38"/>
      <c r="X133" s="38"/>
      <c r="Y133" s="38"/>
      <c r="Z133" s="38"/>
      <c r="AA133" s="38"/>
      <c r="AB133" s="38"/>
      <c r="AC133" s="38"/>
      <c r="AD133" s="38"/>
      <c r="AE133" s="38"/>
    </row>
    <row r="134" spans="1:31" ht="25.5" x14ac:dyDescent="0.25">
      <c r="A134" s="58" t="s">
        <v>603</v>
      </c>
      <c r="B134" s="58" t="s">
        <v>209</v>
      </c>
      <c r="C134" s="66" t="s">
        <v>461</v>
      </c>
      <c r="D134" s="66" t="s">
        <v>604</v>
      </c>
      <c r="E134" s="66" t="s">
        <v>565</v>
      </c>
      <c r="F134" s="42" t="s">
        <v>8</v>
      </c>
      <c r="G134" s="46" t="s">
        <v>547</v>
      </c>
      <c r="H134" s="35"/>
      <c r="I134" s="35"/>
      <c r="J134" s="35">
        <f t="shared" si="11"/>
        <v>0</v>
      </c>
      <c r="K134" s="35">
        <f t="shared" si="13"/>
        <v>0</v>
      </c>
      <c r="L134" s="82">
        <f>IFERROR(IF(B134="funkcna poziadavka",VLOOKUP(G134,#REF!,4,0)*H134/SUMIFS($H$3:$H$199,$G$3:$G$199,G134,$B$3:$B$199,B134),),)</f>
        <v>0</v>
      </c>
      <c r="M134" s="35">
        <f>IFERROR(IF(B134="Funkcna poziadavka",VLOOKUP(G134,#REF!,3,0),),)</f>
        <v>0</v>
      </c>
      <c r="N134" s="35">
        <f>IFERROR(IF(B134="funkcna poziadavka",VLOOKUP(G134,#REF!,2,0),),)</f>
        <v>0</v>
      </c>
      <c r="O134" s="34">
        <f t="shared" si="12"/>
        <v>0</v>
      </c>
      <c r="P134" s="33">
        <f>IFERROR(O134*VLOOKUP(G134,#REF!,5,0),)</f>
        <v>0</v>
      </c>
      <c r="Q134" s="65" t="str">
        <f>IFERROR(VLOOKUP(G134,#REF!,6,0),"")</f>
        <v/>
      </c>
      <c r="R134" s="38" t="s">
        <v>266</v>
      </c>
      <c r="S134" s="38" t="s">
        <v>266</v>
      </c>
      <c r="T134" s="38" t="s">
        <v>266</v>
      </c>
      <c r="U134" s="38" t="s">
        <v>266</v>
      </c>
      <c r="V134" s="38" t="s">
        <v>266</v>
      </c>
      <c r="W134" s="38" t="s">
        <v>266</v>
      </c>
      <c r="X134" s="38" t="s">
        <v>266</v>
      </c>
      <c r="Y134" s="38" t="s">
        <v>266</v>
      </c>
      <c r="Z134" s="38" t="s">
        <v>266</v>
      </c>
      <c r="AA134" s="38" t="s">
        <v>266</v>
      </c>
      <c r="AB134" s="38" t="s">
        <v>266</v>
      </c>
      <c r="AC134" s="38" t="s">
        <v>266</v>
      </c>
      <c r="AD134" s="38" t="s">
        <v>266</v>
      </c>
      <c r="AE134" s="38" t="s">
        <v>266</v>
      </c>
    </row>
    <row r="135" spans="1:31" ht="25.5" x14ac:dyDescent="0.25">
      <c r="A135" s="58" t="s">
        <v>605</v>
      </c>
      <c r="B135" s="58" t="s">
        <v>209</v>
      </c>
      <c r="C135" s="66" t="s">
        <v>461</v>
      </c>
      <c r="D135" s="69" t="s">
        <v>606</v>
      </c>
      <c r="E135" s="66" t="s">
        <v>568</v>
      </c>
      <c r="F135" s="42" t="s">
        <v>8</v>
      </c>
      <c r="G135" s="46" t="s">
        <v>547</v>
      </c>
      <c r="H135" s="35"/>
      <c r="I135" s="35"/>
      <c r="J135" s="35">
        <f t="shared" si="11"/>
        <v>0</v>
      </c>
      <c r="K135" s="35">
        <f t="shared" si="13"/>
        <v>0</v>
      </c>
      <c r="L135" s="82">
        <f>IFERROR(IF(B135="funkcna poziadavka",VLOOKUP(G135,#REF!,4,0)*H135/SUMIFS($H$3:$H$199,$G$3:$G$199,G135,$B$3:$B$199,B135),),)</f>
        <v>0</v>
      </c>
      <c r="M135" s="35">
        <f>IFERROR(IF(B135="Funkcna poziadavka",VLOOKUP(G135,#REF!,3,0),),)</f>
        <v>0</v>
      </c>
      <c r="N135" s="35">
        <f>IFERROR(IF(B135="funkcna poziadavka",VLOOKUP(G135,#REF!,2,0),),)</f>
        <v>0</v>
      </c>
      <c r="O135" s="34">
        <f t="shared" si="12"/>
        <v>0</v>
      </c>
      <c r="P135" s="33">
        <f>IFERROR(O135*VLOOKUP(G135,#REF!,5,0),)</f>
        <v>0</v>
      </c>
      <c r="Q135" s="65" t="str">
        <f>IFERROR(VLOOKUP(G135,#REF!,6,0),"")</f>
        <v/>
      </c>
      <c r="R135" s="38" t="s">
        <v>266</v>
      </c>
      <c r="S135" s="38" t="s">
        <v>266</v>
      </c>
      <c r="T135" s="38" t="s">
        <v>266</v>
      </c>
      <c r="U135" s="38" t="s">
        <v>266</v>
      </c>
      <c r="V135" s="38" t="s">
        <v>266</v>
      </c>
      <c r="W135" s="38" t="s">
        <v>266</v>
      </c>
      <c r="X135" s="38" t="s">
        <v>266</v>
      </c>
      <c r="Y135" s="38" t="s">
        <v>266</v>
      </c>
      <c r="Z135" s="38" t="s">
        <v>266</v>
      </c>
      <c r="AA135" s="38" t="s">
        <v>266</v>
      </c>
      <c r="AB135" s="38" t="s">
        <v>266</v>
      </c>
      <c r="AC135" s="38" t="s">
        <v>266</v>
      </c>
      <c r="AD135" s="38" t="s">
        <v>266</v>
      </c>
      <c r="AE135" s="38" t="s">
        <v>266</v>
      </c>
    </row>
    <row r="136" spans="1:31" ht="25.5" x14ac:dyDescent="0.25">
      <c r="A136" s="58" t="s">
        <v>607</v>
      </c>
      <c r="B136" s="58" t="s">
        <v>209</v>
      </c>
      <c r="C136" s="66" t="s">
        <v>461</v>
      </c>
      <c r="D136" s="66" t="s">
        <v>608</v>
      </c>
      <c r="E136" s="66" t="s">
        <v>571</v>
      </c>
      <c r="F136" s="42" t="s">
        <v>8</v>
      </c>
      <c r="G136" s="46" t="s">
        <v>522</v>
      </c>
      <c r="H136" s="35"/>
      <c r="I136" s="35"/>
      <c r="J136" s="35">
        <f t="shared" si="11"/>
        <v>0</v>
      </c>
      <c r="K136" s="35">
        <f t="shared" si="13"/>
        <v>0</v>
      </c>
      <c r="L136" s="82">
        <f>IFERROR(IF(B136="funkcna poziadavka",VLOOKUP(G136,#REF!,4,0)*H136/SUMIFS($H$3:$H$199,$G$3:$G$199,G136,$B$3:$B$199,B136),),)</f>
        <v>0</v>
      </c>
      <c r="M136" s="35">
        <f>IFERROR(IF(B136="Funkcna poziadavka",VLOOKUP(G136,#REF!,3,0),),)</f>
        <v>0</v>
      </c>
      <c r="N136" s="35">
        <f>IFERROR(IF(B136="funkcna poziadavka",VLOOKUP(G136,#REF!,2,0),),)</f>
        <v>0</v>
      </c>
      <c r="O136" s="34">
        <f t="shared" si="12"/>
        <v>0</v>
      </c>
      <c r="P136" s="33">
        <f>IFERROR(O136*VLOOKUP(G136,#REF!,5,0),)</f>
        <v>0</v>
      </c>
      <c r="Q136" s="65" t="str">
        <f>IFERROR(VLOOKUP(G136,#REF!,6,0),"")</f>
        <v/>
      </c>
      <c r="R136" s="38"/>
      <c r="S136" s="38"/>
      <c r="T136" s="38"/>
      <c r="U136" s="38"/>
      <c r="V136" s="38"/>
      <c r="W136" s="38"/>
      <c r="X136" s="38"/>
      <c r="Y136" s="38"/>
      <c r="Z136" s="38"/>
      <c r="AA136" s="38"/>
      <c r="AB136" s="38"/>
      <c r="AC136" s="38"/>
      <c r="AD136" s="38"/>
      <c r="AE136" s="38"/>
    </row>
    <row r="137" spans="1:31" ht="25.5" x14ac:dyDescent="0.25">
      <c r="A137" s="58" t="s">
        <v>609</v>
      </c>
      <c r="B137" s="58" t="s">
        <v>209</v>
      </c>
      <c r="C137" s="66" t="s">
        <v>461</v>
      </c>
      <c r="D137" s="66" t="s">
        <v>610</v>
      </c>
      <c r="E137" s="66" t="s">
        <v>611</v>
      </c>
      <c r="F137" s="42" t="s">
        <v>8</v>
      </c>
      <c r="G137" s="46" t="s">
        <v>575</v>
      </c>
      <c r="H137" s="35"/>
      <c r="I137" s="35"/>
      <c r="J137" s="35">
        <f t="shared" si="11"/>
        <v>0</v>
      </c>
      <c r="K137" s="35">
        <f t="shared" si="13"/>
        <v>0</v>
      </c>
      <c r="L137" s="82">
        <f>IFERROR(IF(B137="funkcna poziadavka",VLOOKUP(G137,#REF!,4,0)*H137/SUMIFS($H$3:$H$199,$G$3:$G$199,G137,$B$3:$B$199,B137),),)</f>
        <v>0</v>
      </c>
      <c r="M137" s="35">
        <f>IFERROR(IF(B137="Funkcna poziadavka",VLOOKUP(G137,#REF!,3,0),),)</f>
        <v>0</v>
      </c>
      <c r="N137" s="35">
        <f>IFERROR(IF(B137="funkcna poziadavka",VLOOKUP(G137,#REF!,2,0),),)</f>
        <v>0</v>
      </c>
      <c r="O137" s="34">
        <f t="shared" si="12"/>
        <v>0</v>
      </c>
      <c r="P137" s="33">
        <f>IFERROR(O137*VLOOKUP(G137,#REF!,5,0),)</f>
        <v>0</v>
      </c>
      <c r="Q137" s="65" t="str">
        <f>IFERROR(VLOOKUP(G137,#REF!,6,0),"")</f>
        <v/>
      </c>
      <c r="R137" s="38"/>
      <c r="S137" s="38"/>
      <c r="T137" s="38"/>
      <c r="U137" s="38"/>
      <c r="V137" s="38"/>
      <c r="W137" s="38"/>
      <c r="X137" s="38"/>
      <c r="Y137" s="38"/>
      <c r="Z137" s="38"/>
      <c r="AA137" s="38"/>
      <c r="AB137" s="38"/>
      <c r="AC137" s="38"/>
      <c r="AD137" s="38"/>
      <c r="AE137" s="38"/>
    </row>
    <row r="138" spans="1:31" ht="25.5" x14ac:dyDescent="0.25">
      <c r="A138" s="58" t="s">
        <v>612</v>
      </c>
      <c r="B138" s="58" t="s">
        <v>209</v>
      </c>
      <c r="C138" s="66" t="s">
        <v>268</v>
      </c>
      <c r="D138" s="66" t="s">
        <v>613</v>
      </c>
      <c r="E138" s="66" t="s">
        <v>614</v>
      </c>
      <c r="F138" s="42" t="s">
        <v>8</v>
      </c>
      <c r="G138" s="46" t="s">
        <v>221</v>
      </c>
      <c r="H138" s="35"/>
      <c r="I138" s="35"/>
      <c r="J138" s="35">
        <f t="shared" si="11"/>
        <v>0</v>
      </c>
      <c r="K138" s="35">
        <f t="shared" si="13"/>
        <v>0</v>
      </c>
      <c r="L138" s="82">
        <f>IFERROR(IF(B138="funkcna poziadavka",VLOOKUP(G138,#REF!,4,0)*H138/SUMIFS($H$3:$H$199,$G$3:$G$199,G138,$B$3:$B$199,B138),),)</f>
        <v>0</v>
      </c>
      <c r="M138" s="35">
        <f>IFERROR(IF(B138="Funkcna poziadavka",VLOOKUP(G138,#REF!,3,0),),)</f>
        <v>0</v>
      </c>
      <c r="N138" s="35">
        <f>IFERROR(IF(B138="funkcna poziadavka",VLOOKUP(G138,#REF!,2,0),),)</f>
        <v>0</v>
      </c>
      <c r="O138" s="34">
        <f t="shared" si="12"/>
        <v>0</v>
      </c>
      <c r="P138" s="33">
        <f>IFERROR(O138*VLOOKUP(G138,#REF!,5,0),)</f>
        <v>0</v>
      </c>
      <c r="Q138" s="65" t="str">
        <f>IFERROR(VLOOKUP(G138,#REF!,6,0),"")</f>
        <v/>
      </c>
      <c r="R138" s="38" t="s">
        <v>266</v>
      </c>
      <c r="S138" s="38" t="s">
        <v>266</v>
      </c>
      <c r="T138" s="38" t="s">
        <v>266</v>
      </c>
      <c r="U138" s="38" t="s">
        <v>266</v>
      </c>
      <c r="V138" s="38" t="s">
        <v>266</v>
      </c>
      <c r="W138" s="38" t="s">
        <v>266</v>
      </c>
      <c r="X138" s="38" t="s">
        <v>266</v>
      </c>
      <c r="Y138" s="38" t="s">
        <v>266</v>
      </c>
      <c r="Z138" s="38" t="s">
        <v>266</v>
      </c>
      <c r="AA138" s="38" t="s">
        <v>266</v>
      </c>
      <c r="AB138" s="38" t="s">
        <v>266</v>
      </c>
      <c r="AC138" s="38" t="s">
        <v>266</v>
      </c>
      <c r="AD138" s="38" t="s">
        <v>266</v>
      </c>
      <c r="AE138" s="38" t="s">
        <v>266</v>
      </c>
    </row>
    <row r="139" spans="1:31" ht="51" x14ac:dyDescent="0.25">
      <c r="A139" s="58" t="s">
        <v>615</v>
      </c>
      <c r="B139" s="58" t="s">
        <v>616</v>
      </c>
      <c r="C139" s="66" t="s">
        <v>268</v>
      </c>
      <c r="D139" s="66" t="s">
        <v>617</v>
      </c>
      <c r="E139" s="66" t="s">
        <v>618</v>
      </c>
      <c r="F139" s="42" t="s">
        <v>8</v>
      </c>
      <c r="G139" s="46" t="s">
        <v>221</v>
      </c>
      <c r="H139" s="35"/>
      <c r="I139" s="35"/>
      <c r="J139" s="35">
        <f t="shared" si="11"/>
        <v>0</v>
      </c>
      <c r="K139" s="35">
        <f t="shared" si="13"/>
        <v>0</v>
      </c>
      <c r="L139" s="82">
        <f>IFERROR(IF(B139="funkcna poziadavka",VLOOKUP(G139,#REF!,4,0)*H139/SUMIFS($H$3:$H$199,$G$3:$G$199,G139,$B$3:$B$199,B139),),)</f>
        <v>0</v>
      </c>
      <c r="M139" s="35">
        <f>IFERROR(IF(B139="Funkcna poziadavka",VLOOKUP(G139,#REF!,3,0),),)</f>
        <v>0</v>
      </c>
      <c r="N139" s="35">
        <f>IFERROR(IF(B139="funkcna poziadavka",VLOOKUP(G139,#REF!,2,0),),)</f>
        <v>0</v>
      </c>
      <c r="O139" s="34">
        <f t="shared" si="12"/>
        <v>0</v>
      </c>
      <c r="P139" s="33">
        <f>IFERROR(O139*VLOOKUP(G139,#REF!,5,0),)</f>
        <v>0</v>
      </c>
      <c r="Q139" s="65" t="str">
        <f>IFERROR(VLOOKUP(G139,#REF!,6,0),"")</f>
        <v/>
      </c>
      <c r="R139" s="38"/>
      <c r="S139" s="38"/>
      <c r="T139" s="38"/>
      <c r="U139" s="38"/>
      <c r="V139" s="38"/>
      <c r="W139" s="38"/>
      <c r="X139" s="38"/>
      <c r="Y139" s="38"/>
      <c r="Z139" s="38"/>
      <c r="AA139" s="38"/>
      <c r="AB139" s="38"/>
      <c r="AC139" s="38"/>
      <c r="AD139" s="38"/>
      <c r="AE139" s="38"/>
    </row>
    <row r="140" spans="1:31" ht="38.25" x14ac:dyDescent="0.25">
      <c r="A140" s="58" t="s">
        <v>619</v>
      </c>
      <c r="B140" s="58" t="s">
        <v>209</v>
      </c>
      <c r="C140" s="66" t="s">
        <v>268</v>
      </c>
      <c r="D140" s="66" t="s">
        <v>620</v>
      </c>
      <c r="E140" s="66" t="s">
        <v>621</v>
      </c>
      <c r="F140" s="42" t="s">
        <v>8</v>
      </c>
      <c r="G140" s="46" t="s">
        <v>221</v>
      </c>
      <c r="H140" s="35"/>
      <c r="I140" s="35"/>
      <c r="J140" s="35">
        <f t="shared" si="11"/>
        <v>0</v>
      </c>
      <c r="K140" s="35">
        <f t="shared" si="13"/>
        <v>0</v>
      </c>
      <c r="L140" s="82">
        <f>IFERROR(IF(B140="funkcna poziadavka",VLOOKUP(G140,#REF!,4,0)*H140/SUMIFS($H$3:$H$199,$G$3:$G$199,G140,$B$3:$B$199,B140),),)</f>
        <v>0</v>
      </c>
      <c r="M140" s="35">
        <f>IFERROR(IF(B140="Funkcna poziadavka",VLOOKUP(G140,#REF!,3,0),),)</f>
        <v>0</v>
      </c>
      <c r="N140" s="35">
        <f>IFERROR(IF(B140="funkcna poziadavka",VLOOKUP(G140,#REF!,2,0),),)</f>
        <v>0</v>
      </c>
      <c r="O140" s="34">
        <f t="shared" si="12"/>
        <v>0</v>
      </c>
      <c r="P140" s="33">
        <f>IFERROR(O140*VLOOKUP(G140,#REF!,5,0),)</f>
        <v>0</v>
      </c>
      <c r="Q140" s="65" t="str">
        <f>IFERROR(VLOOKUP(G140,#REF!,6,0),"")</f>
        <v/>
      </c>
      <c r="R140" s="38"/>
      <c r="S140" s="38"/>
      <c r="T140" s="38"/>
      <c r="U140" s="38"/>
      <c r="V140" s="38"/>
      <c r="W140" s="38"/>
      <c r="X140" s="38"/>
      <c r="Y140" s="38"/>
      <c r="Z140" s="38"/>
      <c r="AA140" s="38"/>
      <c r="AB140" s="38"/>
      <c r="AC140" s="38"/>
      <c r="AD140" s="38"/>
      <c r="AE140" s="38"/>
    </row>
    <row r="141" spans="1:31" ht="25.5" x14ac:dyDescent="0.25">
      <c r="A141" s="58" t="s">
        <v>622</v>
      </c>
      <c r="B141" s="58" t="s">
        <v>209</v>
      </c>
      <c r="C141" s="66" t="s">
        <v>268</v>
      </c>
      <c r="D141" s="68" t="s">
        <v>623</v>
      </c>
      <c r="E141" s="66" t="s">
        <v>624</v>
      </c>
      <c r="F141" s="42" t="s">
        <v>8</v>
      </c>
      <c r="G141" s="46" t="s">
        <v>221</v>
      </c>
      <c r="H141" s="35"/>
      <c r="I141" s="35"/>
      <c r="J141" s="35">
        <f t="shared" si="11"/>
        <v>0</v>
      </c>
      <c r="K141" s="35">
        <f t="shared" si="13"/>
        <v>0</v>
      </c>
      <c r="L141" s="82">
        <f>IFERROR(IF(B141="funkcna poziadavka",VLOOKUP(G141,#REF!,4,0)*H141/SUMIFS($H$3:$H$199,$G$3:$G$199,G141,$B$3:$B$199,B141),),)</f>
        <v>0</v>
      </c>
      <c r="M141" s="35">
        <f>IFERROR(IF(B141="Funkcna poziadavka",VLOOKUP(G141,#REF!,3,0),),)</f>
        <v>0</v>
      </c>
      <c r="N141" s="35">
        <f>IFERROR(IF(B141="funkcna poziadavka",VLOOKUP(G141,#REF!,2,0),),)</f>
        <v>0</v>
      </c>
      <c r="O141" s="34">
        <f t="shared" si="12"/>
        <v>0</v>
      </c>
      <c r="P141" s="33">
        <f>IFERROR(O141*VLOOKUP(G141,#REF!,5,0),)</f>
        <v>0</v>
      </c>
      <c r="Q141" s="65" t="str">
        <f>IFERROR(VLOOKUP(G141,#REF!,6,0),"")</f>
        <v/>
      </c>
      <c r="R141" s="38" t="s">
        <v>266</v>
      </c>
      <c r="S141" s="38" t="s">
        <v>266</v>
      </c>
      <c r="T141" s="38" t="s">
        <v>266</v>
      </c>
      <c r="U141" s="38" t="s">
        <v>266</v>
      </c>
      <c r="V141" s="38" t="s">
        <v>266</v>
      </c>
      <c r="W141" s="38" t="s">
        <v>266</v>
      </c>
      <c r="X141" s="38" t="s">
        <v>266</v>
      </c>
      <c r="Y141" s="38" t="s">
        <v>266</v>
      </c>
      <c r="Z141" s="38" t="s">
        <v>266</v>
      </c>
      <c r="AA141" s="38" t="s">
        <v>266</v>
      </c>
      <c r="AB141" s="38" t="s">
        <v>266</v>
      </c>
      <c r="AC141" s="38" t="s">
        <v>266</v>
      </c>
      <c r="AD141" s="38" t="s">
        <v>266</v>
      </c>
      <c r="AE141" s="38" t="s">
        <v>266</v>
      </c>
    </row>
    <row r="142" spans="1:31" ht="25.5" x14ac:dyDescent="0.25">
      <c r="A142" s="58" t="s">
        <v>625</v>
      </c>
      <c r="B142" s="58" t="s">
        <v>209</v>
      </c>
      <c r="C142" s="66" t="s">
        <v>268</v>
      </c>
      <c r="D142" s="68" t="s">
        <v>626</v>
      </c>
      <c r="E142" s="66" t="s">
        <v>627</v>
      </c>
      <c r="F142" s="42" t="s">
        <v>8</v>
      </c>
      <c r="G142" s="46" t="s">
        <v>221</v>
      </c>
      <c r="H142" s="35"/>
      <c r="I142" s="35"/>
      <c r="J142" s="35">
        <f t="shared" si="11"/>
        <v>0</v>
      </c>
      <c r="K142" s="35">
        <f t="shared" si="13"/>
        <v>0</v>
      </c>
      <c r="L142" s="82">
        <f>IFERROR(IF(B142="funkcna poziadavka",VLOOKUP(G142,#REF!,4,0)*H142/SUMIFS($H$3:$H$199,$G$3:$G$199,G142,$B$3:$B$199,B142),),)</f>
        <v>0</v>
      </c>
      <c r="M142" s="35">
        <f>IFERROR(IF(B142="Funkcna poziadavka",VLOOKUP(G142,#REF!,3,0),),)</f>
        <v>0</v>
      </c>
      <c r="N142" s="35">
        <f>IFERROR(IF(B142="funkcna poziadavka",VLOOKUP(G142,#REF!,2,0),),)</f>
        <v>0</v>
      </c>
      <c r="O142" s="34">
        <f t="shared" si="12"/>
        <v>0</v>
      </c>
      <c r="P142" s="33">
        <f>IFERROR(O142*VLOOKUP(G142,#REF!,5,0),)</f>
        <v>0</v>
      </c>
      <c r="Q142" s="65" t="str">
        <f>IFERROR(VLOOKUP(G142,#REF!,6,0),"")</f>
        <v/>
      </c>
      <c r="R142" s="38" t="s">
        <v>266</v>
      </c>
      <c r="S142" s="38" t="s">
        <v>266</v>
      </c>
      <c r="T142" s="38" t="s">
        <v>266</v>
      </c>
      <c r="U142" s="38" t="s">
        <v>266</v>
      </c>
      <c r="V142" s="38" t="s">
        <v>266</v>
      </c>
      <c r="W142" s="38" t="s">
        <v>266</v>
      </c>
      <c r="X142" s="38" t="s">
        <v>266</v>
      </c>
      <c r="Y142" s="38" t="s">
        <v>266</v>
      </c>
      <c r="Z142" s="38" t="s">
        <v>266</v>
      </c>
      <c r="AA142" s="38" t="s">
        <v>266</v>
      </c>
      <c r="AB142" s="38" t="s">
        <v>266</v>
      </c>
      <c r="AC142" s="38" t="s">
        <v>266</v>
      </c>
      <c r="AD142" s="38" t="s">
        <v>266</v>
      </c>
      <c r="AE142" s="38" t="s">
        <v>266</v>
      </c>
    </row>
    <row r="143" spans="1:31" ht="25.5" x14ac:dyDescent="0.25">
      <c r="A143" s="58" t="s">
        <v>628</v>
      </c>
      <c r="B143" s="58" t="s">
        <v>209</v>
      </c>
      <c r="C143" s="66" t="s">
        <v>268</v>
      </c>
      <c r="D143" s="66" t="s">
        <v>629</v>
      </c>
      <c r="E143" s="66" t="s">
        <v>630</v>
      </c>
      <c r="F143" s="42" t="s">
        <v>8</v>
      </c>
      <c r="G143" s="46" t="s">
        <v>221</v>
      </c>
      <c r="H143" s="35"/>
      <c r="I143" s="35"/>
      <c r="J143" s="35">
        <f t="shared" si="11"/>
        <v>0</v>
      </c>
      <c r="K143" s="35">
        <f t="shared" si="13"/>
        <v>0</v>
      </c>
      <c r="L143" s="82">
        <f>IFERROR(IF(B143="funkcna poziadavka",VLOOKUP(G143,#REF!,4,0)*H143/SUMIFS($H$3:$H$199,$G$3:$G$199,G143,$B$3:$B$199,B143),),)</f>
        <v>0</v>
      </c>
      <c r="M143" s="35">
        <f>IFERROR(IF(B143="Funkcna poziadavka",VLOOKUP(G143,#REF!,3,0),),)</f>
        <v>0</v>
      </c>
      <c r="N143" s="35">
        <f>IFERROR(IF(B143="funkcna poziadavka",VLOOKUP(G143,#REF!,2,0),),)</f>
        <v>0</v>
      </c>
      <c r="O143" s="34">
        <f t="shared" si="12"/>
        <v>0</v>
      </c>
      <c r="P143" s="33">
        <f>IFERROR(O143*VLOOKUP(G143,#REF!,5,0),)</f>
        <v>0</v>
      </c>
      <c r="Q143" s="65" t="str">
        <f>IFERROR(VLOOKUP(G143,#REF!,6,0),"")</f>
        <v/>
      </c>
      <c r="R143" s="38"/>
      <c r="S143" s="38"/>
      <c r="T143" s="38"/>
      <c r="U143" s="38"/>
      <c r="V143" s="38"/>
      <c r="W143" s="38"/>
      <c r="X143" s="38"/>
      <c r="Y143" s="38"/>
      <c r="Z143" s="38"/>
      <c r="AA143" s="38"/>
      <c r="AB143" s="38"/>
      <c r="AC143" s="38"/>
      <c r="AD143" s="38"/>
      <c r="AE143" s="38"/>
    </row>
    <row r="144" spans="1:31" ht="25.5" x14ac:dyDescent="0.25">
      <c r="A144" s="58" t="s">
        <v>631</v>
      </c>
      <c r="B144" s="58" t="s">
        <v>209</v>
      </c>
      <c r="C144" s="66" t="s">
        <v>268</v>
      </c>
      <c r="D144" s="66" t="s">
        <v>632</v>
      </c>
      <c r="E144" s="66" t="s">
        <v>633</v>
      </c>
      <c r="F144" s="42" t="s">
        <v>8</v>
      </c>
      <c r="G144" s="46" t="s">
        <v>221</v>
      </c>
      <c r="H144" s="35"/>
      <c r="I144" s="35"/>
      <c r="J144" s="35">
        <f t="shared" si="11"/>
        <v>0</v>
      </c>
      <c r="K144" s="35">
        <f t="shared" si="13"/>
        <v>0</v>
      </c>
      <c r="L144" s="82">
        <f>IFERROR(IF(B144="funkcna poziadavka",VLOOKUP(G144,#REF!,4,0)*H144/SUMIFS($H$3:$H$199,$G$3:$G$199,G144,$B$3:$B$199,B144),),)</f>
        <v>0</v>
      </c>
      <c r="M144" s="35">
        <f>IFERROR(IF(B144="Funkcna poziadavka",VLOOKUP(G144,#REF!,3,0),),)</f>
        <v>0</v>
      </c>
      <c r="N144" s="35">
        <f>IFERROR(IF(B144="funkcna poziadavka",VLOOKUP(G144,#REF!,2,0),),)</f>
        <v>0</v>
      </c>
      <c r="O144" s="34">
        <f t="shared" si="12"/>
        <v>0</v>
      </c>
      <c r="P144" s="33">
        <f>IFERROR(O144*VLOOKUP(G144,#REF!,5,0),)</f>
        <v>0</v>
      </c>
      <c r="Q144" s="65" t="str">
        <f>IFERROR(VLOOKUP(G144,#REF!,6,0),"")</f>
        <v/>
      </c>
      <c r="R144" s="38" t="s">
        <v>266</v>
      </c>
      <c r="S144" s="38" t="s">
        <v>266</v>
      </c>
      <c r="T144" s="38" t="s">
        <v>266</v>
      </c>
      <c r="U144" s="38" t="s">
        <v>266</v>
      </c>
      <c r="V144" s="38" t="s">
        <v>266</v>
      </c>
      <c r="W144" s="38" t="s">
        <v>266</v>
      </c>
      <c r="X144" s="38" t="s">
        <v>266</v>
      </c>
      <c r="Y144" s="38" t="s">
        <v>266</v>
      </c>
      <c r="Z144" s="38" t="s">
        <v>266</v>
      </c>
      <c r="AA144" s="38" t="s">
        <v>266</v>
      </c>
      <c r="AB144" s="38" t="s">
        <v>266</v>
      </c>
      <c r="AC144" s="38" t="s">
        <v>266</v>
      </c>
      <c r="AD144" s="38" t="s">
        <v>266</v>
      </c>
      <c r="AE144" s="38" t="s">
        <v>266</v>
      </c>
    </row>
    <row r="145" spans="1:31" ht="38.25" x14ac:dyDescent="0.25">
      <c r="A145" s="58" t="s">
        <v>634</v>
      </c>
      <c r="B145" s="58" t="s">
        <v>209</v>
      </c>
      <c r="C145" s="66" t="s">
        <v>268</v>
      </c>
      <c r="D145" s="68" t="s">
        <v>635</v>
      </c>
      <c r="E145" s="66" t="s">
        <v>636</v>
      </c>
      <c r="F145" s="42" t="s">
        <v>8</v>
      </c>
      <c r="G145" s="46" t="s">
        <v>221</v>
      </c>
      <c r="H145" s="35"/>
      <c r="I145" s="35"/>
      <c r="J145" s="35">
        <f t="shared" si="11"/>
        <v>0</v>
      </c>
      <c r="K145" s="35">
        <f t="shared" si="13"/>
        <v>0</v>
      </c>
      <c r="L145" s="82">
        <f>IFERROR(IF(B145="funkcna poziadavka",VLOOKUP(G145,#REF!,4,0)*H145/SUMIFS($H$3:$H$199,$G$3:$G$199,G145,$B$3:$B$199,B145),),)</f>
        <v>0</v>
      </c>
      <c r="M145" s="35">
        <f>IFERROR(IF(B145="Funkcna poziadavka",VLOOKUP(G145,#REF!,3,0),),)</f>
        <v>0</v>
      </c>
      <c r="N145" s="35">
        <f>IFERROR(IF(B145="funkcna poziadavka",VLOOKUP(G145,#REF!,2,0),),)</f>
        <v>0</v>
      </c>
      <c r="O145" s="34">
        <f t="shared" si="12"/>
        <v>0</v>
      </c>
      <c r="P145" s="33">
        <f>IFERROR(O145*VLOOKUP(G145,#REF!,5,0),)</f>
        <v>0</v>
      </c>
      <c r="Q145" s="65" t="str">
        <f>IFERROR(VLOOKUP(G145,#REF!,6,0),"")</f>
        <v/>
      </c>
      <c r="R145" s="38"/>
      <c r="S145" s="38"/>
      <c r="T145" s="38"/>
      <c r="U145" s="38"/>
      <c r="V145" s="38"/>
      <c r="W145" s="38"/>
      <c r="X145" s="38"/>
      <c r="Y145" s="38"/>
      <c r="Z145" s="38"/>
      <c r="AA145" s="38"/>
      <c r="AB145" s="38"/>
      <c r="AC145" s="38"/>
      <c r="AD145" s="38"/>
      <c r="AE145" s="38"/>
    </row>
    <row r="146" spans="1:31" ht="38.25" x14ac:dyDescent="0.25">
      <c r="A146" s="58" t="s">
        <v>637</v>
      </c>
      <c r="B146" s="58" t="s">
        <v>209</v>
      </c>
      <c r="C146" s="66" t="s">
        <v>268</v>
      </c>
      <c r="D146" s="68" t="s">
        <v>638</v>
      </c>
      <c r="E146" s="66" t="s">
        <v>639</v>
      </c>
      <c r="F146" s="42" t="s">
        <v>8</v>
      </c>
      <c r="G146" s="46" t="s">
        <v>221</v>
      </c>
      <c r="H146" s="35"/>
      <c r="I146" s="35"/>
      <c r="J146" s="35">
        <f t="shared" si="11"/>
        <v>0</v>
      </c>
      <c r="K146" s="35">
        <f t="shared" si="13"/>
        <v>0</v>
      </c>
      <c r="L146" s="82">
        <f>IFERROR(IF(B146="funkcna poziadavka",VLOOKUP(G146,#REF!,4,0)*H146/SUMIFS($H$3:$H$199,$G$3:$G$199,G146,$B$3:$B$199,B146),),)</f>
        <v>0</v>
      </c>
      <c r="M146" s="35">
        <f>IFERROR(IF(B146="Funkcna poziadavka",VLOOKUP(G146,#REF!,3,0),),)</f>
        <v>0</v>
      </c>
      <c r="N146" s="35">
        <f>IFERROR(IF(B146="funkcna poziadavka",VLOOKUP(G146,#REF!,2,0),),)</f>
        <v>0</v>
      </c>
      <c r="O146" s="34">
        <f t="shared" si="12"/>
        <v>0</v>
      </c>
      <c r="P146" s="33">
        <f>IFERROR(O146*VLOOKUP(G146,#REF!,5,0),)</f>
        <v>0</v>
      </c>
      <c r="Q146" s="65" t="str">
        <f>IFERROR(VLOOKUP(G146,#REF!,6,0),"")</f>
        <v/>
      </c>
      <c r="R146" s="38"/>
      <c r="S146" s="38"/>
      <c r="T146" s="38"/>
      <c r="U146" s="38"/>
      <c r="V146" s="38"/>
      <c r="W146" s="38"/>
      <c r="X146" s="38"/>
      <c r="Y146" s="38"/>
      <c r="Z146" s="38"/>
      <c r="AA146" s="38"/>
      <c r="AB146" s="38"/>
      <c r="AC146" s="38"/>
      <c r="AD146" s="38"/>
      <c r="AE146" s="38"/>
    </row>
    <row r="147" spans="1:31" ht="38.25" x14ac:dyDescent="0.25">
      <c r="A147" s="58" t="s">
        <v>640</v>
      </c>
      <c r="B147" s="58" t="s">
        <v>209</v>
      </c>
      <c r="C147" s="66" t="s">
        <v>268</v>
      </c>
      <c r="D147" s="71" t="s">
        <v>641</v>
      </c>
      <c r="E147" s="71" t="s">
        <v>642</v>
      </c>
      <c r="F147" s="42" t="s">
        <v>8</v>
      </c>
      <c r="G147" s="46" t="s">
        <v>271</v>
      </c>
      <c r="H147" s="35"/>
      <c r="I147" s="35"/>
      <c r="J147" s="35">
        <f t="shared" si="11"/>
        <v>0</v>
      </c>
      <c r="K147" s="35">
        <f t="shared" si="13"/>
        <v>0</v>
      </c>
      <c r="L147" s="82">
        <f>IFERROR(IF(B147="funkcna poziadavka",VLOOKUP(G147,#REF!,4,0)*H147/SUMIFS($H$3:$H$199,$G$3:$G$199,G147,$B$3:$B$199,B147),),)</f>
        <v>0</v>
      </c>
      <c r="M147" s="35">
        <f>IFERROR(IF(B147="Funkcna poziadavka",VLOOKUP(G147,#REF!,3,0),),)</f>
        <v>0</v>
      </c>
      <c r="N147" s="35">
        <f>IFERROR(IF(B147="funkcna poziadavka",VLOOKUP(G147,#REF!,2,0),),)</f>
        <v>0</v>
      </c>
      <c r="O147" s="34">
        <f t="shared" si="12"/>
        <v>0</v>
      </c>
      <c r="P147" s="33">
        <f>IFERROR(O147*VLOOKUP(G147,#REF!,5,0),)</f>
        <v>0</v>
      </c>
      <c r="Q147" s="65" t="str">
        <f>IFERROR(VLOOKUP(G147,#REF!,6,0),"")</f>
        <v/>
      </c>
      <c r="R147" s="38" t="s">
        <v>266</v>
      </c>
      <c r="S147" s="38" t="s">
        <v>266</v>
      </c>
      <c r="T147" s="38" t="s">
        <v>266</v>
      </c>
      <c r="U147" s="38" t="s">
        <v>266</v>
      </c>
      <c r="V147" s="38" t="s">
        <v>266</v>
      </c>
      <c r="W147" s="38" t="s">
        <v>266</v>
      </c>
      <c r="X147" s="38" t="s">
        <v>266</v>
      </c>
      <c r="Y147" s="38" t="s">
        <v>266</v>
      </c>
      <c r="Z147" s="38" t="s">
        <v>266</v>
      </c>
      <c r="AA147" s="38" t="s">
        <v>266</v>
      </c>
      <c r="AB147" s="38" t="s">
        <v>266</v>
      </c>
      <c r="AC147" s="38" t="s">
        <v>266</v>
      </c>
      <c r="AD147" s="38" t="s">
        <v>266</v>
      </c>
      <c r="AE147" s="38" t="s">
        <v>266</v>
      </c>
    </row>
    <row r="148" spans="1:31" ht="38.25" x14ac:dyDescent="0.25">
      <c r="A148" s="58" t="s">
        <v>643</v>
      </c>
      <c r="B148" s="58" t="s">
        <v>209</v>
      </c>
      <c r="C148" s="66" t="s">
        <v>268</v>
      </c>
      <c r="D148" s="71" t="s">
        <v>644</v>
      </c>
      <c r="E148" s="71" t="s">
        <v>645</v>
      </c>
      <c r="F148" s="42" t="s">
        <v>8</v>
      </c>
      <c r="G148" s="46" t="s">
        <v>278</v>
      </c>
      <c r="H148" s="86"/>
      <c r="I148" s="35"/>
      <c r="J148" s="35">
        <f t="shared" si="11"/>
        <v>0</v>
      </c>
      <c r="K148" s="35">
        <f t="shared" si="13"/>
        <v>0</v>
      </c>
      <c r="L148" s="82">
        <f>IFERROR(IF(B148="funkcna poziadavka",VLOOKUP(G148,#REF!,4,0)*H148/SUMIFS($H$3:$H$199,$G$3:$G$199,G148,$B$3:$B$199,B148),),)</f>
        <v>0</v>
      </c>
      <c r="M148" s="35">
        <f>IFERROR(IF(B148="Funkcna poziadavka",VLOOKUP(G148,#REF!,3,0),),)</f>
        <v>0</v>
      </c>
      <c r="N148" s="35">
        <f>IFERROR(IF(B148="funkcna poziadavka",VLOOKUP(G148,#REF!,2,0),),)</f>
        <v>0</v>
      </c>
      <c r="O148" s="34">
        <f t="shared" si="12"/>
        <v>0</v>
      </c>
      <c r="P148" s="33">
        <f>IFERROR(O148*VLOOKUP(G148,#REF!,5,0),)</f>
        <v>0</v>
      </c>
      <c r="Q148" s="65" t="str">
        <f>IFERROR(VLOOKUP(G148,#REF!,6,0),"")</f>
        <v/>
      </c>
      <c r="R148" s="38"/>
      <c r="S148" s="38"/>
      <c r="T148" s="38"/>
      <c r="U148" s="38"/>
      <c r="V148" s="38"/>
      <c r="W148" s="38"/>
      <c r="X148" s="38"/>
      <c r="Y148" s="38"/>
      <c r="Z148" s="38"/>
      <c r="AA148" s="38"/>
      <c r="AB148" s="38"/>
      <c r="AC148" s="38"/>
      <c r="AD148" s="38"/>
      <c r="AE148" s="38"/>
    </row>
    <row r="149" spans="1:31" ht="38.25" x14ac:dyDescent="0.25">
      <c r="A149" s="58" t="s">
        <v>646</v>
      </c>
      <c r="B149" s="58" t="s">
        <v>209</v>
      </c>
      <c r="C149" s="66" t="s">
        <v>268</v>
      </c>
      <c r="D149" s="68" t="s">
        <v>647</v>
      </c>
      <c r="E149" s="71" t="s">
        <v>648</v>
      </c>
      <c r="F149" s="42" t="s">
        <v>8</v>
      </c>
      <c r="G149" s="46" t="s">
        <v>278</v>
      </c>
      <c r="H149" s="86"/>
      <c r="I149" s="35"/>
      <c r="J149" s="35">
        <f t="shared" si="11"/>
        <v>0</v>
      </c>
      <c r="K149" s="35">
        <f t="shared" si="13"/>
        <v>0</v>
      </c>
      <c r="L149" s="82">
        <f>IFERROR(IF(B149="funkcna poziadavka",VLOOKUP(G149,#REF!,4,0)*H149/SUMIFS($H$3:$H$199,$G$3:$G$199,G149,$B$3:$B$199,B149),),)</f>
        <v>0</v>
      </c>
      <c r="M149" s="35">
        <f>IFERROR(IF(B149="Funkcna poziadavka",VLOOKUP(G149,#REF!,3,0),),)</f>
        <v>0</v>
      </c>
      <c r="N149" s="35">
        <f>IFERROR(IF(B149="funkcna poziadavka",VLOOKUP(G149,#REF!,2,0),),)</f>
        <v>0</v>
      </c>
      <c r="O149" s="34">
        <f t="shared" si="12"/>
        <v>0</v>
      </c>
      <c r="P149" s="33">
        <f>IFERROR(O149*VLOOKUP(G149,#REF!,5,0),)</f>
        <v>0</v>
      </c>
      <c r="Q149" s="65" t="str">
        <f>IFERROR(VLOOKUP(G149,#REF!,6,0),"")</f>
        <v/>
      </c>
      <c r="R149" s="38"/>
      <c r="S149" s="38"/>
      <c r="T149" s="38"/>
      <c r="U149" s="38"/>
      <c r="V149" s="38"/>
      <c r="W149" s="38"/>
      <c r="X149" s="38"/>
      <c r="Y149" s="38"/>
      <c r="Z149" s="38"/>
      <c r="AA149" s="38"/>
      <c r="AB149" s="38"/>
      <c r="AC149" s="38"/>
      <c r="AD149" s="38"/>
      <c r="AE149" s="38"/>
    </row>
    <row r="150" spans="1:31" ht="38.25" x14ac:dyDescent="0.25">
      <c r="A150" s="58" t="s">
        <v>649</v>
      </c>
      <c r="B150" s="58" t="s">
        <v>209</v>
      </c>
      <c r="C150" s="66" t="s">
        <v>268</v>
      </c>
      <c r="D150" s="68" t="s">
        <v>650</v>
      </c>
      <c r="E150" s="68" t="s">
        <v>651</v>
      </c>
      <c r="F150" s="42" t="s">
        <v>8</v>
      </c>
      <c r="G150" s="42" t="s">
        <v>442</v>
      </c>
      <c r="H150" s="86"/>
      <c r="I150" s="35"/>
      <c r="J150" s="35">
        <f t="shared" si="11"/>
        <v>0</v>
      </c>
      <c r="K150" s="35">
        <f t="shared" si="13"/>
        <v>0</v>
      </c>
      <c r="L150" s="82">
        <f>IFERROR(IF(B150="funkcna poziadavka",VLOOKUP(G150,#REF!,4,0)*H150/SUMIFS($H$3:$H$199,$G$3:$G$199,G150,$B$3:$B$199,B150),),)</f>
        <v>0</v>
      </c>
      <c r="M150" s="35">
        <f>IFERROR(IF(B150="Funkcna poziadavka",VLOOKUP(G150,#REF!,3,0),),)</f>
        <v>0</v>
      </c>
      <c r="N150" s="35">
        <f>IFERROR(IF(B150="funkcna poziadavka",VLOOKUP(G150,#REF!,2,0),),)</f>
        <v>0</v>
      </c>
      <c r="O150" s="34">
        <f t="shared" si="12"/>
        <v>0</v>
      </c>
      <c r="P150" s="33">
        <f>IFERROR(O150*VLOOKUP(G150,#REF!,5,0),)</f>
        <v>0</v>
      </c>
      <c r="Q150" s="65" t="str">
        <f>IFERROR(VLOOKUP(G150,#REF!,6,0),"")</f>
        <v/>
      </c>
      <c r="R150" s="38" t="s">
        <v>266</v>
      </c>
      <c r="S150" s="38" t="s">
        <v>266</v>
      </c>
      <c r="T150" s="38" t="s">
        <v>266</v>
      </c>
      <c r="U150" s="38" t="s">
        <v>266</v>
      </c>
      <c r="V150" s="38" t="s">
        <v>266</v>
      </c>
      <c r="W150" s="38" t="s">
        <v>266</v>
      </c>
      <c r="X150" s="38" t="s">
        <v>266</v>
      </c>
      <c r="Y150" s="38" t="s">
        <v>266</v>
      </c>
      <c r="Z150" s="38" t="s">
        <v>266</v>
      </c>
      <c r="AA150" s="38" t="s">
        <v>266</v>
      </c>
      <c r="AB150" s="38" t="s">
        <v>266</v>
      </c>
      <c r="AC150" s="38" t="s">
        <v>266</v>
      </c>
      <c r="AD150" s="38" t="s">
        <v>266</v>
      </c>
      <c r="AE150" s="38" t="s">
        <v>266</v>
      </c>
    </row>
    <row r="151" spans="1:31" ht="38.25" x14ac:dyDescent="0.25">
      <c r="A151" s="58" t="s">
        <v>652</v>
      </c>
      <c r="B151" s="58" t="s">
        <v>209</v>
      </c>
      <c r="C151" s="66" t="s">
        <v>268</v>
      </c>
      <c r="D151" s="68" t="s">
        <v>653</v>
      </c>
      <c r="E151" s="68" t="s">
        <v>654</v>
      </c>
      <c r="F151" s="42" t="s">
        <v>8</v>
      </c>
      <c r="G151" s="42" t="s">
        <v>442</v>
      </c>
      <c r="H151" s="86"/>
      <c r="I151" s="35"/>
      <c r="J151" s="35">
        <f t="shared" si="11"/>
        <v>0</v>
      </c>
      <c r="K151" s="35">
        <f t="shared" si="13"/>
        <v>0</v>
      </c>
      <c r="L151" s="82">
        <f>IFERROR(IF(B151="funkcna poziadavka",VLOOKUP(G151,#REF!,4,0)*H151/SUMIFS($H$3:$H$199,$G$3:$G$199,G151,$B$3:$B$199,B151),),)</f>
        <v>0</v>
      </c>
      <c r="M151" s="35">
        <f>IFERROR(IF(B151="Funkcna poziadavka",VLOOKUP(G151,#REF!,3,0),),)</f>
        <v>0</v>
      </c>
      <c r="N151" s="35">
        <f>IFERROR(IF(B151="funkcna poziadavka",VLOOKUP(G151,#REF!,2,0),),)</f>
        <v>0</v>
      </c>
      <c r="O151" s="34">
        <f t="shared" si="12"/>
        <v>0</v>
      </c>
      <c r="P151" s="33">
        <f>IFERROR(O151*VLOOKUP(G151,#REF!,5,0),)</f>
        <v>0</v>
      </c>
      <c r="Q151" s="65" t="str">
        <f>IFERROR(VLOOKUP(G151,#REF!,6,0),"")</f>
        <v/>
      </c>
      <c r="R151" s="38"/>
      <c r="S151" s="38"/>
      <c r="T151" s="38"/>
      <c r="U151" s="38"/>
      <c r="V151" s="38"/>
      <c r="W151" s="38"/>
      <c r="X151" s="38"/>
      <c r="Y151" s="38"/>
      <c r="Z151" s="38"/>
      <c r="AA151" s="38"/>
      <c r="AB151" s="38"/>
      <c r="AC151" s="38"/>
      <c r="AD151" s="38"/>
      <c r="AE151" s="38"/>
    </row>
    <row r="152" spans="1:31" ht="38.25" x14ac:dyDescent="0.25">
      <c r="A152" s="58" t="s">
        <v>655</v>
      </c>
      <c r="B152" s="58" t="s">
        <v>209</v>
      </c>
      <c r="C152" s="66" t="s">
        <v>268</v>
      </c>
      <c r="D152" s="68" t="s">
        <v>656</v>
      </c>
      <c r="E152" s="68" t="s">
        <v>657</v>
      </c>
      <c r="F152" s="42" t="s">
        <v>8</v>
      </c>
      <c r="G152" s="42" t="s">
        <v>442</v>
      </c>
      <c r="H152" s="86"/>
      <c r="I152" s="35"/>
      <c r="J152" s="35">
        <f t="shared" si="11"/>
        <v>0</v>
      </c>
      <c r="K152" s="35">
        <f t="shared" si="13"/>
        <v>0</v>
      </c>
      <c r="L152" s="82">
        <f>IFERROR(IF(B152="funkcna poziadavka",VLOOKUP(G152,#REF!,4,0)*H152/SUMIFS($H$3:$H$199,$G$3:$G$199,G152,$B$3:$B$199,B152),),)</f>
        <v>0</v>
      </c>
      <c r="M152" s="35">
        <f>IFERROR(IF(B152="Funkcna poziadavka",VLOOKUP(G152,#REF!,3,0),),)</f>
        <v>0</v>
      </c>
      <c r="N152" s="35">
        <f>IFERROR(IF(B152="funkcna poziadavka",VLOOKUP(G152,#REF!,2,0),),)</f>
        <v>0</v>
      </c>
      <c r="O152" s="34">
        <f t="shared" si="12"/>
        <v>0</v>
      </c>
      <c r="P152" s="33">
        <f>IFERROR(O152*VLOOKUP(G152,#REF!,5,0),)</f>
        <v>0</v>
      </c>
      <c r="Q152" s="65" t="str">
        <f>IFERROR(VLOOKUP(G152,#REF!,6,0),"")</f>
        <v/>
      </c>
      <c r="R152" s="38"/>
      <c r="S152" s="38"/>
      <c r="T152" s="38"/>
      <c r="U152" s="38"/>
      <c r="V152" s="38"/>
      <c r="W152" s="38"/>
      <c r="X152" s="38"/>
      <c r="Y152" s="38"/>
      <c r="Z152" s="38"/>
      <c r="AA152" s="38"/>
      <c r="AB152" s="38"/>
      <c r="AC152" s="38"/>
      <c r="AD152" s="38"/>
      <c r="AE152" s="38"/>
    </row>
    <row r="153" spans="1:31" ht="51" x14ac:dyDescent="0.25">
      <c r="A153" s="58" t="s">
        <v>658</v>
      </c>
      <c r="B153" s="58" t="s">
        <v>209</v>
      </c>
      <c r="C153" s="66" t="s">
        <v>268</v>
      </c>
      <c r="D153" s="68" t="s">
        <v>659</v>
      </c>
      <c r="E153" s="68" t="s">
        <v>660</v>
      </c>
      <c r="F153" s="42" t="s">
        <v>8</v>
      </c>
      <c r="G153" s="42" t="s">
        <v>442</v>
      </c>
      <c r="H153" s="86"/>
      <c r="I153" s="35"/>
      <c r="J153" s="35">
        <f t="shared" si="11"/>
        <v>0</v>
      </c>
      <c r="K153" s="35">
        <f t="shared" si="13"/>
        <v>0</v>
      </c>
      <c r="L153" s="82">
        <f>IFERROR(IF(B153="funkcna poziadavka",VLOOKUP(G153,#REF!,4,0)*H153/SUMIFS($H$3:$H$199,$G$3:$G$199,G153,$B$3:$B$199,B153),),)</f>
        <v>0</v>
      </c>
      <c r="M153" s="35">
        <f>IFERROR(IF(B153="Funkcna poziadavka",VLOOKUP(G153,#REF!,3,0),),)</f>
        <v>0</v>
      </c>
      <c r="N153" s="35">
        <f>IFERROR(IF(B153="funkcna poziadavka",VLOOKUP(G153,#REF!,2,0),),)</f>
        <v>0</v>
      </c>
      <c r="O153" s="34">
        <f t="shared" si="12"/>
        <v>0</v>
      </c>
      <c r="P153" s="33">
        <f>IFERROR(O153*VLOOKUP(G153,#REF!,5,0),)</f>
        <v>0</v>
      </c>
      <c r="Q153" s="65" t="str">
        <f>IFERROR(VLOOKUP(G153,#REF!,6,0),"")</f>
        <v/>
      </c>
      <c r="R153" s="38"/>
      <c r="S153" s="38"/>
      <c r="T153" s="38"/>
      <c r="U153" s="38"/>
      <c r="V153" s="38"/>
      <c r="W153" s="38"/>
      <c r="X153" s="38"/>
      <c r="Y153" s="38"/>
      <c r="Z153" s="38"/>
      <c r="AA153" s="38"/>
      <c r="AB153" s="38"/>
      <c r="AC153" s="38"/>
      <c r="AD153" s="38"/>
      <c r="AE153" s="38"/>
    </row>
    <row r="154" spans="1:31" x14ac:dyDescent="0.25">
      <c r="A154" s="58" t="s">
        <v>661</v>
      </c>
      <c r="B154" s="58" t="s">
        <v>662</v>
      </c>
      <c r="C154" s="66" t="s">
        <v>268</v>
      </c>
      <c r="D154" s="68" t="s">
        <v>663</v>
      </c>
      <c r="E154" s="68" t="s">
        <v>664</v>
      </c>
      <c r="F154" s="42" t="s">
        <v>8</v>
      </c>
      <c r="G154" s="42"/>
      <c r="H154" s="86"/>
      <c r="I154" s="35"/>
      <c r="J154" s="35">
        <f t="shared" si="11"/>
        <v>0</v>
      </c>
      <c r="K154" s="35">
        <f t="shared" si="13"/>
        <v>0</v>
      </c>
      <c r="L154" s="82">
        <f>IFERROR(IF(B154="funkcna poziadavka",VLOOKUP(G154,#REF!,4,0)*H154/SUMIFS($H$3:$H$199,$G$3:$G$199,G154,$B$3:$B$199,B154),),)</f>
        <v>0</v>
      </c>
      <c r="M154" s="35">
        <f>IFERROR(IF(B154="Funkcna poziadavka",VLOOKUP(G154,#REF!,3,0),),)</f>
        <v>0</v>
      </c>
      <c r="N154" s="35">
        <f>IFERROR(IF(B154="funkcna poziadavka",VLOOKUP(G154,#REF!,2,0),),)</f>
        <v>0</v>
      </c>
      <c r="O154" s="34">
        <f t="shared" si="12"/>
        <v>0</v>
      </c>
      <c r="P154" s="33">
        <f>IFERROR(O154*VLOOKUP(G154,#REF!,5,0),)</f>
        <v>0</v>
      </c>
      <c r="Q154" s="65" t="str">
        <f>IFERROR(VLOOKUP(G154,#REF!,6,0),"")</f>
        <v/>
      </c>
      <c r="R154" s="38"/>
      <c r="S154" s="38"/>
      <c r="T154" s="38"/>
      <c r="U154" s="38"/>
      <c r="V154" s="38"/>
      <c r="W154" s="38"/>
      <c r="X154" s="38"/>
      <c r="Y154" s="38"/>
      <c r="Z154" s="38"/>
      <c r="AA154" s="38"/>
      <c r="AB154" s="38"/>
      <c r="AC154" s="38"/>
      <c r="AD154" s="38"/>
      <c r="AE154" s="38"/>
    </row>
    <row r="155" spans="1:31" ht="25.5" x14ac:dyDescent="0.25">
      <c r="A155" s="58" t="s">
        <v>665</v>
      </c>
      <c r="B155" s="58" t="s">
        <v>209</v>
      </c>
      <c r="C155" s="66" t="s">
        <v>268</v>
      </c>
      <c r="D155" s="46" t="s">
        <v>666</v>
      </c>
      <c r="E155" s="68" t="s">
        <v>667</v>
      </c>
      <c r="F155" s="42" t="s">
        <v>8</v>
      </c>
      <c r="G155" s="42" t="s">
        <v>343</v>
      </c>
      <c r="H155" s="86"/>
      <c r="I155" s="35"/>
      <c r="J155" s="35">
        <f t="shared" si="11"/>
        <v>0</v>
      </c>
      <c r="K155" s="35">
        <f t="shared" si="13"/>
        <v>0</v>
      </c>
      <c r="L155" s="82">
        <f>IFERROR(IF(B155="funkcna poziadavka",VLOOKUP(G155,#REF!,4,0)*H155/SUMIFS($H$3:$H$199,$G$3:$G$199,G155,$B$3:$B$199,B155),),)</f>
        <v>0</v>
      </c>
      <c r="M155" s="35">
        <f>IFERROR(IF(B155="Funkcna poziadavka",VLOOKUP(G155,#REF!,3,0),),)</f>
        <v>0</v>
      </c>
      <c r="N155" s="35">
        <f>IFERROR(IF(B155="funkcna poziadavka",VLOOKUP(G155,#REF!,2,0),),)</f>
        <v>0</v>
      </c>
      <c r="O155" s="34">
        <f t="shared" si="12"/>
        <v>0</v>
      </c>
      <c r="P155" s="33">
        <f>IFERROR(O155*VLOOKUP(G155,#REF!,5,0),)</f>
        <v>0</v>
      </c>
      <c r="Q155" s="65" t="str">
        <f>IFERROR(VLOOKUP(G155,#REF!,6,0),"")</f>
        <v/>
      </c>
      <c r="R155" s="38"/>
      <c r="S155" s="38"/>
      <c r="T155" s="38"/>
      <c r="U155" s="38"/>
      <c r="V155" s="38"/>
      <c r="W155" s="38"/>
      <c r="X155" s="38"/>
      <c r="Y155" s="38"/>
      <c r="Z155" s="38"/>
      <c r="AA155" s="38"/>
      <c r="AB155" s="38"/>
      <c r="AC155" s="38"/>
      <c r="AD155" s="38"/>
      <c r="AE155" s="38"/>
    </row>
    <row r="156" spans="1:31" ht="25.5" x14ac:dyDescent="0.25">
      <c r="A156" s="58" t="s">
        <v>668</v>
      </c>
      <c r="B156" s="58" t="s">
        <v>209</v>
      </c>
      <c r="C156" s="66" t="s">
        <v>268</v>
      </c>
      <c r="D156" s="68" t="s">
        <v>669</v>
      </c>
      <c r="E156" s="68" t="s">
        <v>670</v>
      </c>
      <c r="F156" s="42" t="s">
        <v>8</v>
      </c>
      <c r="G156" s="42" t="s">
        <v>343</v>
      </c>
      <c r="H156" s="86"/>
      <c r="I156" s="35"/>
      <c r="J156" s="35">
        <f t="shared" si="11"/>
        <v>0</v>
      </c>
      <c r="K156" s="35">
        <f t="shared" si="13"/>
        <v>0</v>
      </c>
      <c r="L156" s="82">
        <f>IFERROR(IF(B156="funkcna poziadavka",VLOOKUP(G156,#REF!,4,0)*H156/SUMIFS($H$3:$H$199,$G$3:$G$199,G156,$B$3:$B$199,B156),),)</f>
        <v>0</v>
      </c>
      <c r="M156" s="35">
        <f>IFERROR(IF(B156="Funkcna poziadavka",VLOOKUP(G156,#REF!,3,0),),)</f>
        <v>0</v>
      </c>
      <c r="N156" s="35">
        <f>IFERROR(IF(B156="funkcna poziadavka",VLOOKUP(G156,#REF!,2,0),),)</f>
        <v>0</v>
      </c>
      <c r="O156" s="34">
        <f t="shared" si="12"/>
        <v>0</v>
      </c>
      <c r="P156" s="33">
        <f>IFERROR(O156*VLOOKUP(G156,#REF!,5,0),)</f>
        <v>0</v>
      </c>
      <c r="Q156" s="65" t="str">
        <f>IFERROR(VLOOKUP(G156,#REF!,6,0),"")</f>
        <v/>
      </c>
      <c r="R156" s="38" t="s">
        <v>266</v>
      </c>
      <c r="S156" s="38" t="s">
        <v>266</v>
      </c>
      <c r="T156" s="38" t="s">
        <v>266</v>
      </c>
      <c r="U156" s="38" t="s">
        <v>266</v>
      </c>
      <c r="V156" s="38" t="s">
        <v>266</v>
      </c>
      <c r="W156" s="38" t="s">
        <v>266</v>
      </c>
      <c r="X156" s="38" t="s">
        <v>266</v>
      </c>
      <c r="Y156" s="38" t="s">
        <v>266</v>
      </c>
      <c r="Z156" s="38" t="s">
        <v>266</v>
      </c>
      <c r="AA156" s="38" t="s">
        <v>266</v>
      </c>
      <c r="AB156" s="38" t="s">
        <v>266</v>
      </c>
      <c r="AC156" s="38" t="s">
        <v>266</v>
      </c>
      <c r="AD156" s="38" t="s">
        <v>266</v>
      </c>
      <c r="AE156" s="38" t="s">
        <v>266</v>
      </c>
    </row>
    <row r="157" spans="1:31" ht="38.25" x14ac:dyDescent="0.25">
      <c r="A157" s="58" t="s">
        <v>671</v>
      </c>
      <c r="B157" s="58" t="s">
        <v>209</v>
      </c>
      <c r="C157" s="66" t="s">
        <v>268</v>
      </c>
      <c r="D157" s="68" t="s">
        <v>672</v>
      </c>
      <c r="E157" s="68" t="s">
        <v>673</v>
      </c>
      <c r="F157" s="42" t="s">
        <v>8</v>
      </c>
      <c r="G157" s="42" t="s">
        <v>343</v>
      </c>
      <c r="H157" s="86"/>
      <c r="I157" s="35"/>
      <c r="J157" s="35">
        <f t="shared" si="11"/>
        <v>0</v>
      </c>
      <c r="K157" s="35">
        <f t="shared" si="13"/>
        <v>0</v>
      </c>
      <c r="L157" s="82">
        <f>IFERROR(IF(B157="funkcna poziadavka",VLOOKUP(G157,#REF!,4,0)*H157/SUMIFS($H$3:$H$199,$G$3:$G$199,G157,$B$3:$B$199,B157),),)</f>
        <v>0</v>
      </c>
      <c r="M157" s="35">
        <f>IFERROR(IF(B157="Funkcna poziadavka",VLOOKUP(G157,#REF!,3,0),),)</f>
        <v>0</v>
      </c>
      <c r="N157" s="35">
        <f>IFERROR(IF(B157="funkcna poziadavka",VLOOKUP(G157,#REF!,2,0),),)</f>
        <v>0</v>
      </c>
      <c r="O157" s="34">
        <f t="shared" si="12"/>
        <v>0</v>
      </c>
      <c r="P157" s="33">
        <f>IFERROR(O157*VLOOKUP(G157,#REF!,5,0),)</f>
        <v>0</v>
      </c>
      <c r="Q157" s="65" t="str">
        <f>IFERROR(VLOOKUP(G157,#REF!,6,0),"")</f>
        <v/>
      </c>
      <c r="R157" s="38"/>
      <c r="S157" s="38"/>
      <c r="T157" s="38"/>
      <c r="U157" s="38"/>
      <c r="V157" s="38"/>
      <c r="W157" s="38"/>
      <c r="X157" s="38"/>
      <c r="Y157" s="38"/>
      <c r="Z157" s="38"/>
      <c r="AA157" s="38"/>
      <c r="AB157" s="38"/>
      <c r="AC157" s="38"/>
      <c r="AD157" s="38"/>
      <c r="AE157" s="38"/>
    </row>
    <row r="158" spans="1:31" ht="25.5" x14ac:dyDescent="0.25">
      <c r="A158" s="58" t="s">
        <v>674</v>
      </c>
      <c r="B158" s="58" t="s">
        <v>209</v>
      </c>
      <c r="C158" s="66" t="s">
        <v>268</v>
      </c>
      <c r="D158" s="68" t="s">
        <v>675</v>
      </c>
      <c r="E158" s="68" t="s">
        <v>676</v>
      </c>
      <c r="F158" s="42" t="s">
        <v>8</v>
      </c>
      <c r="G158" s="42" t="s">
        <v>343</v>
      </c>
      <c r="H158" s="86"/>
      <c r="I158" s="86"/>
      <c r="J158" s="35">
        <f t="shared" si="11"/>
        <v>0</v>
      </c>
      <c r="K158" s="35">
        <f t="shared" si="13"/>
        <v>0</v>
      </c>
      <c r="L158" s="82">
        <f>IFERROR(IF(B158="funkcna poziadavka",VLOOKUP(G158,#REF!,4,0)*H158/SUMIFS($H$3:$H$199,$G$3:$G$199,G158,$B$3:$B$199,B158),),)</f>
        <v>0</v>
      </c>
      <c r="M158" s="35">
        <f>IFERROR(IF(B158="Funkcna poziadavka",VLOOKUP(G158,#REF!,3,0),),)</f>
        <v>0</v>
      </c>
      <c r="N158" s="35">
        <f>IFERROR(IF(B158="funkcna poziadavka",VLOOKUP(G158,#REF!,2,0),),)</f>
        <v>0</v>
      </c>
      <c r="O158" s="34">
        <f t="shared" si="12"/>
        <v>0</v>
      </c>
      <c r="P158" s="33">
        <f>IFERROR(O158*VLOOKUP(G158,#REF!,5,0),)</f>
        <v>0</v>
      </c>
      <c r="Q158" s="65" t="str">
        <f>IFERROR(VLOOKUP(G158,#REF!,6,0),"")</f>
        <v/>
      </c>
      <c r="R158" s="38"/>
      <c r="S158" s="38"/>
      <c r="T158" s="38"/>
      <c r="U158" s="38"/>
      <c r="V158" s="38"/>
      <c r="W158" s="38"/>
      <c r="X158" s="38"/>
      <c r="Y158" s="38"/>
      <c r="Z158" s="38"/>
      <c r="AA158" s="38"/>
      <c r="AB158" s="38"/>
      <c r="AC158" s="38"/>
      <c r="AD158" s="38"/>
      <c r="AE158" s="38"/>
    </row>
    <row r="159" spans="1:31" ht="25.5" x14ac:dyDescent="0.25">
      <c r="A159" s="58" t="s">
        <v>677</v>
      </c>
      <c r="B159" s="58" t="s">
        <v>209</v>
      </c>
      <c r="C159" s="66" t="s">
        <v>268</v>
      </c>
      <c r="D159" s="68" t="s">
        <v>675</v>
      </c>
      <c r="E159" s="68" t="s">
        <v>678</v>
      </c>
      <c r="F159" s="42" t="s">
        <v>8</v>
      </c>
      <c r="G159" s="42" t="s">
        <v>343</v>
      </c>
      <c r="H159" s="86"/>
      <c r="I159" s="86"/>
      <c r="J159" s="35">
        <f t="shared" si="11"/>
        <v>0</v>
      </c>
      <c r="K159" s="35">
        <f t="shared" si="13"/>
        <v>0</v>
      </c>
      <c r="L159" s="82">
        <f>IFERROR(IF(B159="funkcna poziadavka",VLOOKUP(G159,#REF!,4,0)*H159/SUMIFS($H$3:$H$199,$G$3:$G$199,G159,$B$3:$B$199,B159),),)</f>
        <v>0</v>
      </c>
      <c r="M159" s="35">
        <f>IFERROR(IF(B159="Funkcna poziadavka",VLOOKUP(G159,#REF!,3,0),),)</f>
        <v>0</v>
      </c>
      <c r="N159" s="35">
        <f>IFERROR(IF(B159="funkcna poziadavka",VLOOKUP(G159,#REF!,2,0),),)</f>
        <v>0</v>
      </c>
      <c r="O159" s="34">
        <f t="shared" si="12"/>
        <v>0</v>
      </c>
      <c r="P159" s="33">
        <f>IFERROR(O159*VLOOKUP(G159,#REF!,5,0),)</f>
        <v>0</v>
      </c>
      <c r="Q159" s="65" t="str">
        <f>IFERROR(VLOOKUP(G159,#REF!,6,0),"")</f>
        <v/>
      </c>
      <c r="R159" s="38"/>
      <c r="S159" s="38"/>
      <c r="T159" s="38"/>
      <c r="U159" s="38"/>
      <c r="V159" s="38"/>
      <c r="W159" s="38"/>
      <c r="X159" s="38"/>
      <c r="Y159" s="38"/>
      <c r="Z159" s="38"/>
      <c r="AA159" s="38"/>
      <c r="AB159" s="38"/>
      <c r="AC159" s="38"/>
      <c r="AD159" s="38"/>
      <c r="AE159" s="38"/>
    </row>
    <row r="160" spans="1:31" ht="25.5" x14ac:dyDescent="0.25">
      <c r="A160" s="58" t="s">
        <v>679</v>
      </c>
      <c r="B160" s="58" t="s">
        <v>209</v>
      </c>
      <c r="C160" s="66" t="s">
        <v>268</v>
      </c>
      <c r="D160" s="68" t="s">
        <v>680</v>
      </c>
      <c r="E160" s="68" t="s">
        <v>681</v>
      </c>
      <c r="F160" s="42" t="s">
        <v>8</v>
      </c>
      <c r="G160" s="42" t="s">
        <v>368</v>
      </c>
      <c r="H160" s="86"/>
      <c r="I160" s="86"/>
      <c r="J160" s="35">
        <f t="shared" si="11"/>
        <v>0</v>
      </c>
      <c r="K160" s="35">
        <f t="shared" si="13"/>
        <v>0</v>
      </c>
      <c r="L160" s="82">
        <f>IFERROR(IF(B160="funkcna poziadavka",VLOOKUP(G160,#REF!,4,0)*H160/SUMIFS($H$3:$H$199,$G$3:$G$199,G160,$B$3:$B$199,B160),),)</f>
        <v>0</v>
      </c>
      <c r="M160" s="35">
        <f>IFERROR(IF(B160="Funkcna poziadavka",VLOOKUP(G160,#REF!,3,0),),)</f>
        <v>0</v>
      </c>
      <c r="N160" s="35">
        <f>IFERROR(IF(B160="funkcna poziadavka",VLOOKUP(G160,#REF!,2,0),),)</f>
        <v>0</v>
      </c>
      <c r="O160" s="34">
        <f t="shared" si="12"/>
        <v>0</v>
      </c>
      <c r="P160" s="33">
        <f>IFERROR(O160*VLOOKUP(G160,#REF!,5,0),)</f>
        <v>0</v>
      </c>
      <c r="Q160" s="65" t="str">
        <f>IFERROR(VLOOKUP(G160,#REF!,6,0),"")</f>
        <v/>
      </c>
      <c r="R160" s="38"/>
      <c r="S160" s="38"/>
      <c r="T160" s="38"/>
      <c r="U160" s="38"/>
      <c r="V160" s="38"/>
      <c r="W160" s="38"/>
      <c r="X160" s="38"/>
      <c r="Y160" s="38"/>
      <c r="Z160" s="38"/>
      <c r="AA160" s="38"/>
      <c r="AB160" s="38"/>
      <c r="AC160" s="38"/>
      <c r="AD160" s="38"/>
      <c r="AE160" s="38"/>
    </row>
    <row r="161" spans="1:32" ht="51" x14ac:dyDescent="0.25">
      <c r="A161" s="58" t="s">
        <v>682</v>
      </c>
      <c r="B161" s="58" t="s">
        <v>209</v>
      </c>
      <c r="C161" s="66" t="s">
        <v>268</v>
      </c>
      <c r="D161" s="68" t="s">
        <v>683</v>
      </c>
      <c r="E161" s="68" t="s">
        <v>684</v>
      </c>
      <c r="F161" s="42" t="s">
        <v>8</v>
      </c>
      <c r="G161" s="42" t="s">
        <v>368</v>
      </c>
      <c r="H161" s="86"/>
      <c r="I161" s="86"/>
      <c r="J161" s="35">
        <f t="shared" si="11"/>
        <v>0</v>
      </c>
      <c r="K161" s="35">
        <f t="shared" si="13"/>
        <v>0</v>
      </c>
      <c r="L161" s="82">
        <f>IFERROR(IF(B161="funkcna poziadavka",VLOOKUP(G161,#REF!,4,0)*H161/SUMIFS($H$3:$H$199,$G$3:$G$199,G161,$B$3:$B$199,B161),),)</f>
        <v>0</v>
      </c>
      <c r="M161" s="35">
        <f>IFERROR(IF(B161="Funkcna poziadavka",VLOOKUP(G161,#REF!,3,0),),)</f>
        <v>0</v>
      </c>
      <c r="N161" s="35">
        <f>IFERROR(IF(B161="funkcna poziadavka",VLOOKUP(G161,#REF!,2,0),),)</f>
        <v>0</v>
      </c>
      <c r="O161" s="34">
        <f t="shared" si="12"/>
        <v>0</v>
      </c>
      <c r="P161" s="33">
        <f>IFERROR(O161*VLOOKUP(G161,#REF!,5,0),)</f>
        <v>0</v>
      </c>
      <c r="Q161" s="65" t="str">
        <f>IFERROR(VLOOKUP(G161,#REF!,6,0),"")</f>
        <v/>
      </c>
      <c r="R161" s="38"/>
      <c r="S161" s="38"/>
      <c r="T161" s="38"/>
      <c r="U161" s="38"/>
      <c r="V161" s="38"/>
      <c r="W161" s="38"/>
      <c r="X161" s="38"/>
      <c r="Y161" s="38"/>
      <c r="Z161" s="38"/>
      <c r="AA161" s="38"/>
      <c r="AB161" s="38"/>
      <c r="AC161" s="38"/>
      <c r="AD161" s="38"/>
      <c r="AE161" s="38"/>
    </row>
    <row r="162" spans="1:32" ht="25.5" x14ac:dyDescent="0.25">
      <c r="A162" s="58" t="s">
        <v>685</v>
      </c>
      <c r="B162" s="58" t="s">
        <v>209</v>
      </c>
      <c r="C162" s="66" t="s">
        <v>268</v>
      </c>
      <c r="D162" s="66" t="s">
        <v>686</v>
      </c>
      <c r="E162" s="68" t="s">
        <v>687</v>
      </c>
      <c r="F162" s="42" t="s">
        <v>8</v>
      </c>
      <c r="G162" s="42" t="s">
        <v>368</v>
      </c>
      <c r="H162" s="86"/>
      <c r="I162" s="86"/>
      <c r="J162" s="35">
        <f t="shared" si="11"/>
        <v>0</v>
      </c>
      <c r="K162" s="35">
        <f t="shared" si="13"/>
        <v>0</v>
      </c>
      <c r="L162" s="82">
        <f>IFERROR(IF(B162="funkcna poziadavka",VLOOKUP(G162,#REF!,4,0)*H162/SUMIFS($H$3:$H$199,$G$3:$G$199,G162,$B$3:$B$199,B162),),)</f>
        <v>0</v>
      </c>
      <c r="M162" s="35">
        <f>IFERROR(IF(B162="Funkcna poziadavka",VLOOKUP(G162,#REF!,3,0),),)</f>
        <v>0</v>
      </c>
      <c r="N162" s="35">
        <f>IFERROR(IF(B162="funkcna poziadavka",VLOOKUP(G162,#REF!,2,0),),)</f>
        <v>0</v>
      </c>
      <c r="O162" s="34">
        <f t="shared" si="12"/>
        <v>0</v>
      </c>
      <c r="P162" s="33">
        <f>IFERROR(O162*VLOOKUP(G162,#REF!,5,0),)</f>
        <v>0</v>
      </c>
      <c r="Q162" s="65" t="str">
        <f>IFERROR(VLOOKUP(G162,#REF!,6,0),"")</f>
        <v/>
      </c>
      <c r="R162" s="38"/>
      <c r="S162" s="38"/>
      <c r="T162" s="38"/>
      <c r="U162" s="38"/>
      <c r="V162" s="38"/>
      <c r="W162" s="38"/>
      <c r="X162" s="38"/>
      <c r="Y162" s="38"/>
      <c r="Z162" s="38"/>
      <c r="AA162" s="38"/>
      <c r="AB162" s="38"/>
      <c r="AC162" s="38"/>
      <c r="AD162" s="38"/>
      <c r="AE162" s="38"/>
    </row>
    <row r="163" spans="1:32" ht="51" x14ac:dyDescent="0.25">
      <c r="A163" s="58" t="s">
        <v>688</v>
      </c>
      <c r="B163" s="58" t="s">
        <v>209</v>
      </c>
      <c r="C163" s="66" t="s">
        <v>268</v>
      </c>
      <c r="D163" s="66" t="s">
        <v>689</v>
      </c>
      <c r="E163" s="68" t="s">
        <v>690</v>
      </c>
      <c r="F163" s="42" t="s">
        <v>8</v>
      </c>
      <c r="G163" s="42" t="s">
        <v>368</v>
      </c>
      <c r="H163" s="86"/>
      <c r="I163" s="86"/>
      <c r="J163" s="35">
        <f t="shared" ref="J163:J169" si="14">IF(ISNUMBER(H163),H163,)</f>
        <v>0</v>
      </c>
      <c r="K163" s="35">
        <f t="shared" si="13"/>
        <v>0</v>
      </c>
      <c r="L163" s="82">
        <f>IFERROR(IF(B163="funkcna poziadavka",VLOOKUP(G163,#REF!,4,0)*H163/SUMIFS($H$3:$H$199,$G$3:$G$199,G163,$B$3:$B$199,B163),),)</f>
        <v>0</v>
      </c>
      <c r="M163" s="35">
        <f>IFERROR(IF(B163="Funkcna poziadavka",VLOOKUP(G163,#REF!,3,0),),)</f>
        <v>0</v>
      </c>
      <c r="N163" s="35">
        <f>IFERROR(IF(B163="funkcna poziadavka",VLOOKUP(G163,#REF!,2,0),),)</f>
        <v>0</v>
      </c>
      <c r="O163" s="34">
        <f t="shared" ref="O163:O169" si="15">(K163+L163)*M163*N163</f>
        <v>0</v>
      </c>
      <c r="P163" s="33">
        <f>IFERROR(O163*VLOOKUP(G163,#REF!,5,0),)</f>
        <v>0</v>
      </c>
      <c r="Q163" s="65" t="str">
        <f>IFERROR(VLOOKUP(G163,#REF!,6,0),"")</f>
        <v/>
      </c>
      <c r="R163" s="38" t="s">
        <v>266</v>
      </c>
      <c r="S163" s="38" t="s">
        <v>266</v>
      </c>
      <c r="T163" s="38" t="s">
        <v>266</v>
      </c>
      <c r="U163" s="38" t="s">
        <v>266</v>
      </c>
      <c r="V163" s="38" t="s">
        <v>266</v>
      </c>
      <c r="W163" s="38" t="s">
        <v>266</v>
      </c>
      <c r="X163" s="38" t="s">
        <v>266</v>
      </c>
      <c r="Y163" s="38" t="s">
        <v>266</v>
      </c>
      <c r="Z163" s="38" t="s">
        <v>266</v>
      </c>
      <c r="AA163" s="38" t="s">
        <v>266</v>
      </c>
      <c r="AB163" s="38" t="s">
        <v>266</v>
      </c>
      <c r="AC163" s="38" t="s">
        <v>266</v>
      </c>
      <c r="AD163" s="38" t="s">
        <v>266</v>
      </c>
      <c r="AE163" s="38" t="s">
        <v>266</v>
      </c>
    </row>
    <row r="164" spans="1:32" ht="25.5" x14ac:dyDescent="0.25">
      <c r="A164" s="58" t="s">
        <v>691</v>
      </c>
      <c r="B164" s="58" t="s">
        <v>662</v>
      </c>
      <c r="C164" s="66" t="s">
        <v>268</v>
      </c>
      <c r="D164" s="66" t="s">
        <v>692</v>
      </c>
      <c r="E164" s="66" t="s">
        <v>693</v>
      </c>
      <c r="F164" s="42" t="s">
        <v>8</v>
      </c>
      <c r="G164" s="42" t="s">
        <v>368</v>
      </c>
      <c r="H164" s="86"/>
      <c r="I164" s="86"/>
      <c r="J164" s="35">
        <f t="shared" si="14"/>
        <v>0</v>
      </c>
      <c r="K164" s="35">
        <f t="shared" si="13"/>
        <v>0</v>
      </c>
      <c r="L164" s="82">
        <f>IFERROR(IF(B164="funkcna poziadavka",VLOOKUP(G164,#REF!,4,0)*H164/SUMIFS($H$3:$H$199,$G$3:$G$199,G164,$B$3:$B$199,B164),),)</f>
        <v>0</v>
      </c>
      <c r="M164" s="35">
        <f>IFERROR(IF(B164="Funkcna poziadavka",VLOOKUP(G164,#REF!,3,0),),)</f>
        <v>0</v>
      </c>
      <c r="N164" s="35">
        <f>IFERROR(IF(B164="funkcna poziadavka",VLOOKUP(G164,#REF!,2,0),),)</f>
        <v>0</v>
      </c>
      <c r="O164" s="34">
        <f t="shared" si="15"/>
        <v>0</v>
      </c>
      <c r="P164" s="33">
        <f>IFERROR(O164*VLOOKUP(G164,#REF!,5,0),)</f>
        <v>0</v>
      </c>
      <c r="Q164" s="65" t="str">
        <f>IFERROR(VLOOKUP(G164,#REF!,6,0),"")</f>
        <v/>
      </c>
      <c r="R164" s="38" t="s">
        <v>266</v>
      </c>
      <c r="S164" s="38" t="s">
        <v>266</v>
      </c>
      <c r="T164" s="38" t="s">
        <v>266</v>
      </c>
      <c r="U164" s="38" t="s">
        <v>266</v>
      </c>
      <c r="V164" s="38" t="s">
        <v>266</v>
      </c>
      <c r="W164" s="38" t="s">
        <v>266</v>
      </c>
      <c r="X164" s="38" t="s">
        <v>266</v>
      </c>
      <c r="Y164" s="38" t="s">
        <v>266</v>
      </c>
      <c r="Z164" s="38" t="s">
        <v>266</v>
      </c>
      <c r="AA164" s="38" t="s">
        <v>266</v>
      </c>
      <c r="AB164" s="38" t="s">
        <v>266</v>
      </c>
      <c r="AC164" s="38" t="s">
        <v>266</v>
      </c>
      <c r="AD164" s="38" t="s">
        <v>266</v>
      </c>
      <c r="AE164" s="38" t="s">
        <v>266</v>
      </c>
      <c r="AF164" s="30"/>
    </row>
    <row r="165" spans="1:32" ht="38.25" x14ac:dyDescent="0.25">
      <c r="A165" s="58" t="s">
        <v>694</v>
      </c>
      <c r="B165" s="58" t="s">
        <v>209</v>
      </c>
      <c r="C165" s="66" t="s">
        <v>268</v>
      </c>
      <c r="D165" s="66" t="s">
        <v>695</v>
      </c>
      <c r="E165" s="68" t="s">
        <v>696</v>
      </c>
      <c r="F165" s="42" t="s">
        <v>8</v>
      </c>
      <c r="G165" s="42" t="s">
        <v>368</v>
      </c>
      <c r="H165" s="86"/>
      <c r="I165" s="86"/>
      <c r="J165" s="35">
        <f t="shared" si="14"/>
        <v>0</v>
      </c>
      <c r="K165" s="35">
        <f t="shared" si="13"/>
        <v>0</v>
      </c>
      <c r="L165" s="82">
        <f>IFERROR(IF(B165="funkcna poziadavka",VLOOKUP(G165,#REF!,4,0)*H165/SUMIFS($H$3:$H$199,$G$3:$G$199,G165,$B$3:$B$199,B165),),)</f>
        <v>0</v>
      </c>
      <c r="M165" s="35">
        <f>IFERROR(IF(B165="Funkcna poziadavka",VLOOKUP(G165,#REF!,3,0),),)</f>
        <v>0</v>
      </c>
      <c r="N165" s="35">
        <f>IFERROR(IF(B165="funkcna poziadavka",VLOOKUP(G165,#REF!,2,0),),)</f>
        <v>0</v>
      </c>
      <c r="O165" s="34">
        <f t="shared" si="15"/>
        <v>0</v>
      </c>
      <c r="P165" s="33">
        <f>IFERROR(O165*VLOOKUP(G165,#REF!,5,0),)</f>
        <v>0</v>
      </c>
      <c r="Q165" s="65" t="str">
        <f>IFERROR(VLOOKUP(G165,#REF!,6,0),"")</f>
        <v/>
      </c>
      <c r="R165" s="38"/>
      <c r="S165" s="38"/>
      <c r="T165" s="38"/>
      <c r="U165" s="38"/>
      <c r="V165" s="38"/>
      <c r="W165" s="38"/>
      <c r="X165" s="38"/>
      <c r="Y165" s="38"/>
      <c r="Z165" s="38"/>
      <c r="AA165" s="38"/>
      <c r="AB165" s="38"/>
      <c r="AC165" s="38"/>
      <c r="AD165" s="38"/>
      <c r="AE165" s="38"/>
      <c r="AF165" s="30"/>
    </row>
    <row r="166" spans="1:32" ht="25.5" x14ac:dyDescent="0.25">
      <c r="A166" s="58" t="s">
        <v>697</v>
      </c>
      <c r="B166" s="58" t="s">
        <v>209</v>
      </c>
      <c r="C166" s="66" t="s">
        <v>698</v>
      </c>
      <c r="D166" s="66" t="s">
        <v>699</v>
      </c>
      <c r="E166" s="68" t="s">
        <v>700</v>
      </c>
      <c r="F166" s="42" t="s">
        <v>8</v>
      </c>
      <c r="G166" s="36" t="s">
        <v>515</v>
      </c>
      <c r="H166" s="86"/>
      <c r="I166" s="86"/>
      <c r="J166" s="35">
        <f t="shared" si="14"/>
        <v>0</v>
      </c>
      <c r="K166" s="35">
        <f t="shared" si="13"/>
        <v>0</v>
      </c>
      <c r="L166" s="82">
        <f>IFERROR(IF(B166="funkcna poziadavka",VLOOKUP(G166,#REF!,4,0)*H166/SUMIFS($H$3:$H$199,$G$3:$G$199,G166,$B$3:$B$199,B166),),)</f>
        <v>0</v>
      </c>
      <c r="M166" s="35">
        <f>IFERROR(IF(B166="Funkcna poziadavka",VLOOKUP(G166,#REF!,3,0),),)</f>
        <v>0</v>
      </c>
      <c r="N166" s="35">
        <f>IFERROR(IF(B166="funkcna poziadavka",VLOOKUP(G166,#REF!,2,0),),)</f>
        <v>0</v>
      </c>
      <c r="O166" s="34">
        <f t="shared" si="15"/>
        <v>0</v>
      </c>
      <c r="P166" s="33">
        <f>IFERROR(O166*VLOOKUP(G166,#REF!,5,0),)</f>
        <v>0</v>
      </c>
      <c r="Q166" s="65" t="str">
        <f>IFERROR(VLOOKUP(G166,#REF!,6,0),"")</f>
        <v/>
      </c>
      <c r="R166" s="38" t="s">
        <v>266</v>
      </c>
      <c r="S166" s="38" t="s">
        <v>266</v>
      </c>
      <c r="T166" s="38" t="s">
        <v>266</v>
      </c>
      <c r="U166" s="38" t="s">
        <v>266</v>
      </c>
      <c r="V166" s="38" t="s">
        <v>266</v>
      </c>
      <c r="W166" s="38" t="s">
        <v>266</v>
      </c>
      <c r="X166" s="38" t="s">
        <v>266</v>
      </c>
      <c r="Y166" s="38" t="s">
        <v>266</v>
      </c>
      <c r="Z166" s="38" t="s">
        <v>266</v>
      </c>
      <c r="AA166" s="38" t="s">
        <v>266</v>
      </c>
      <c r="AB166" s="38" t="s">
        <v>266</v>
      </c>
      <c r="AC166" s="38" t="s">
        <v>266</v>
      </c>
      <c r="AD166" s="38" t="s">
        <v>266</v>
      </c>
      <c r="AE166" s="38" t="s">
        <v>266</v>
      </c>
      <c r="AF166" s="30"/>
    </row>
    <row r="167" spans="1:32" ht="38.25" x14ac:dyDescent="0.25">
      <c r="A167" s="58" t="s">
        <v>701</v>
      </c>
      <c r="B167" s="58" t="s">
        <v>209</v>
      </c>
      <c r="C167" s="66" t="s">
        <v>698</v>
      </c>
      <c r="D167" s="66" t="s">
        <v>702</v>
      </c>
      <c r="E167" s="68" t="s">
        <v>703</v>
      </c>
      <c r="F167" s="42" t="s">
        <v>8</v>
      </c>
      <c r="G167" s="36" t="s">
        <v>515</v>
      </c>
      <c r="H167" s="86"/>
      <c r="I167" s="86"/>
      <c r="J167" s="35">
        <f t="shared" si="14"/>
        <v>0</v>
      </c>
      <c r="K167" s="35">
        <f t="shared" si="13"/>
        <v>0</v>
      </c>
      <c r="L167" s="82">
        <f>IFERROR(IF(B167="funkcna poziadavka",VLOOKUP(G167,#REF!,4,0)*H167/SUMIFS($H$3:$H$199,$G$3:$G$199,G167,$B$3:$B$199,B167),),)</f>
        <v>0</v>
      </c>
      <c r="M167" s="35">
        <f>IFERROR(IF(B167="Funkcna poziadavka",VLOOKUP(G167,#REF!,3,0),),)</f>
        <v>0</v>
      </c>
      <c r="N167" s="35">
        <f>IFERROR(IF(B167="funkcna poziadavka",VLOOKUP(G167,#REF!,2,0),),)</f>
        <v>0</v>
      </c>
      <c r="O167" s="34">
        <f t="shared" si="15"/>
        <v>0</v>
      </c>
      <c r="P167" s="33">
        <f>IFERROR(O167*VLOOKUP(G167,#REF!,5,0),)</f>
        <v>0</v>
      </c>
      <c r="Q167" s="65" t="str">
        <f>IFERROR(VLOOKUP(G167,#REF!,6,0),"")</f>
        <v/>
      </c>
      <c r="R167" s="38" t="s">
        <v>266</v>
      </c>
      <c r="S167" s="38" t="s">
        <v>266</v>
      </c>
      <c r="T167" s="38" t="s">
        <v>266</v>
      </c>
      <c r="U167" s="38" t="s">
        <v>266</v>
      </c>
      <c r="V167" s="38" t="s">
        <v>266</v>
      </c>
      <c r="W167" s="38" t="s">
        <v>266</v>
      </c>
      <c r="X167" s="38" t="s">
        <v>266</v>
      </c>
      <c r="Y167" s="38" t="s">
        <v>266</v>
      </c>
      <c r="Z167" s="38" t="s">
        <v>266</v>
      </c>
      <c r="AA167" s="38" t="s">
        <v>266</v>
      </c>
      <c r="AB167" s="38" t="s">
        <v>266</v>
      </c>
      <c r="AC167" s="38" t="s">
        <v>266</v>
      </c>
      <c r="AD167" s="38" t="s">
        <v>266</v>
      </c>
      <c r="AE167" s="38" t="s">
        <v>266</v>
      </c>
      <c r="AF167" s="30"/>
    </row>
    <row r="168" spans="1:32" ht="38.25" x14ac:dyDescent="0.25">
      <c r="A168" s="58" t="s">
        <v>704</v>
      </c>
      <c r="B168" s="58" t="s">
        <v>209</v>
      </c>
      <c r="C168" s="66" t="s">
        <v>698</v>
      </c>
      <c r="D168" s="66" t="s">
        <v>705</v>
      </c>
      <c r="E168" s="68" t="s">
        <v>706</v>
      </c>
      <c r="F168" s="42" t="s">
        <v>8</v>
      </c>
      <c r="G168" s="36" t="s">
        <v>515</v>
      </c>
      <c r="H168" s="86"/>
      <c r="I168" s="86"/>
      <c r="J168" s="35">
        <f t="shared" si="14"/>
        <v>0</v>
      </c>
      <c r="K168" s="35">
        <f t="shared" si="13"/>
        <v>0</v>
      </c>
      <c r="L168" s="82">
        <f>IFERROR(IF(B168="funkcna poziadavka",VLOOKUP(G168,#REF!,4,0)*H168/SUMIFS($H$3:$H$199,$G$3:$G$199,G168,$B$3:$B$199,B168),),)</f>
        <v>0</v>
      </c>
      <c r="M168" s="35">
        <f>IFERROR(IF(B168="Funkcna poziadavka",VLOOKUP(G168,#REF!,3,0),),)</f>
        <v>0</v>
      </c>
      <c r="N168" s="35">
        <f>IFERROR(IF(B168="funkcna poziadavka",VLOOKUP(G168,#REF!,2,0),),)</f>
        <v>0</v>
      </c>
      <c r="O168" s="34">
        <f t="shared" si="15"/>
        <v>0</v>
      </c>
      <c r="P168" s="33">
        <f>IFERROR(O168*VLOOKUP(G168,#REF!,5,0),)</f>
        <v>0</v>
      </c>
      <c r="Q168" s="65" t="str">
        <f>IFERROR(VLOOKUP(G168,#REF!,6,0),"")</f>
        <v/>
      </c>
      <c r="R168" s="38"/>
      <c r="S168" s="38"/>
      <c r="T168" s="38"/>
      <c r="U168" s="38"/>
      <c r="V168" s="38"/>
      <c r="W168" s="38"/>
      <c r="X168" s="38"/>
      <c r="Y168" s="38"/>
      <c r="Z168" s="38"/>
      <c r="AA168" s="38"/>
      <c r="AB168" s="38"/>
      <c r="AC168" s="38"/>
      <c r="AD168" s="38"/>
      <c r="AE168" s="38"/>
      <c r="AF168" s="30"/>
    </row>
    <row r="169" spans="1:32" ht="25.5" x14ac:dyDescent="0.25">
      <c r="A169" s="58" t="s">
        <v>707</v>
      </c>
      <c r="B169" s="58" t="s">
        <v>209</v>
      </c>
      <c r="C169" s="66" t="s">
        <v>698</v>
      </c>
      <c r="D169" s="66" t="s">
        <v>708</v>
      </c>
      <c r="E169" s="66" t="s">
        <v>709</v>
      </c>
      <c r="F169" s="42" t="s">
        <v>8</v>
      </c>
      <c r="G169" s="36" t="s">
        <v>515</v>
      </c>
      <c r="H169" s="86"/>
      <c r="I169" s="86"/>
      <c r="J169" s="35">
        <f t="shared" si="14"/>
        <v>0</v>
      </c>
      <c r="K169" s="35">
        <f t="shared" si="13"/>
        <v>0</v>
      </c>
      <c r="L169" s="82">
        <f>IFERROR(IF(B169="funkcna poziadavka",VLOOKUP(G169,#REF!,4,0)*H169/SUMIFS($H$3:$H$199,$G$3:$G$199,G169,$B$3:$B$199,B169),),)</f>
        <v>0</v>
      </c>
      <c r="M169" s="35">
        <f>IFERROR(IF(B169="Funkcna poziadavka",VLOOKUP(G169,#REF!,3,0),),)</f>
        <v>0</v>
      </c>
      <c r="N169" s="35">
        <f>IFERROR(IF(B169="funkcna poziadavka",VLOOKUP(G169,#REF!,2,0),),)</f>
        <v>0</v>
      </c>
      <c r="O169" s="34">
        <f t="shared" si="15"/>
        <v>0</v>
      </c>
      <c r="P169" s="33">
        <f>IFERROR(O169*VLOOKUP(G169,#REF!,5,0),)</f>
        <v>0</v>
      </c>
      <c r="Q169" s="65" t="str">
        <f>IFERROR(VLOOKUP(G169,#REF!,6,0),"")</f>
        <v/>
      </c>
      <c r="R169" s="38"/>
      <c r="S169" s="38"/>
      <c r="T169" s="38"/>
      <c r="U169" s="38"/>
      <c r="V169" s="38"/>
      <c r="W169" s="38"/>
      <c r="X169" s="38"/>
      <c r="Y169" s="38"/>
      <c r="Z169" s="38"/>
      <c r="AA169" s="38"/>
      <c r="AB169" s="38"/>
      <c r="AC169" s="38"/>
      <c r="AD169" s="38"/>
      <c r="AE169" s="38"/>
      <c r="AF169" s="30"/>
    </row>
    <row r="170" spans="1:32" ht="25.5" x14ac:dyDescent="0.25">
      <c r="A170" s="58" t="s">
        <v>710</v>
      </c>
      <c r="B170" s="58" t="s">
        <v>209</v>
      </c>
      <c r="C170" s="66" t="s">
        <v>698</v>
      </c>
      <c r="D170" s="66" t="s">
        <v>711</v>
      </c>
      <c r="E170" s="66" t="s">
        <v>712</v>
      </c>
      <c r="F170" s="42" t="s">
        <v>8</v>
      </c>
      <c r="G170" s="36" t="s">
        <v>515</v>
      </c>
      <c r="H170" s="86"/>
      <c r="I170" s="86"/>
      <c r="J170" s="35">
        <f t="shared" ref="J170:J233" si="16">IF(ISNUMBER(H170),H170,)</f>
        <v>0</v>
      </c>
      <c r="K170" s="35">
        <f t="shared" ref="K170:K233" si="17">H170*I170</f>
        <v>0</v>
      </c>
      <c r="L170" s="82">
        <f>IFERROR(IF(B170="funkcna poziadavka",VLOOKUP(G170,#REF!,4,0)*H170/SUMIFS($H$3:$H$199,$G$3:$G$199,G170,$B$3:$B$199,B170),),)</f>
        <v>0</v>
      </c>
      <c r="M170" s="35">
        <f>IFERROR(IF(B170="Funkcna poziadavka",VLOOKUP(G170,#REF!,3,0),),)</f>
        <v>0</v>
      </c>
      <c r="N170" s="35">
        <f>IFERROR(IF(B170="funkcna poziadavka",VLOOKUP(G170,#REF!,2,0),),)</f>
        <v>0</v>
      </c>
      <c r="O170" s="34">
        <f t="shared" ref="O170:O233" si="18">(K170+L170)*M170*N170</f>
        <v>0</v>
      </c>
      <c r="P170" s="33">
        <f>IFERROR(O170*VLOOKUP(G170,#REF!,5,0),)</f>
        <v>0</v>
      </c>
      <c r="Q170" s="65" t="str">
        <f>IFERROR(VLOOKUP(G170,#REF!,6,0),"")</f>
        <v/>
      </c>
      <c r="R170" s="38"/>
      <c r="S170" s="38"/>
      <c r="T170" s="38"/>
      <c r="U170" s="38"/>
      <c r="V170" s="38"/>
      <c r="W170" s="38"/>
      <c r="X170" s="38"/>
      <c r="Y170" s="38"/>
      <c r="Z170" s="38"/>
      <c r="AA170" s="38"/>
      <c r="AB170" s="38"/>
      <c r="AC170" s="38"/>
      <c r="AD170" s="38"/>
      <c r="AE170" s="38"/>
      <c r="AF170" s="30"/>
    </row>
    <row r="171" spans="1:32" ht="38.25" x14ac:dyDescent="0.25">
      <c r="A171" s="58" t="s">
        <v>713</v>
      </c>
      <c r="B171" s="58" t="s">
        <v>209</v>
      </c>
      <c r="C171" s="66" t="s">
        <v>698</v>
      </c>
      <c r="D171" s="66" t="s">
        <v>714</v>
      </c>
      <c r="E171" s="66" t="s">
        <v>715</v>
      </c>
      <c r="F171" s="42" t="s">
        <v>8</v>
      </c>
      <c r="G171" s="36" t="s">
        <v>515</v>
      </c>
      <c r="H171" s="86"/>
      <c r="I171" s="86"/>
      <c r="J171" s="35">
        <f t="shared" si="16"/>
        <v>0</v>
      </c>
      <c r="K171" s="35">
        <f t="shared" si="17"/>
        <v>0</v>
      </c>
      <c r="L171" s="82">
        <f>IFERROR(IF(B171="funkcna poziadavka",VLOOKUP(G171,#REF!,4,0)*H171/SUMIFS($H$3:$H$199,$G$3:$G$199,G171,$B$3:$B$199,B171),),)</f>
        <v>0</v>
      </c>
      <c r="M171" s="35">
        <f>IFERROR(IF(B171="Funkcna poziadavka",VLOOKUP(G171,#REF!,3,0),),)</f>
        <v>0</v>
      </c>
      <c r="N171" s="35">
        <f>IFERROR(IF(B171="funkcna poziadavka",VLOOKUP(G171,#REF!,2,0),),)</f>
        <v>0</v>
      </c>
      <c r="O171" s="34">
        <f t="shared" si="18"/>
        <v>0</v>
      </c>
      <c r="P171" s="33">
        <f>IFERROR(O171*VLOOKUP(G171,#REF!,5,0),)</f>
        <v>0</v>
      </c>
      <c r="Q171" s="65" t="str">
        <f>IFERROR(VLOOKUP(G171,#REF!,6,0),"")</f>
        <v/>
      </c>
      <c r="R171" s="38"/>
      <c r="S171" s="38"/>
      <c r="T171" s="38"/>
      <c r="U171" s="38"/>
      <c r="V171" s="38"/>
      <c r="W171" s="38"/>
      <c r="X171" s="38"/>
      <c r="Y171" s="38"/>
      <c r="Z171" s="38"/>
      <c r="AA171" s="38"/>
      <c r="AB171" s="38"/>
      <c r="AC171" s="38"/>
      <c r="AD171" s="38"/>
      <c r="AE171" s="38"/>
      <c r="AF171" s="30"/>
    </row>
    <row r="172" spans="1:32" ht="38.25" x14ac:dyDescent="0.25">
      <c r="A172" s="58" t="s">
        <v>716</v>
      </c>
      <c r="B172" s="58" t="s">
        <v>209</v>
      </c>
      <c r="C172" s="66" t="s">
        <v>698</v>
      </c>
      <c r="D172" s="66" t="s">
        <v>717</v>
      </c>
      <c r="E172" s="68" t="s">
        <v>718</v>
      </c>
      <c r="F172" s="42" t="s">
        <v>8</v>
      </c>
      <c r="G172" s="36" t="s">
        <v>515</v>
      </c>
      <c r="H172" s="86"/>
      <c r="I172" s="86"/>
      <c r="J172" s="35">
        <f t="shared" si="16"/>
        <v>0</v>
      </c>
      <c r="K172" s="35">
        <f t="shared" si="17"/>
        <v>0</v>
      </c>
      <c r="L172" s="82">
        <f>IFERROR(IF(B172="funkcna poziadavka",VLOOKUP(G172,#REF!,4,0)*H172/SUMIFS($H$3:$H$199,$G$3:$G$199,G172,$B$3:$B$199,B172),),)</f>
        <v>0</v>
      </c>
      <c r="M172" s="35">
        <f>IFERROR(IF(B172="Funkcna poziadavka",VLOOKUP(G172,#REF!,3,0),),)</f>
        <v>0</v>
      </c>
      <c r="N172" s="35">
        <f>IFERROR(IF(B172="funkcna poziadavka",VLOOKUP(G172,#REF!,2,0),),)</f>
        <v>0</v>
      </c>
      <c r="O172" s="34">
        <f t="shared" si="18"/>
        <v>0</v>
      </c>
      <c r="P172" s="33">
        <f>IFERROR(O172*VLOOKUP(G172,#REF!,5,0),)</f>
        <v>0</v>
      </c>
      <c r="Q172" s="65" t="str">
        <f>IFERROR(VLOOKUP(G172,#REF!,6,0),"")</f>
        <v/>
      </c>
      <c r="R172" s="38"/>
      <c r="S172" s="38"/>
      <c r="T172" s="38"/>
      <c r="U172" s="38"/>
      <c r="V172" s="38"/>
      <c r="W172" s="38"/>
      <c r="X172" s="38"/>
      <c r="Y172" s="38"/>
      <c r="Z172" s="38"/>
      <c r="AA172" s="38"/>
      <c r="AB172" s="38"/>
      <c r="AC172" s="38"/>
      <c r="AD172" s="38"/>
      <c r="AE172" s="38"/>
      <c r="AF172" s="30"/>
    </row>
    <row r="173" spans="1:32" ht="25.5" x14ac:dyDescent="0.25">
      <c r="A173" s="58" t="s">
        <v>719</v>
      </c>
      <c r="B173" s="58" t="s">
        <v>209</v>
      </c>
      <c r="C173" s="66" t="s">
        <v>698</v>
      </c>
      <c r="D173" s="66" t="s">
        <v>720</v>
      </c>
      <c r="E173" s="66" t="s">
        <v>721</v>
      </c>
      <c r="F173" s="42" t="s">
        <v>8</v>
      </c>
      <c r="G173" s="36" t="s">
        <v>515</v>
      </c>
      <c r="H173" s="86"/>
      <c r="I173" s="86"/>
      <c r="J173" s="35">
        <f t="shared" si="16"/>
        <v>0</v>
      </c>
      <c r="K173" s="35">
        <f t="shared" si="17"/>
        <v>0</v>
      </c>
      <c r="L173" s="82">
        <f>IFERROR(IF(B173="funkcna poziadavka",VLOOKUP(G173,#REF!,4,0)*H173/SUMIFS($H$3:$H$199,$G$3:$G$199,G173,$B$3:$B$199,B173),),)</f>
        <v>0</v>
      </c>
      <c r="M173" s="35">
        <f>IFERROR(IF(B173="Funkcna poziadavka",VLOOKUP(G173,#REF!,3,0),),)</f>
        <v>0</v>
      </c>
      <c r="N173" s="35">
        <f>IFERROR(IF(B173="funkcna poziadavka",VLOOKUP(G173,#REF!,2,0),),)</f>
        <v>0</v>
      </c>
      <c r="O173" s="34">
        <f t="shared" si="18"/>
        <v>0</v>
      </c>
      <c r="P173" s="33">
        <f>IFERROR(O173*VLOOKUP(G173,#REF!,5,0),)</f>
        <v>0</v>
      </c>
      <c r="Q173" s="65" t="str">
        <f>IFERROR(VLOOKUP(G173,#REF!,6,0),"")</f>
        <v/>
      </c>
      <c r="R173" s="38"/>
      <c r="S173" s="38"/>
      <c r="T173" s="38"/>
      <c r="U173" s="38"/>
      <c r="V173" s="38"/>
      <c r="W173" s="38"/>
      <c r="X173" s="38"/>
      <c r="Y173" s="38"/>
      <c r="Z173" s="38"/>
      <c r="AA173" s="38"/>
      <c r="AB173" s="38"/>
      <c r="AC173" s="38"/>
      <c r="AD173" s="38"/>
      <c r="AE173" s="38"/>
      <c r="AF173" s="30"/>
    </row>
    <row r="174" spans="1:32" ht="25.5" x14ac:dyDescent="0.25">
      <c r="A174" s="58" t="s">
        <v>722</v>
      </c>
      <c r="B174" s="58" t="s">
        <v>209</v>
      </c>
      <c r="C174" s="66" t="s">
        <v>698</v>
      </c>
      <c r="D174" s="66" t="s">
        <v>723</v>
      </c>
      <c r="E174" s="66" t="s">
        <v>724</v>
      </c>
      <c r="F174" s="42" t="s">
        <v>8</v>
      </c>
      <c r="G174" s="36" t="s">
        <v>515</v>
      </c>
      <c r="H174" s="86"/>
      <c r="I174" s="86"/>
      <c r="J174" s="35">
        <f t="shared" si="16"/>
        <v>0</v>
      </c>
      <c r="K174" s="35">
        <f t="shared" si="17"/>
        <v>0</v>
      </c>
      <c r="L174" s="82">
        <f>IFERROR(IF(B174="funkcna poziadavka",VLOOKUP(G174,#REF!,4,0)*H174/SUMIFS($H$3:$H$199,$G$3:$G$199,G174,$B$3:$B$199,B174),),)</f>
        <v>0</v>
      </c>
      <c r="M174" s="35">
        <f>IFERROR(IF(B174="Funkcna poziadavka",VLOOKUP(G174,#REF!,3,0),),)</f>
        <v>0</v>
      </c>
      <c r="N174" s="35">
        <f>IFERROR(IF(B174="funkcna poziadavka",VLOOKUP(G174,#REF!,2,0),),)</f>
        <v>0</v>
      </c>
      <c r="O174" s="34">
        <f t="shared" si="18"/>
        <v>0</v>
      </c>
      <c r="P174" s="33">
        <f>IFERROR(O174*VLOOKUP(G174,#REF!,5,0),)</f>
        <v>0</v>
      </c>
      <c r="Q174" s="65" t="str">
        <f>IFERROR(VLOOKUP(G174,#REF!,6,0),"")</f>
        <v/>
      </c>
      <c r="R174" s="38"/>
      <c r="S174" s="38"/>
      <c r="T174" s="38"/>
      <c r="U174" s="38"/>
      <c r="V174" s="38"/>
      <c r="W174" s="38"/>
      <c r="X174" s="38"/>
      <c r="Y174" s="38"/>
      <c r="Z174" s="38"/>
      <c r="AA174" s="38"/>
      <c r="AB174" s="38"/>
      <c r="AC174" s="38"/>
      <c r="AD174" s="38"/>
      <c r="AE174" s="38"/>
      <c r="AF174" s="30"/>
    </row>
    <row r="175" spans="1:32" ht="25.5" x14ac:dyDescent="0.25">
      <c r="A175" s="58" t="s">
        <v>725</v>
      </c>
      <c r="B175" s="58" t="s">
        <v>209</v>
      </c>
      <c r="C175" s="66" t="s">
        <v>698</v>
      </c>
      <c r="D175" s="66" t="s">
        <v>726</v>
      </c>
      <c r="E175" s="66" t="s">
        <v>727</v>
      </c>
      <c r="F175" s="42" t="s">
        <v>8</v>
      </c>
      <c r="G175" s="36" t="s">
        <v>515</v>
      </c>
      <c r="H175" s="86"/>
      <c r="I175" s="86"/>
      <c r="J175" s="35">
        <f t="shared" si="16"/>
        <v>0</v>
      </c>
      <c r="K175" s="35">
        <f t="shared" si="17"/>
        <v>0</v>
      </c>
      <c r="L175" s="82">
        <f>IFERROR(IF(B175="funkcna poziadavka",VLOOKUP(G175,#REF!,4,0)*H175/SUMIFS($H$3:$H$199,$G$3:$G$199,G175,$B$3:$B$199,B175),),)</f>
        <v>0</v>
      </c>
      <c r="M175" s="35">
        <f>IFERROR(IF(B175="Funkcna poziadavka",VLOOKUP(G175,#REF!,3,0),),)</f>
        <v>0</v>
      </c>
      <c r="N175" s="35">
        <f>IFERROR(IF(B175="funkcna poziadavka",VLOOKUP(G175,#REF!,2,0),),)</f>
        <v>0</v>
      </c>
      <c r="O175" s="34">
        <f t="shared" si="18"/>
        <v>0</v>
      </c>
      <c r="P175" s="33">
        <f>IFERROR(O175*VLOOKUP(G175,#REF!,5,0),)</f>
        <v>0</v>
      </c>
      <c r="Q175" s="65" t="str">
        <f>IFERROR(VLOOKUP(G175,#REF!,6,0),"")</f>
        <v/>
      </c>
      <c r="R175" s="38"/>
      <c r="S175" s="38"/>
      <c r="T175" s="38"/>
      <c r="U175" s="38"/>
      <c r="V175" s="38"/>
      <c r="W175" s="38"/>
      <c r="X175" s="38"/>
      <c r="Y175" s="38"/>
      <c r="Z175" s="38"/>
      <c r="AA175" s="38"/>
      <c r="AB175" s="38"/>
      <c r="AC175" s="38"/>
      <c r="AD175" s="38"/>
      <c r="AE175" s="38"/>
      <c r="AF175" s="30"/>
    </row>
    <row r="176" spans="1:32" ht="38.25" x14ac:dyDescent="0.25">
      <c r="A176" s="58" t="s">
        <v>728</v>
      </c>
      <c r="B176" s="58" t="s">
        <v>209</v>
      </c>
      <c r="C176" s="66" t="s">
        <v>698</v>
      </c>
      <c r="D176" s="66" t="s">
        <v>729</v>
      </c>
      <c r="E176" s="68" t="s">
        <v>730</v>
      </c>
      <c r="F176" s="42" t="s">
        <v>8</v>
      </c>
      <c r="G176" s="36" t="s">
        <v>515</v>
      </c>
      <c r="H176" s="86"/>
      <c r="I176" s="86"/>
      <c r="J176" s="35">
        <f t="shared" si="16"/>
        <v>0</v>
      </c>
      <c r="K176" s="35">
        <f t="shared" si="17"/>
        <v>0</v>
      </c>
      <c r="L176" s="82">
        <f>IFERROR(IF(B176="funkcna poziadavka",VLOOKUP(G176,#REF!,4,0)*H176/SUMIFS($H$3:$H$199,$G$3:$G$199,G176,$B$3:$B$199,B176),),)</f>
        <v>0</v>
      </c>
      <c r="M176" s="35">
        <f>IFERROR(IF(B176="Funkcna poziadavka",VLOOKUP(G176,#REF!,3,0),),)</f>
        <v>0</v>
      </c>
      <c r="N176" s="35">
        <f>IFERROR(IF(B176="funkcna poziadavka",VLOOKUP(G176,#REF!,2,0),),)</f>
        <v>0</v>
      </c>
      <c r="O176" s="34">
        <f t="shared" si="18"/>
        <v>0</v>
      </c>
      <c r="P176" s="33">
        <f>IFERROR(O176*VLOOKUP(G176,#REF!,5,0),)</f>
        <v>0</v>
      </c>
      <c r="Q176" s="65" t="str">
        <f>IFERROR(VLOOKUP(G176,#REF!,6,0),"")</f>
        <v/>
      </c>
      <c r="R176" s="38"/>
      <c r="S176" s="38"/>
      <c r="T176" s="38"/>
      <c r="U176" s="38"/>
      <c r="V176" s="38"/>
      <c r="W176" s="38"/>
      <c r="X176" s="38"/>
      <c r="Y176" s="38"/>
      <c r="Z176" s="38"/>
      <c r="AA176" s="38"/>
      <c r="AB176" s="38"/>
      <c r="AC176" s="38"/>
      <c r="AD176" s="38"/>
      <c r="AE176" s="38"/>
      <c r="AF176" s="30"/>
    </row>
    <row r="177" spans="1:32" ht="25.5" x14ac:dyDescent="0.25">
      <c r="A177" s="58" t="s">
        <v>731</v>
      </c>
      <c r="B177" s="58" t="s">
        <v>209</v>
      </c>
      <c r="C177" s="66" t="s">
        <v>698</v>
      </c>
      <c r="D177" s="66" t="s">
        <v>732</v>
      </c>
      <c r="E177" s="66" t="s">
        <v>733</v>
      </c>
      <c r="F177" s="42" t="s">
        <v>8</v>
      </c>
      <c r="G177" s="36" t="s">
        <v>515</v>
      </c>
      <c r="H177" s="86"/>
      <c r="I177" s="86"/>
      <c r="J177" s="35">
        <f t="shared" si="16"/>
        <v>0</v>
      </c>
      <c r="K177" s="35">
        <f t="shared" si="17"/>
        <v>0</v>
      </c>
      <c r="L177" s="82">
        <f>IFERROR(IF(B177="funkcna poziadavka",VLOOKUP(G177,#REF!,4,0)*H177/SUMIFS($H$3:$H$199,$G$3:$G$199,G177,$B$3:$B$199,B177),),)</f>
        <v>0</v>
      </c>
      <c r="M177" s="35">
        <f>IFERROR(IF(B177="Funkcna poziadavka",VLOOKUP(G177,#REF!,3,0),),)</f>
        <v>0</v>
      </c>
      <c r="N177" s="35">
        <f>IFERROR(IF(B177="funkcna poziadavka",VLOOKUP(G177,#REF!,2,0),),)</f>
        <v>0</v>
      </c>
      <c r="O177" s="34">
        <f t="shared" si="18"/>
        <v>0</v>
      </c>
      <c r="P177" s="33">
        <f>IFERROR(O177*VLOOKUP(G177,#REF!,5,0),)</f>
        <v>0</v>
      </c>
      <c r="Q177" s="65" t="str">
        <f>IFERROR(VLOOKUP(G177,#REF!,6,0),"")</f>
        <v/>
      </c>
      <c r="R177" s="38"/>
      <c r="S177" s="38"/>
      <c r="T177" s="38"/>
      <c r="U177" s="38"/>
      <c r="V177" s="38"/>
      <c r="W177" s="38"/>
      <c r="X177" s="38"/>
      <c r="Y177" s="38"/>
      <c r="Z177" s="38"/>
      <c r="AA177" s="38"/>
      <c r="AB177" s="38"/>
      <c r="AC177" s="38"/>
      <c r="AD177" s="38"/>
      <c r="AE177" s="38"/>
      <c r="AF177" s="30"/>
    </row>
    <row r="178" spans="1:32" ht="25.5" x14ac:dyDescent="0.25">
      <c r="A178" s="58" t="s">
        <v>734</v>
      </c>
      <c r="B178" s="58" t="s">
        <v>209</v>
      </c>
      <c r="C178" s="66" t="s">
        <v>698</v>
      </c>
      <c r="D178" s="66" t="s">
        <v>735</v>
      </c>
      <c r="E178" s="66" t="s">
        <v>736</v>
      </c>
      <c r="F178" s="42" t="s">
        <v>8</v>
      </c>
      <c r="G178" s="36" t="s">
        <v>515</v>
      </c>
      <c r="H178" s="86"/>
      <c r="I178" s="86"/>
      <c r="J178" s="35">
        <f t="shared" si="16"/>
        <v>0</v>
      </c>
      <c r="K178" s="35">
        <f t="shared" si="17"/>
        <v>0</v>
      </c>
      <c r="L178" s="82">
        <f>IFERROR(IF(B178="funkcna poziadavka",VLOOKUP(G178,#REF!,4,0)*H178/SUMIFS($H$3:$H$199,$G$3:$G$199,G178,$B$3:$B$199,B178),),)</f>
        <v>0</v>
      </c>
      <c r="M178" s="35">
        <f>IFERROR(IF(B178="Funkcna poziadavka",VLOOKUP(G178,#REF!,3,0),),)</f>
        <v>0</v>
      </c>
      <c r="N178" s="35">
        <f>IFERROR(IF(B178="funkcna poziadavka",VLOOKUP(G178,#REF!,2,0),),)</f>
        <v>0</v>
      </c>
      <c r="O178" s="34">
        <f t="shared" si="18"/>
        <v>0</v>
      </c>
      <c r="P178" s="33">
        <f>IFERROR(O178*VLOOKUP(G178,#REF!,5,0),)</f>
        <v>0</v>
      </c>
      <c r="Q178" s="65" t="str">
        <f>IFERROR(VLOOKUP(G178,#REF!,6,0),"")</f>
        <v/>
      </c>
      <c r="R178" s="38"/>
      <c r="S178" s="38"/>
      <c r="T178" s="38"/>
      <c r="U178" s="38"/>
      <c r="V178" s="38"/>
      <c r="W178" s="38"/>
      <c r="X178" s="38"/>
      <c r="Y178" s="38"/>
      <c r="Z178" s="38"/>
      <c r="AA178" s="38"/>
      <c r="AB178" s="38"/>
      <c r="AC178" s="38"/>
      <c r="AD178" s="38"/>
      <c r="AE178" s="38"/>
      <c r="AF178" s="30"/>
    </row>
    <row r="179" spans="1:32" ht="25.5" x14ac:dyDescent="0.25">
      <c r="A179" s="58" t="s">
        <v>737</v>
      </c>
      <c r="B179" s="58" t="s">
        <v>209</v>
      </c>
      <c r="C179" s="66" t="s">
        <v>698</v>
      </c>
      <c r="D179" s="66" t="s">
        <v>738</v>
      </c>
      <c r="E179" s="66" t="s">
        <v>739</v>
      </c>
      <c r="F179" s="42" t="s">
        <v>8</v>
      </c>
      <c r="G179" s="36" t="s">
        <v>515</v>
      </c>
      <c r="H179" s="86"/>
      <c r="I179" s="86"/>
      <c r="J179" s="35">
        <f t="shared" si="16"/>
        <v>0</v>
      </c>
      <c r="K179" s="35">
        <f t="shared" si="17"/>
        <v>0</v>
      </c>
      <c r="L179" s="82">
        <f>IFERROR(IF(B179="funkcna poziadavka",VLOOKUP(G179,#REF!,4,0)*H179/SUMIFS($H$3:$H$199,$G$3:$G$199,G179,$B$3:$B$199,B179),),)</f>
        <v>0</v>
      </c>
      <c r="M179" s="35">
        <f>IFERROR(IF(B179="Funkcna poziadavka",VLOOKUP(G179,#REF!,3,0),),)</f>
        <v>0</v>
      </c>
      <c r="N179" s="35">
        <f>IFERROR(IF(B179="funkcna poziadavka",VLOOKUP(G179,#REF!,2,0),),)</f>
        <v>0</v>
      </c>
      <c r="O179" s="34">
        <f t="shared" si="18"/>
        <v>0</v>
      </c>
      <c r="P179" s="33">
        <f>IFERROR(O179*VLOOKUP(G179,#REF!,5,0),)</f>
        <v>0</v>
      </c>
      <c r="Q179" s="65" t="str">
        <f>IFERROR(VLOOKUP(G179,#REF!,6,0),"")</f>
        <v/>
      </c>
      <c r="R179" s="38"/>
      <c r="S179" s="38"/>
      <c r="T179" s="38"/>
      <c r="U179" s="38"/>
      <c r="V179" s="38"/>
      <c r="W179" s="38"/>
      <c r="X179" s="38"/>
      <c r="Y179" s="38"/>
      <c r="Z179" s="38"/>
      <c r="AA179" s="38"/>
      <c r="AB179" s="38"/>
      <c r="AC179" s="38"/>
      <c r="AD179" s="38"/>
      <c r="AE179" s="38"/>
      <c r="AF179" s="30"/>
    </row>
    <row r="180" spans="1:32" ht="25.5" x14ac:dyDescent="0.25">
      <c r="A180" s="58" t="s">
        <v>740</v>
      </c>
      <c r="B180" s="58" t="s">
        <v>209</v>
      </c>
      <c r="C180" s="66" t="s">
        <v>698</v>
      </c>
      <c r="D180" s="89" t="s">
        <v>741</v>
      </c>
      <c r="E180" s="66" t="s">
        <v>742</v>
      </c>
      <c r="F180" s="42" t="s">
        <v>8</v>
      </c>
      <c r="G180" s="36" t="s">
        <v>515</v>
      </c>
      <c r="H180" s="86"/>
      <c r="I180" s="86"/>
      <c r="J180" s="35">
        <f t="shared" si="16"/>
        <v>0</v>
      </c>
      <c r="K180" s="35">
        <f t="shared" si="17"/>
        <v>0</v>
      </c>
      <c r="L180" s="82">
        <f>IFERROR(IF(B180="funkcna poziadavka",VLOOKUP(G180,#REF!,4,0)*H180/SUMIFS($H$3:$H$199,$G$3:$G$199,G180,$B$3:$B$199,B180),),)</f>
        <v>0</v>
      </c>
      <c r="M180" s="35">
        <f>IFERROR(IF(B180="Funkcna poziadavka",VLOOKUP(G180,#REF!,3,0),),)</f>
        <v>0</v>
      </c>
      <c r="N180" s="35">
        <f>IFERROR(IF(B180="funkcna poziadavka",VLOOKUP(G180,#REF!,2,0),),)</f>
        <v>0</v>
      </c>
      <c r="O180" s="34">
        <f t="shared" si="18"/>
        <v>0</v>
      </c>
      <c r="P180" s="33">
        <f>IFERROR(O180*VLOOKUP(G180,#REF!,5,0),)</f>
        <v>0</v>
      </c>
      <c r="Q180" s="65" t="str">
        <f>IFERROR(VLOOKUP(G180,#REF!,6,0),"")</f>
        <v/>
      </c>
      <c r="R180" s="38"/>
      <c r="S180" s="38"/>
      <c r="T180" s="38"/>
      <c r="U180" s="38"/>
      <c r="V180" s="38"/>
      <c r="W180" s="38"/>
      <c r="X180" s="38"/>
      <c r="Y180" s="38"/>
      <c r="Z180" s="38"/>
      <c r="AA180" s="38"/>
      <c r="AB180" s="38"/>
      <c r="AC180" s="38"/>
      <c r="AD180" s="38"/>
      <c r="AE180" s="38"/>
      <c r="AF180" s="30"/>
    </row>
    <row r="181" spans="1:32" ht="25.5" x14ac:dyDescent="0.25">
      <c r="A181" s="58" t="s">
        <v>743</v>
      </c>
      <c r="B181" s="58" t="s">
        <v>209</v>
      </c>
      <c r="C181" s="66" t="s">
        <v>698</v>
      </c>
      <c r="D181" s="66" t="s">
        <v>744</v>
      </c>
      <c r="E181" s="66" t="s">
        <v>745</v>
      </c>
      <c r="F181" s="42" t="s">
        <v>8</v>
      </c>
      <c r="G181" s="36" t="s">
        <v>515</v>
      </c>
      <c r="H181" s="86"/>
      <c r="I181" s="86"/>
      <c r="J181" s="35">
        <f t="shared" si="16"/>
        <v>0</v>
      </c>
      <c r="K181" s="35">
        <f t="shared" si="17"/>
        <v>0</v>
      </c>
      <c r="L181" s="82">
        <f>IFERROR(IF(B181="funkcna poziadavka",VLOOKUP(G181,#REF!,4,0)*H181/SUMIFS($H$3:$H$199,$G$3:$G$199,G181,$B$3:$B$199,B181),),)</f>
        <v>0</v>
      </c>
      <c r="M181" s="35">
        <f>IFERROR(IF(B181="Funkcna poziadavka",VLOOKUP(G181,#REF!,3,0),),)</f>
        <v>0</v>
      </c>
      <c r="N181" s="35">
        <f>IFERROR(IF(B181="funkcna poziadavka",VLOOKUP(G181,#REF!,2,0),),)</f>
        <v>0</v>
      </c>
      <c r="O181" s="34">
        <f t="shared" si="18"/>
        <v>0</v>
      </c>
      <c r="P181" s="33">
        <f>IFERROR(O181*VLOOKUP(G181,#REF!,5,0),)</f>
        <v>0</v>
      </c>
      <c r="Q181" s="65" t="str">
        <f>IFERROR(VLOOKUP(G181,#REF!,6,0),"")</f>
        <v/>
      </c>
      <c r="R181" s="38"/>
      <c r="S181" s="38"/>
      <c r="T181" s="38"/>
      <c r="U181" s="38"/>
      <c r="V181" s="38"/>
      <c r="W181" s="38"/>
      <c r="X181" s="38"/>
      <c r="Y181" s="38"/>
      <c r="Z181" s="38"/>
      <c r="AA181" s="38"/>
      <c r="AB181" s="38"/>
      <c r="AC181" s="38"/>
      <c r="AD181" s="38"/>
      <c r="AE181" s="38"/>
      <c r="AF181" s="30"/>
    </row>
    <row r="182" spans="1:32" ht="25.5" x14ac:dyDescent="0.25">
      <c r="A182" s="58" t="s">
        <v>746</v>
      </c>
      <c r="B182" s="58" t="s">
        <v>209</v>
      </c>
      <c r="C182" s="66" t="s">
        <v>698</v>
      </c>
      <c r="D182" s="66" t="s">
        <v>747</v>
      </c>
      <c r="E182" s="66" t="s">
        <v>748</v>
      </c>
      <c r="F182" s="42" t="s">
        <v>8</v>
      </c>
      <c r="G182" s="36" t="s">
        <v>522</v>
      </c>
      <c r="H182" s="86"/>
      <c r="I182" s="86"/>
      <c r="J182" s="35">
        <f t="shared" si="16"/>
        <v>0</v>
      </c>
      <c r="K182" s="35">
        <f t="shared" si="17"/>
        <v>0</v>
      </c>
      <c r="L182" s="82">
        <f>IFERROR(IF(B182="funkcna poziadavka",VLOOKUP(G182,#REF!,4,0)*H182/SUMIFS($H$3:$H$199,$G$3:$G$199,G182,$B$3:$B$199,B182),),)</f>
        <v>0</v>
      </c>
      <c r="M182" s="35">
        <f>IFERROR(IF(B182="Funkcna poziadavka",VLOOKUP(G182,#REF!,3,0),),)</f>
        <v>0</v>
      </c>
      <c r="N182" s="35">
        <f>IFERROR(IF(B182="funkcna poziadavka",VLOOKUP(G182,#REF!,2,0),),)</f>
        <v>0</v>
      </c>
      <c r="O182" s="34">
        <f t="shared" si="18"/>
        <v>0</v>
      </c>
      <c r="P182" s="33">
        <f>IFERROR(O182*VLOOKUP(G182,#REF!,5,0),)</f>
        <v>0</v>
      </c>
      <c r="Q182" s="65" t="str">
        <f>IFERROR(VLOOKUP(G182,#REF!,6,0),"")</f>
        <v/>
      </c>
      <c r="R182" s="38"/>
      <c r="S182" s="38"/>
      <c r="T182" s="38"/>
      <c r="U182" s="38"/>
      <c r="V182" s="38"/>
      <c r="W182" s="38"/>
      <c r="X182" s="38"/>
      <c r="Y182" s="38"/>
      <c r="Z182" s="38"/>
      <c r="AA182" s="38"/>
      <c r="AB182" s="38"/>
      <c r="AC182" s="38"/>
      <c r="AD182" s="38"/>
      <c r="AE182" s="38"/>
      <c r="AF182" s="30"/>
    </row>
    <row r="183" spans="1:32" x14ac:dyDescent="0.25">
      <c r="A183" s="58" t="s">
        <v>749</v>
      </c>
      <c r="B183" s="58" t="s">
        <v>209</v>
      </c>
      <c r="C183" s="66" t="s">
        <v>698</v>
      </c>
      <c r="D183" s="66" t="s">
        <v>750</v>
      </c>
      <c r="E183" s="66" t="s">
        <v>751</v>
      </c>
      <c r="F183" s="42" t="s">
        <v>8</v>
      </c>
      <c r="G183" s="36" t="s">
        <v>522</v>
      </c>
      <c r="H183" s="86"/>
      <c r="I183" s="86"/>
      <c r="J183" s="35">
        <f t="shared" si="16"/>
        <v>0</v>
      </c>
      <c r="K183" s="35">
        <f t="shared" si="17"/>
        <v>0</v>
      </c>
      <c r="L183" s="82">
        <f>IFERROR(IF(B183="funkcna poziadavka",VLOOKUP(G183,#REF!,4,0)*H183/SUMIFS($H$3:$H$199,$G$3:$G$199,G183,$B$3:$B$199,B183),),)</f>
        <v>0</v>
      </c>
      <c r="M183" s="35">
        <f>IFERROR(IF(B183="Funkcna poziadavka",VLOOKUP(G183,#REF!,3,0),),)</f>
        <v>0</v>
      </c>
      <c r="N183" s="35">
        <f>IFERROR(IF(B183="funkcna poziadavka",VLOOKUP(G183,#REF!,2,0),),)</f>
        <v>0</v>
      </c>
      <c r="O183" s="34">
        <f t="shared" si="18"/>
        <v>0</v>
      </c>
      <c r="P183" s="33">
        <f>IFERROR(O183*VLOOKUP(G183,#REF!,5,0),)</f>
        <v>0</v>
      </c>
      <c r="Q183" s="65" t="str">
        <f>IFERROR(VLOOKUP(G183,#REF!,6,0),"")</f>
        <v/>
      </c>
      <c r="R183" s="38"/>
      <c r="S183" s="38"/>
      <c r="T183" s="38"/>
      <c r="U183" s="38"/>
      <c r="V183" s="38"/>
      <c r="W183" s="38"/>
      <c r="X183" s="38"/>
      <c r="Y183" s="38"/>
      <c r="Z183" s="38"/>
      <c r="AA183" s="38"/>
      <c r="AB183" s="38"/>
      <c r="AC183" s="38"/>
      <c r="AD183" s="38"/>
      <c r="AE183" s="38"/>
      <c r="AF183" s="30"/>
    </row>
    <row r="184" spans="1:32" ht="25.5" x14ac:dyDescent="0.25">
      <c r="A184" s="58" t="s">
        <v>752</v>
      </c>
      <c r="B184" s="58" t="s">
        <v>209</v>
      </c>
      <c r="C184" s="66" t="s">
        <v>698</v>
      </c>
      <c r="D184" s="66" t="s">
        <v>753</v>
      </c>
      <c r="E184" s="89" t="s">
        <v>754</v>
      </c>
      <c r="F184" s="42" t="s">
        <v>8</v>
      </c>
      <c r="G184" s="36" t="s">
        <v>522</v>
      </c>
      <c r="H184" s="86"/>
      <c r="I184" s="86"/>
      <c r="J184" s="35">
        <f t="shared" si="16"/>
        <v>0</v>
      </c>
      <c r="K184" s="35">
        <f t="shared" si="17"/>
        <v>0</v>
      </c>
      <c r="L184" s="82">
        <f>IFERROR(IF(B184="funkcna poziadavka",VLOOKUP(G184,#REF!,4,0)*H184/SUMIFS($H$3:$H$199,$G$3:$G$199,G184,$B$3:$B$199,B184),),)</f>
        <v>0</v>
      </c>
      <c r="M184" s="35">
        <f>IFERROR(IF(B184="Funkcna poziadavka",VLOOKUP(G184,#REF!,3,0),),)</f>
        <v>0</v>
      </c>
      <c r="N184" s="35">
        <f>IFERROR(IF(B184="funkcna poziadavka",VLOOKUP(G184,#REF!,2,0),),)</f>
        <v>0</v>
      </c>
      <c r="O184" s="34">
        <f t="shared" si="18"/>
        <v>0</v>
      </c>
      <c r="P184" s="33">
        <f>IFERROR(O184*VLOOKUP(G184,#REF!,5,0),)</f>
        <v>0</v>
      </c>
      <c r="Q184" s="65" t="str">
        <f>IFERROR(VLOOKUP(G184,#REF!,6,0),"")</f>
        <v/>
      </c>
      <c r="R184" s="38"/>
      <c r="S184" s="38"/>
      <c r="T184" s="38"/>
      <c r="U184" s="38"/>
      <c r="V184" s="38"/>
      <c r="W184" s="38"/>
      <c r="X184" s="38"/>
      <c r="Y184" s="38"/>
      <c r="Z184" s="38"/>
      <c r="AA184" s="38"/>
      <c r="AB184" s="38"/>
      <c r="AC184" s="38"/>
      <c r="AD184" s="38"/>
      <c r="AE184" s="38"/>
      <c r="AF184" s="30"/>
    </row>
    <row r="185" spans="1:32" ht="38.25" x14ac:dyDescent="0.25">
      <c r="A185" s="58" t="s">
        <v>755</v>
      </c>
      <c r="B185" s="58" t="s">
        <v>209</v>
      </c>
      <c r="C185" s="66" t="s">
        <v>698</v>
      </c>
      <c r="D185" s="66" t="s">
        <v>756</v>
      </c>
      <c r="E185" s="89" t="s">
        <v>757</v>
      </c>
      <c r="F185" s="42" t="s">
        <v>8</v>
      </c>
      <c r="G185" s="36" t="s">
        <v>522</v>
      </c>
      <c r="H185" s="86"/>
      <c r="I185" s="86"/>
      <c r="J185" s="35">
        <f t="shared" si="16"/>
        <v>0</v>
      </c>
      <c r="K185" s="35">
        <f t="shared" si="17"/>
        <v>0</v>
      </c>
      <c r="L185" s="82">
        <f>IFERROR(IF(B185="funkcna poziadavka",VLOOKUP(G185,#REF!,4,0)*H185/SUMIFS($H$3:$H$199,$G$3:$G$199,G185,$B$3:$B$199,B185),),)</f>
        <v>0</v>
      </c>
      <c r="M185" s="35">
        <f>IFERROR(IF(B185="Funkcna poziadavka",VLOOKUP(G185,#REF!,3,0),),)</f>
        <v>0</v>
      </c>
      <c r="N185" s="35">
        <f>IFERROR(IF(B185="funkcna poziadavka",VLOOKUP(G185,#REF!,2,0),),)</f>
        <v>0</v>
      </c>
      <c r="O185" s="34">
        <f t="shared" si="18"/>
        <v>0</v>
      </c>
      <c r="P185" s="33">
        <f>IFERROR(O185*VLOOKUP(G185,#REF!,5,0),)</f>
        <v>0</v>
      </c>
      <c r="Q185" s="65" t="str">
        <f>IFERROR(VLOOKUP(G185,#REF!,6,0),"")</f>
        <v/>
      </c>
      <c r="R185" s="38"/>
      <c r="S185" s="38"/>
      <c r="T185" s="38"/>
      <c r="U185" s="38"/>
      <c r="V185" s="38"/>
      <c r="W185" s="38"/>
      <c r="X185" s="38"/>
      <c r="Y185" s="38"/>
      <c r="Z185" s="38"/>
      <c r="AA185" s="38"/>
      <c r="AB185" s="38"/>
      <c r="AC185" s="38"/>
      <c r="AD185" s="38"/>
      <c r="AE185" s="38"/>
      <c r="AF185" s="30"/>
    </row>
    <row r="186" spans="1:32" ht="38.25" x14ac:dyDescent="0.25">
      <c r="A186" s="58" t="s">
        <v>758</v>
      </c>
      <c r="B186" s="58" t="s">
        <v>209</v>
      </c>
      <c r="C186" s="66" t="s">
        <v>698</v>
      </c>
      <c r="D186" s="66" t="s">
        <v>759</v>
      </c>
      <c r="E186" s="66" t="s">
        <v>760</v>
      </c>
      <c r="F186" s="42" t="s">
        <v>8</v>
      </c>
      <c r="G186" s="36" t="s">
        <v>575</v>
      </c>
      <c r="H186" s="86"/>
      <c r="I186" s="86"/>
      <c r="J186" s="35">
        <f t="shared" si="16"/>
        <v>0</v>
      </c>
      <c r="K186" s="35">
        <f t="shared" si="17"/>
        <v>0</v>
      </c>
      <c r="L186" s="82">
        <f>IFERROR(IF(B186="funkcna poziadavka",VLOOKUP(G186,#REF!,4,0)*H186/SUMIFS($H$3:$H$199,$G$3:$G$199,G186,$B$3:$B$199,B186),),)</f>
        <v>0</v>
      </c>
      <c r="M186" s="35">
        <f>IFERROR(IF(B186="Funkcna poziadavka",VLOOKUP(G186,#REF!,3,0),),)</f>
        <v>0</v>
      </c>
      <c r="N186" s="35">
        <f>IFERROR(IF(B186="funkcna poziadavka",VLOOKUP(G186,#REF!,2,0),),)</f>
        <v>0</v>
      </c>
      <c r="O186" s="34">
        <f t="shared" si="18"/>
        <v>0</v>
      </c>
      <c r="P186" s="33">
        <f>IFERROR(O186*VLOOKUP(G186,#REF!,5,0),)</f>
        <v>0</v>
      </c>
      <c r="Q186" s="65" t="str">
        <f>IFERROR(VLOOKUP(G186,#REF!,6,0),"")</f>
        <v/>
      </c>
      <c r="R186" s="38"/>
      <c r="S186" s="38"/>
      <c r="T186" s="38"/>
      <c r="U186" s="38"/>
      <c r="V186" s="38"/>
      <c r="W186" s="38"/>
      <c r="X186" s="38"/>
      <c r="Y186" s="38"/>
      <c r="Z186" s="38"/>
      <c r="AA186" s="38"/>
      <c r="AB186" s="38"/>
      <c r="AC186" s="38"/>
      <c r="AD186" s="38"/>
      <c r="AE186" s="38"/>
      <c r="AF186" s="30"/>
    </row>
    <row r="187" spans="1:32" ht="38.25" x14ac:dyDescent="0.25">
      <c r="A187" s="58" t="s">
        <v>761</v>
      </c>
      <c r="B187" s="58" t="s">
        <v>209</v>
      </c>
      <c r="C187" s="66" t="s">
        <v>762</v>
      </c>
      <c r="D187" s="66" t="s">
        <v>763</v>
      </c>
      <c r="E187" s="66" t="s">
        <v>764</v>
      </c>
      <c r="F187" s="42" t="s">
        <v>8</v>
      </c>
      <c r="G187" s="36" t="s">
        <v>278</v>
      </c>
      <c r="H187" s="86"/>
      <c r="I187" s="86"/>
      <c r="J187" s="35">
        <f t="shared" si="16"/>
        <v>0</v>
      </c>
      <c r="K187" s="35">
        <f t="shared" si="17"/>
        <v>0</v>
      </c>
      <c r="L187" s="82">
        <f>IFERROR(IF(B187="funkcna poziadavka",VLOOKUP(G187,#REF!,4,0)*H187/SUMIFS($H$3:$H$199,$G$3:$G$199,G187,$B$3:$B$199,B187),),)</f>
        <v>0</v>
      </c>
      <c r="M187" s="35">
        <f>IFERROR(IF(B187="Funkcna poziadavka",VLOOKUP(G187,#REF!,3,0),),)</f>
        <v>0</v>
      </c>
      <c r="N187" s="35">
        <f>IFERROR(IF(B187="funkcna poziadavka",VLOOKUP(G187,#REF!,2,0),),)</f>
        <v>0</v>
      </c>
      <c r="O187" s="34">
        <f t="shared" si="18"/>
        <v>0</v>
      </c>
      <c r="P187" s="33">
        <f>IFERROR(O187*VLOOKUP(G187,#REF!,5,0),)</f>
        <v>0</v>
      </c>
      <c r="Q187" s="65" t="str">
        <f>IFERROR(VLOOKUP(G187,#REF!,6,0),"")</f>
        <v/>
      </c>
      <c r="R187" s="38"/>
      <c r="S187" s="38"/>
      <c r="T187" s="38"/>
      <c r="U187" s="38"/>
      <c r="V187" s="38"/>
      <c r="W187" s="38"/>
      <c r="X187" s="38"/>
      <c r="Y187" s="38"/>
      <c r="Z187" s="38"/>
      <c r="AA187" s="38"/>
      <c r="AB187" s="38"/>
      <c r="AC187" s="38"/>
      <c r="AD187" s="38"/>
      <c r="AE187" s="38"/>
      <c r="AF187" s="30"/>
    </row>
    <row r="188" spans="1:32" ht="25.5" x14ac:dyDescent="0.25">
      <c r="A188" s="58" t="s">
        <v>765</v>
      </c>
      <c r="B188" s="58" t="s">
        <v>209</v>
      </c>
      <c r="C188" s="66" t="s">
        <v>762</v>
      </c>
      <c r="D188" s="66" t="s">
        <v>766</v>
      </c>
      <c r="E188" s="66" t="s">
        <v>767</v>
      </c>
      <c r="F188" s="42" t="s">
        <v>8</v>
      </c>
      <c r="G188" s="36" t="s">
        <v>278</v>
      </c>
      <c r="H188" s="86"/>
      <c r="I188" s="86"/>
      <c r="J188" s="35">
        <f t="shared" si="16"/>
        <v>0</v>
      </c>
      <c r="K188" s="35">
        <f t="shared" si="17"/>
        <v>0</v>
      </c>
      <c r="L188" s="82">
        <f>IFERROR(IF(B188="funkcna poziadavka",VLOOKUP(G188,#REF!,4,0)*H188/SUMIFS($H$3:$H$199,$G$3:$G$199,G188,$B$3:$B$199,B188),),)</f>
        <v>0</v>
      </c>
      <c r="M188" s="35">
        <f>IFERROR(IF(B188="Funkcna poziadavka",VLOOKUP(G188,#REF!,3,0),),)</f>
        <v>0</v>
      </c>
      <c r="N188" s="35">
        <f>IFERROR(IF(B188="funkcna poziadavka",VLOOKUP(G188,#REF!,2,0),),)</f>
        <v>0</v>
      </c>
      <c r="O188" s="34">
        <f t="shared" si="18"/>
        <v>0</v>
      </c>
      <c r="P188" s="33">
        <f>IFERROR(O188*VLOOKUP(G188,#REF!,5,0),)</f>
        <v>0</v>
      </c>
      <c r="Q188" s="65" t="str">
        <f>IFERROR(VLOOKUP(G188,#REF!,6,0),"")</f>
        <v/>
      </c>
      <c r="R188" s="38"/>
      <c r="S188" s="38"/>
      <c r="T188" s="38"/>
      <c r="U188" s="38"/>
      <c r="V188" s="38"/>
      <c r="W188" s="38"/>
      <c r="X188" s="38"/>
      <c r="Y188" s="38"/>
      <c r="Z188" s="38"/>
      <c r="AA188" s="38"/>
      <c r="AB188" s="38"/>
      <c r="AC188" s="38"/>
      <c r="AD188" s="38"/>
      <c r="AE188" s="38"/>
      <c r="AF188" s="30"/>
    </row>
    <row r="189" spans="1:32" ht="63.75" x14ac:dyDescent="0.25">
      <c r="A189" s="58" t="s">
        <v>768</v>
      </c>
      <c r="B189" s="58" t="s">
        <v>209</v>
      </c>
      <c r="C189" s="66" t="s">
        <v>762</v>
      </c>
      <c r="D189" s="66" t="s">
        <v>769</v>
      </c>
      <c r="E189" s="66" t="s">
        <v>770</v>
      </c>
      <c r="F189" s="42" t="s">
        <v>8</v>
      </c>
      <c r="G189" s="36" t="s">
        <v>278</v>
      </c>
      <c r="H189" s="86"/>
      <c r="I189" s="86"/>
      <c r="J189" s="35">
        <f t="shared" si="16"/>
        <v>0</v>
      </c>
      <c r="K189" s="35">
        <f t="shared" si="17"/>
        <v>0</v>
      </c>
      <c r="L189" s="82">
        <f>IFERROR(IF(B189="funkcna poziadavka",VLOOKUP(G189,#REF!,4,0)*H189/SUMIFS($H$3:$H$199,$G$3:$G$199,G189,$B$3:$B$199,B189),),)</f>
        <v>0</v>
      </c>
      <c r="M189" s="35">
        <f>IFERROR(IF(B189="Funkcna poziadavka",VLOOKUP(G189,#REF!,3,0),),)</f>
        <v>0</v>
      </c>
      <c r="N189" s="35">
        <f>IFERROR(IF(B189="funkcna poziadavka",VLOOKUP(G189,#REF!,2,0),),)</f>
        <v>0</v>
      </c>
      <c r="O189" s="34">
        <f t="shared" si="18"/>
        <v>0</v>
      </c>
      <c r="P189" s="33">
        <f>IFERROR(O189*VLOOKUP(G189,#REF!,5,0),)</f>
        <v>0</v>
      </c>
      <c r="Q189" s="65" t="str">
        <f>IFERROR(VLOOKUP(G189,#REF!,6,0),"")</f>
        <v/>
      </c>
      <c r="R189" s="38"/>
      <c r="S189" s="38"/>
      <c r="T189" s="38"/>
      <c r="U189" s="38"/>
      <c r="V189" s="38"/>
      <c r="W189" s="38"/>
      <c r="X189" s="38"/>
      <c r="Y189" s="38"/>
      <c r="Z189" s="38"/>
      <c r="AA189" s="38"/>
      <c r="AB189" s="38"/>
      <c r="AC189" s="38"/>
      <c r="AD189" s="38"/>
      <c r="AE189" s="38"/>
      <c r="AF189" s="30"/>
    </row>
    <row r="190" spans="1:32" ht="38.25" x14ac:dyDescent="0.25">
      <c r="A190" s="58" t="s">
        <v>771</v>
      </c>
      <c r="B190" s="58" t="s">
        <v>209</v>
      </c>
      <c r="C190" s="66" t="s">
        <v>762</v>
      </c>
      <c r="D190" s="66" t="s">
        <v>772</v>
      </c>
      <c r="E190" s="66" t="s">
        <v>764</v>
      </c>
      <c r="F190" s="42" t="s">
        <v>8</v>
      </c>
      <c r="G190" s="36" t="s">
        <v>278</v>
      </c>
      <c r="H190" s="86"/>
      <c r="I190" s="86"/>
      <c r="J190" s="35">
        <f t="shared" si="16"/>
        <v>0</v>
      </c>
      <c r="K190" s="35">
        <f t="shared" si="17"/>
        <v>0</v>
      </c>
      <c r="L190" s="82">
        <f>IFERROR(IF(B190="funkcna poziadavka",VLOOKUP(G190,#REF!,4,0)*H190/SUMIFS($H$3:$H$199,$G$3:$G$199,G190,$B$3:$B$199,B190),),)</f>
        <v>0</v>
      </c>
      <c r="M190" s="35">
        <f>IFERROR(IF(B190="Funkcna poziadavka",VLOOKUP(G190,#REF!,3,0),),)</f>
        <v>0</v>
      </c>
      <c r="N190" s="35">
        <f>IFERROR(IF(B190="funkcna poziadavka",VLOOKUP(G190,#REF!,2,0),),)</f>
        <v>0</v>
      </c>
      <c r="O190" s="34">
        <f t="shared" si="18"/>
        <v>0</v>
      </c>
      <c r="P190" s="33">
        <f>IFERROR(O190*VLOOKUP(G190,#REF!,5,0),)</f>
        <v>0</v>
      </c>
      <c r="Q190" s="65" t="str">
        <f>IFERROR(VLOOKUP(G190,#REF!,6,0),"")</f>
        <v/>
      </c>
      <c r="R190" s="38"/>
      <c r="S190" s="38"/>
      <c r="T190" s="38"/>
      <c r="U190" s="38"/>
      <c r="V190" s="38"/>
      <c r="W190" s="38"/>
      <c r="X190" s="38"/>
      <c r="Y190" s="38"/>
      <c r="Z190" s="38"/>
      <c r="AA190" s="38"/>
      <c r="AB190" s="38"/>
      <c r="AC190" s="38"/>
      <c r="AD190" s="38"/>
      <c r="AE190" s="38"/>
      <c r="AF190" s="30"/>
    </row>
    <row r="191" spans="1:32" ht="38.25" x14ac:dyDescent="0.25">
      <c r="A191" s="58" t="s">
        <v>773</v>
      </c>
      <c r="B191" s="58" t="s">
        <v>209</v>
      </c>
      <c r="C191" s="66" t="s">
        <v>774</v>
      </c>
      <c r="D191" s="66" t="s">
        <v>775</v>
      </c>
      <c r="E191" s="66" t="s">
        <v>776</v>
      </c>
      <c r="F191" s="42" t="s">
        <v>8</v>
      </c>
      <c r="G191" s="36" t="s">
        <v>271</v>
      </c>
      <c r="H191" s="86"/>
      <c r="I191" s="86"/>
      <c r="J191" s="35">
        <f t="shared" si="16"/>
        <v>0</v>
      </c>
      <c r="K191" s="35">
        <f t="shared" si="17"/>
        <v>0</v>
      </c>
      <c r="L191" s="82">
        <f>IFERROR(IF(B191="funkcna poziadavka",VLOOKUP(G191,#REF!,4,0)*H191/SUMIFS($H$3:$H$199,$G$3:$G$199,G191,$B$3:$B$199,B191),),)</f>
        <v>0</v>
      </c>
      <c r="M191" s="35">
        <f>IFERROR(IF(B191="Funkcna poziadavka",VLOOKUP(G191,#REF!,3,0),),)</f>
        <v>0</v>
      </c>
      <c r="N191" s="35">
        <f>IFERROR(IF(B191="funkcna poziadavka",VLOOKUP(G191,#REF!,2,0),),)</f>
        <v>0</v>
      </c>
      <c r="O191" s="34">
        <f t="shared" si="18"/>
        <v>0</v>
      </c>
      <c r="P191" s="33">
        <f>IFERROR(O191*VLOOKUP(G191,#REF!,5,0),)</f>
        <v>0</v>
      </c>
      <c r="Q191" s="65" t="str">
        <f>IFERROR(VLOOKUP(G191,#REF!,6,0),"")</f>
        <v/>
      </c>
      <c r="R191" s="38"/>
      <c r="S191" s="38"/>
      <c r="T191" s="38"/>
      <c r="U191" s="38"/>
      <c r="V191" s="38"/>
      <c r="W191" s="38"/>
      <c r="X191" s="38"/>
      <c r="Y191" s="38"/>
      <c r="Z191" s="38"/>
      <c r="AA191" s="38"/>
      <c r="AB191" s="38"/>
      <c r="AC191" s="38"/>
      <c r="AD191" s="38"/>
      <c r="AE191" s="38"/>
      <c r="AF191" s="30"/>
    </row>
    <row r="192" spans="1:32" ht="51" x14ac:dyDescent="0.25">
      <c r="A192" s="58" t="s">
        <v>777</v>
      </c>
      <c r="B192" s="58" t="s">
        <v>209</v>
      </c>
      <c r="C192" s="66" t="s">
        <v>774</v>
      </c>
      <c r="D192" s="66" t="s">
        <v>778</v>
      </c>
      <c r="E192" s="66" t="s">
        <v>779</v>
      </c>
      <c r="F192" s="42" t="s">
        <v>8</v>
      </c>
      <c r="G192" s="36" t="s">
        <v>271</v>
      </c>
      <c r="H192" s="86"/>
      <c r="I192" s="86"/>
      <c r="J192" s="35">
        <f t="shared" si="16"/>
        <v>0</v>
      </c>
      <c r="K192" s="35">
        <f t="shared" si="17"/>
        <v>0</v>
      </c>
      <c r="L192" s="82">
        <f>IFERROR(IF(B192="funkcna poziadavka",VLOOKUP(G192,#REF!,4,0)*H192/SUMIFS($H$3:$H$199,$G$3:$G$199,G192,$B$3:$B$199,B192),),)</f>
        <v>0</v>
      </c>
      <c r="M192" s="35">
        <f>IFERROR(IF(B192="Funkcna poziadavka",VLOOKUP(G192,#REF!,3,0),),)</f>
        <v>0</v>
      </c>
      <c r="N192" s="35">
        <f>IFERROR(IF(B192="funkcna poziadavka",VLOOKUP(G192,#REF!,2,0),),)</f>
        <v>0</v>
      </c>
      <c r="O192" s="34">
        <f t="shared" si="18"/>
        <v>0</v>
      </c>
      <c r="P192" s="33">
        <f>IFERROR(O192*VLOOKUP(G192,#REF!,5,0),)</f>
        <v>0</v>
      </c>
      <c r="Q192" s="65" t="str">
        <f>IFERROR(VLOOKUP(G192,#REF!,6,0),"")</f>
        <v/>
      </c>
      <c r="R192" s="38"/>
      <c r="S192" s="38"/>
      <c r="T192" s="38"/>
      <c r="U192" s="38"/>
      <c r="V192" s="38"/>
      <c r="W192" s="38"/>
      <c r="X192" s="38"/>
      <c r="Y192" s="38"/>
      <c r="Z192" s="38"/>
      <c r="AA192" s="38"/>
      <c r="AB192" s="38"/>
      <c r="AC192" s="38"/>
      <c r="AD192" s="38"/>
      <c r="AE192" s="38"/>
      <c r="AF192" s="30"/>
    </row>
    <row r="193" spans="1:32" ht="76.5" x14ac:dyDescent="0.25">
      <c r="A193" s="58" t="s">
        <v>780</v>
      </c>
      <c r="B193" s="58" t="s">
        <v>209</v>
      </c>
      <c r="C193" s="66" t="s">
        <v>774</v>
      </c>
      <c r="D193" s="66" t="s">
        <v>781</v>
      </c>
      <c r="E193" s="66" t="s">
        <v>782</v>
      </c>
      <c r="F193" s="42" t="s">
        <v>8</v>
      </c>
      <c r="G193" s="36" t="s">
        <v>271</v>
      </c>
      <c r="H193" s="86"/>
      <c r="I193" s="86"/>
      <c r="J193" s="35">
        <f t="shared" si="16"/>
        <v>0</v>
      </c>
      <c r="K193" s="35">
        <f t="shared" si="17"/>
        <v>0</v>
      </c>
      <c r="L193" s="82">
        <f>IFERROR(IF(B193="funkcna poziadavka",VLOOKUP(G193,#REF!,4,0)*H193/SUMIFS($H$3:$H$199,$G$3:$G$199,G193,$B$3:$B$199,B193),),)</f>
        <v>0</v>
      </c>
      <c r="M193" s="35">
        <f>IFERROR(IF(B193="Funkcna poziadavka",VLOOKUP(G193,#REF!,3,0),),)</f>
        <v>0</v>
      </c>
      <c r="N193" s="35">
        <f>IFERROR(IF(B193="funkcna poziadavka",VLOOKUP(G193,#REF!,2,0),),)</f>
        <v>0</v>
      </c>
      <c r="O193" s="34">
        <f t="shared" si="18"/>
        <v>0</v>
      </c>
      <c r="P193" s="33">
        <f>IFERROR(O193*VLOOKUP(G193,#REF!,5,0),)</f>
        <v>0</v>
      </c>
      <c r="Q193" s="65" t="str">
        <f>IFERROR(VLOOKUP(G193,#REF!,6,0),"")</f>
        <v/>
      </c>
      <c r="R193" s="38"/>
      <c r="S193" s="38"/>
      <c r="T193" s="38"/>
      <c r="U193" s="38"/>
      <c r="V193" s="38"/>
      <c r="W193" s="38"/>
      <c r="X193" s="38"/>
      <c r="Y193" s="38"/>
      <c r="Z193" s="38"/>
      <c r="AA193" s="38"/>
      <c r="AB193" s="38"/>
      <c r="AC193" s="38"/>
      <c r="AD193" s="38"/>
      <c r="AE193" s="38"/>
      <c r="AF193" s="30"/>
    </row>
    <row r="194" spans="1:32" ht="89.25" x14ac:dyDescent="0.25">
      <c r="A194" s="58" t="s">
        <v>783</v>
      </c>
      <c r="B194" s="58" t="s">
        <v>209</v>
      </c>
      <c r="C194" s="66" t="s">
        <v>774</v>
      </c>
      <c r="D194" s="66" t="s">
        <v>784</v>
      </c>
      <c r="E194" s="66" t="s">
        <v>785</v>
      </c>
      <c r="F194" s="42" t="s">
        <v>8</v>
      </c>
      <c r="G194" s="36" t="s">
        <v>271</v>
      </c>
      <c r="H194" s="86"/>
      <c r="I194" s="86"/>
      <c r="J194" s="35">
        <f t="shared" si="16"/>
        <v>0</v>
      </c>
      <c r="K194" s="35">
        <f t="shared" si="17"/>
        <v>0</v>
      </c>
      <c r="L194" s="82">
        <f>IFERROR(IF(B194="funkcna poziadavka",VLOOKUP(G194,#REF!,4,0)*H194/SUMIFS($H$3:$H$199,$G$3:$G$199,G194,$B$3:$B$199,B194),),)</f>
        <v>0</v>
      </c>
      <c r="M194" s="35">
        <f>IFERROR(IF(B194="Funkcna poziadavka",VLOOKUP(G194,#REF!,3,0),),)</f>
        <v>0</v>
      </c>
      <c r="N194" s="35">
        <f>IFERROR(IF(B194="funkcna poziadavka",VLOOKUP(G194,#REF!,2,0),),)</f>
        <v>0</v>
      </c>
      <c r="O194" s="34">
        <f t="shared" si="18"/>
        <v>0</v>
      </c>
      <c r="P194" s="33">
        <f>IFERROR(O194*VLOOKUP(G194,#REF!,5,0),)</f>
        <v>0</v>
      </c>
      <c r="Q194" s="65" t="str">
        <f>IFERROR(VLOOKUP(G194,#REF!,6,0),"")</f>
        <v/>
      </c>
      <c r="R194" s="38"/>
      <c r="S194" s="38"/>
      <c r="T194" s="38"/>
      <c r="U194" s="38"/>
      <c r="V194" s="38"/>
      <c r="W194" s="38"/>
      <c r="X194" s="38"/>
      <c r="Y194" s="38"/>
      <c r="Z194" s="38"/>
      <c r="AA194" s="38"/>
      <c r="AB194" s="38"/>
      <c r="AC194" s="38"/>
      <c r="AD194" s="38"/>
      <c r="AE194" s="38"/>
      <c r="AF194" s="30"/>
    </row>
    <row r="195" spans="1:32" ht="25.5" x14ac:dyDescent="0.25">
      <c r="A195" s="58" t="s">
        <v>786</v>
      </c>
      <c r="B195" s="58" t="s">
        <v>209</v>
      </c>
      <c r="C195" s="66" t="s">
        <v>774</v>
      </c>
      <c r="D195" s="66" t="s">
        <v>787</v>
      </c>
      <c r="E195" s="66" t="s">
        <v>788</v>
      </c>
      <c r="F195" s="42" t="s">
        <v>8</v>
      </c>
      <c r="G195" s="36" t="s">
        <v>271</v>
      </c>
      <c r="H195" s="86"/>
      <c r="I195" s="86"/>
      <c r="J195" s="35">
        <f t="shared" si="16"/>
        <v>0</v>
      </c>
      <c r="K195" s="35">
        <f t="shared" si="17"/>
        <v>0</v>
      </c>
      <c r="L195" s="82">
        <f>IFERROR(IF(B195="funkcna poziadavka",VLOOKUP(G195,#REF!,4,0)*H195/SUMIFS($H$3:$H$199,$G$3:$G$199,G195,$B$3:$B$199,B195),),)</f>
        <v>0</v>
      </c>
      <c r="M195" s="35">
        <f>IFERROR(IF(B195="Funkcna poziadavka",VLOOKUP(G195,#REF!,3,0),),)</f>
        <v>0</v>
      </c>
      <c r="N195" s="35">
        <f>IFERROR(IF(B195="funkcna poziadavka",VLOOKUP(G195,#REF!,2,0),),)</f>
        <v>0</v>
      </c>
      <c r="O195" s="34">
        <f t="shared" si="18"/>
        <v>0</v>
      </c>
      <c r="P195" s="33">
        <f>IFERROR(O195*VLOOKUP(G195,#REF!,5,0),)</f>
        <v>0</v>
      </c>
      <c r="Q195" s="65" t="str">
        <f>IFERROR(VLOOKUP(G195,#REF!,6,0),"")</f>
        <v/>
      </c>
      <c r="R195" s="38"/>
      <c r="S195" s="38"/>
      <c r="T195" s="38"/>
      <c r="U195" s="38"/>
      <c r="V195" s="38"/>
      <c r="W195" s="38"/>
      <c r="X195" s="38"/>
      <c r="Y195" s="38"/>
      <c r="Z195" s="38"/>
      <c r="AA195" s="38"/>
      <c r="AB195" s="38"/>
      <c r="AC195" s="38"/>
      <c r="AD195" s="38"/>
      <c r="AE195" s="38"/>
      <c r="AF195" s="30"/>
    </row>
    <row r="196" spans="1:32" ht="38.25" x14ac:dyDescent="0.25">
      <c r="A196" s="58" t="s">
        <v>789</v>
      </c>
      <c r="B196" s="58" t="s">
        <v>209</v>
      </c>
      <c r="C196" s="66" t="s">
        <v>790</v>
      </c>
      <c r="D196" s="66" t="s">
        <v>791</v>
      </c>
      <c r="E196" s="66" t="s">
        <v>792</v>
      </c>
      <c r="F196" s="42" t="s">
        <v>8</v>
      </c>
      <c r="G196" s="36" t="s">
        <v>442</v>
      </c>
      <c r="H196" s="86"/>
      <c r="I196" s="86"/>
      <c r="J196" s="35">
        <f t="shared" si="16"/>
        <v>0</v>
      </c>
      <c r="K196" s="35">
        <f t="shared" si="17"/>
        <v>0</v>
      </c>
      <c r="L196" s="82">
        <f>IFERROR(IF(B196="funkcna poziadavka",VLOOKUP(G196,#REF!,4,0)*H196/SUMIFS($H$3:$H$199,$G$3:$G$199,G196,$B$3:$B$199,B196),),)</f>
        <v>0</v>
      </c>
      <c r="M196" s="35">
        <f>IFERROR(IF(B196="Funkcna poziadavka",VLOOKUP(G196,#REF!,3,0),),)</f>
        <v>0</v>
      </c>
      <c r="N196" s="35">
        <f>IFERROR(IF(B196="funkcna poziadavka",VLOOKUP(G196,#REF!,2,0),),)</f>
        <v>0</v>
      </c>
      <c r="O196" s="34">
        <f t="shared" si="18"/>
        <v>0</v>
      </c>
      <c r="P196" s="33">
        <f>IFERROR(O196*VLOOKUP(G196,#REF!,5,0),)</f>
        <v>0</v>
      </c>
      <c r="Q196" s="65" t="str">
        <f>IFERROR(VLOOKUP(G196,#REF!,6,0),"")</f>
        <v/>
      </c>
      <c r="R196" s="38"/>
      <c r="S196" s="38"/>
      <c r="T196" s="38"/>
      <c r="U196" s="38"/>
      <c r="V196" s="38"/>
      <c r="W196" s="38"/>
      <c r="X196" s="38"/>
      <c r="Y196" s="38"/>
      <c r="Z196" s="38"/>
      <c r="AA196" s="38"/>
      <c r="AB196" s="38"/>
      <c r="AC196" s="38"/>
      <c r="AD196" s="38"/>
      <c r="AE196" s="38"/>
      <c r="AF196" s="30"/>
    </row>
    <row r="197" spans="1:32" ht="25.5" x14ac:dyDescent="0.25">
      <c r="A197" s="58" t="s">
        <v>793</v>
      </c>
      <c r="B197" s="58" t="s">
        <v>209</v>
      </c>
      <c r="C197" s="66" t="s">
        <v>790</v>
      </c>
      <c r="D197" s="66" t="s">
        <v>794</v>
      </c>
      <c r="E197" s="66" t="s">
        <v>795</v>
      </c>
      <c r="F197" s="42" t="s">
        <v>8</v>
      </c>
      <c r="G197" s="36" t="s">
        <v>442</v>
      </c>
      <c r="H197" s="86"/>
      <c r="I197" s="86"/>
      <c r="J197" s="35">
        <f t="shared" si="16"/>
        <v>0</v>
      </c>
      <c r="K197" s="35">
        <f t="shared" si="17"/>
        <v>0</v>
      </c>
      <c r="L197" s="82">
        <f>IFERROR(IF(B197="funkcna poziadavka",VLOOKUP(G197,#REF!,4,0)*H197/SUMIFS($H$3:$H$199,$G$3:$G$199,G197,$B$3:$B$199,B197),),)</f>
        <v>0</v>
      </c>
      <c r="M197" s="35">
        <f>IFERROR(IF(B197="Funkcna poziadavka",VLOOKUP(G197,#REF!,3,0),),)</f>
        <v>0</v>
      </c>
      <c r="N197" s="35">
        <f>IFERROR(IF(B197="funkcna poziadavka",VLOOKUP(G197,#REF!,2,0),),)</f>
        <v>0</v>
      </c>
      <c r="O197" s="34">
        <f t="shared" si="18"/>
        <v>0</v>
      </c>
      <c r="P197" s="33">
        <f>IFERROR(O197*VLOOKUP(G197,#REF!,5,0),)</f>
        <v>0</v>
      </c>
      <c r="Q197" s="65" t="str">
        <f>IFERROR(VLOOKUP(G197,#REF!,6,0),"")</f>
        <v/>
      </c>
      <c r="R197" s="38"/>
      <c r="S197" s="38"/>
      <c r="T197" s="38"/>
      <c r="U197" s="38"/>
      <c r="V197" s="38"/>
      <c r="W197" s="38"/>
      <c r="X197" s="38"/>
      <c r="Y197" s="38"/>
      <c r="Z197" s="38"/>
      <c r="AA197" s="38"/>
      <c r="AB197" s="38"/>
      <c r="AC197" s="38"/>
      <c r="AD197" s="38"/>
      <c r="AE197" s="38"/>
      <c r="AF197" s="30"/>
    </row>
    <row r="198" spans="1:32" ht="25.5" x14ac:dyDescent="0.25">
      <c r="A198" s="58" t="s">
        <v>796</v>
      </c>
      <c r="B198" s="58" t="s">
        <v>209</v>
      </c>
      <c r="C198" s="66" t="s">
        <v>797</v>
      </c>
      <c r="D198" s="66" t="s">
        <v>798</v>
      </c>
      <c r="E198" s="66" t="s">
        <v>799</v>
      </c>
      <c r="F198" s="42" t="s">
        <v>8</v>
      </c>
      <c r="G198" s="36" t="s">
        <v>343</v>
      </c>
      <c r="H198" s="86"/>
      <c r="I198" s="86"/>
      <c r="J198" s="35">
        <f t="shared" si="16"/>
        <v>0</v>
      </c>
      <c r="K198" s="35">
        <f t="shared" si="17"/>
        <v>0</v>
      </c>
      <c r="L198" s="82">
        <f>IFERROR(IF(B198="funkcna poziadavka",VLOOKUP(G198,#REF!,4,0)*H198/SUMIFS($H$3:$H$199,$G$3:$G$199,G198,$B$3:$B$199,B198),),)</f>
        <v>0</v>
      </c>
      <c r="M198" s="35">
        <f>IFERROR(IF(B198="Funkcna poziadavka",VLOOKUP(G198,#REF!,3,0),),)</f>
        <v>0</v>
      </c>
      <c r="N198" s="35">
        <f>IFERROR(IF(B198="funkcna poziadavka",VLOOKUP(G198,#REF!,2,0),),)</f>
        <v>0</v>
      </c>
      <c r="O198" s="34">
        <f t="shared" si="18"/>
        <v>0</v>
      </c>
      <c r="P198" s="33">
        <f>IFERROR(O198*VLOOKUP(G198,#REF!,5,0),)</f>
        <v>0</v>
      </c>
      <c r="Q198" s="65" t="str">
        <f>IFERROR(VLOOKUP(G198,#REF!,6,0),"")</f>
        <v/>
      </c>
      <c r="R198" s="38"/>
      <c r="S198" s="38"/>
      <c r="T198" s="38"/>
      <c r="U198" s="38"/>
      <c r="V198" s="38"/>
      <c r="W198" s="38"/>
      <c r="X198" s="38"/>
      <c r="Y198" s="38"/>
      <c r="Z198" s="38"/>
      <c r="AA198" s="38"/>
      <c r="AB198" s="38"/>
      <c r="AC198" s="38"/>
      <c r="AD198" s="38"/>
      <c r="AE198" s="38"/>
      <c r="AF198" s="30"/>
    </row>
    <row r="199" spans="1:32" ht="38.25" x14ac:dyDescent="0.25">
      <c r="A199" s="58" t="s">
        <v>800</v>
      </c>
      <c r="B199" s="58" t="s">
        <v>209</v>
      </c>
      <c r="C199" s="66" t="s">
        <v>797</v>
      </c>
      <c r="D199" s="66" t="s">
        <v>801</v>
      </c>
      <c r="E199" s="66" t="s">
        <v>802</v>
      </c>
      <c r="F199" s="42" t="s">
        <v>8</v>
      </c>
      <c r="G199" s="36" t="s">
        <v>343</v>
      </c>
      <c r="H199" s="86"/>
      <c r="I199" s="86"/>
      <c r="J199" s="35">
        <f t="shared" si="16"/>
        <v>0</v>
      </c>
      <c r="K199" s="35">
        <f t="shared" si="17"/>
        <v>0</v>
      </c>
      <c r="L199" s="82">
        <f>IFERROR(IF(B199="funkcna poziadavka",VLOOKUP(G199,#REF!,4,0)*H199/SUMIFS($H$3:$H$199,$G$3:$G$199,G199,$B$3:$B$199,B199),),)</f>
        <v>0</v>
      </c>
      <c r="M199" s="35">
        <f>IFERROR(IF(B199="Funkcna poziadavka",VLOOKUP(G199,#REF!,3,0),),)</f>
        <v>0</v>
      </c>
      <c r="N199" s="35">
        <f>IFERROR(IF(B199="funkcna poziadavka",VLOOKUP(G199,#REF!,2,0),),)</f>
        <v>0</v>
      </c>
      <c r="O199" s="34">
        <f t="shared" si="18"/>
        <v>0</v>
      </c>
      <c r="P199" s="33">
        <f>IFERROR(O199*VLOOKUP(G199,#REF!,5,0),)</f>
        <v>0</v>
      </c>
      <c r="Q199" s="65" t="str">
        <f>IFERROR(VLOOKUP(G199,#REF!,6,0),"")</f>
        <v/>
      </c>
      <c r="R199" s="38"/>
      <c r="S199" s="38"/>
      <c r="T199" s="38"/>
      <c r="U199" s="38"/>
      <c r="V199" s="38"/>
      <c r="W199" s="38"/>
      <c r="X199" s="38"/>
      <c r="Y199" s="38"/>
      <c r="Z199" s="38"/>
      <c r="AA199" s="38"/>
      <c r="AB199" s="38"/>
      <c r="AC199" s="38"/>
      <c r="AD199" s="38"/>
      <c r="AE199" s="38"/>
      <c r="AF199" s="30"/>
    </row>
    <row r="200" spans="1:32" ht="38.25" x14ac:dyDescent="0.25">
      <c r="A200" s="58" t="s">
        <v>803</v>
      </c>
      <c r="B200" s="58" t="s">
        <v>209</v>
      </c>
      <c r="C200" s="66" t="s">
        <v>797</v>
      </c>
      <c r="D200" s="66" t="s">
        <v>804</v>
      </c>
      <c r="E200" s="66" t="s">
        <v>805</v>
      </c>
      <c r="F200" s="42" t="s">
        <v>8</v>
      </c>
      <c r="G200" s="36" t="s">
        <v>343</v>
      </c>
      <c r="H200" s="86"/>
      <c r="I200" s="86"/>
      <c r="J200" s="35">
        <f t="shared" si="16"/>
        <v>0</v>
      </c>
      <c r="K200" s="35">
        <f t="shared" si="17"/>
        <v>0</v>
      </c>
      <c r="L200" s="82">
        <f>IFERROR(IF(B200="funkcna poziadavka",VLOOKUP(G200,#REF!,4,0)*H200/SUMIFS($H$3:$H$199,$G$3:$G$199,G200,$B$3:$B$199,B200),),)</f>
        <v>0</v>
      </c>
      <c r="M200" s="35">
        <f>IFERROR(IF(B200="Funkcna poziadavka",VLOOKUP(G200,#REF!,3,0),),)</f>
        <v>0</v>
      </c>
      <c r="N200" s="35">
        <f>IFERROR(IF(B200="funkcna poziadavka",VLOOKUP(G200,#REF!,2,0),),)</f>
        <v>0</v>
      </c>
      <c r="O200" s="34">
        <f t="shared" si="18"/>
        <v>0</v>
      </c>
      <c r="P200" s="33">
        <f>IFERROR(O200*VLOOKUP(G200,#REF!,5,0),)</f>
        <v>0</v>
      </c>
      <c r="Q200" s="65" t="str">
        <f>IFERROR(VLOOKUP(G200,#REF!,6,0),"")</f>
        <v/>
      </c>
      <c r="R200" s="38"/>
      <c r="S200" s="38"/>
      <c r="T200" s="38"/>
      <c r="U200" s="38"/>
      <c r="V200" s="38"/>
      <c r="W200" s="38"/>
      <c r="X200" s="38"/>
      <c r="Y200" s="38"/>
      <c r="Z200" s="38"/>
      <c r="AA200" s="38"/>
      <c r="AB200" s="38"/>
      <c r="AC200" s="38"/>
      <c r="AD200" s="38"/>
      <c r="AE200" s="38"/>
      <c r="AF200" s="30"/>
    </row>
    <row r="201" spans="1:32" ht="38.25" x14ac:dyDescent="0.25">
      <c r="A201" s="58" t="s">
        <v>806</v>
      </c>
      <c r="B201" s="58" t="s">
        <v>209</v>
      </c>
      <c r="C201" s="66" t="s">
        <v>797</v>
      </c>
      <c r="D201" s="66" t="s">
        <v>807</v>
      </c>
      <c r="E201" s="66" t="s">
        <v>808</v>
      </c>
      <c r="F201" s="42" t="s">
        <v>8</v>
      </c>
      <c r="G201" s="36" t="s">
        <v>343</v>
      </c>
      <c r="H201" s="86"/>
      <c r="I201" s="86"/>
      <c r="J201" s="35">
        <f t="shared" si="16"/>
        <v>0</v>
      </c>
      <c r="K201" s="35">
        <f t="shared" si="17"/>
        <v>0</v>
      </c>
      <c r="L201" s="82">
        <f>IFERROR(IF(B201="funkcna poziadavka",VLOOKUP(G201,#REF!,4,0)*H201/SUMIFS($H$3:$H$199,$G$3:$G$199,G201,$B$3:$B$199,B201),),)</f>
        <v>0</v>
      </c>
      <c r="M201" s="35">
        <f>IFERROR(IF(B201="Funkcna poziadavka",VLOOKUP(G201,#REF!,3,0),),)</f>
        <v>0</v>
      </c>
      <c r="N201" s="35">
        <f>IFERROR(IF(B201="funkcna poziadavka",VLOOKUP(G201,#REF!,2,0),),)</f>
        <v>0</v>
      </c>
      <c r="O201" s="34">
        <f t="shared" si="18"/>
        <v>0</v>
      </c>
      <c r="P201" s="33">
        <f>IFERROR(O201*VLOOKUP(G201,#REF!,5,0),)</f>
        <v>0</v>
      </c>
      <c r="Q201" s="65" t="str">
        <f>IFERROR(VLOOKUP(G201,#REF!,6,0),"")</f>
        <v/>
      </c>
      <c r="R201" s="38"/>
      <c r="S201" s="38"/>
      <c r="T201" s="38"/>
      <c r="U201" s="38"/>
      <c r="V201" s="38"/>
      <c r="W201" s="38"/>
      <c r="X201" s="38"/>
      <c r="Y201" s="38"/>
      <c r="Z201" s="38"/>
      <c r="AA201" s="38"/>
      <c r="AB201" s="38"/>
      <c r="AC201" s="38"/>
      <c r="AD201" s="38"/>
      <c r="AE201" s="38"/>
      <c r="AF201" s="30"/>
    </row>
    <row r="202" spans="1:32" ht="25.5" x14ac:dyDescent="0.25">
      <c r="A202" s="58" t="s">
        <v>809</v>
      </c>
      <c r="B202" s="58" t="s">
        <v>209</v>
      </c>
      <c r="C202" s="66" t="s">
        <v>797</v>
      </c>
      <c r="D202" s="66" t="s">
        <v>810</v>
      </c>
      <c r="E202" s="66" t="s">
        <v>811</v>
      </c>
      <c r="F202" s="42" t="s">
        <v>8</v>
      </c>
      <c r="G202" s="36" t="s">
        <v>343</v>
      </c>
      <c r="H202" s="86"/>
      <c r="I202" s="86"/>
      <c r="J202" s="35">
        <f t="shared" si="16"/>
        <v>0</v>
      </c>
      <c r="K202" s="35">
        <f t="shared" si="17"/>
        <v>0</v>
      </c>
      <c r="L202" s="82">
        <f>IFERROR(IF(B202="funkcna poziadavka",VLOOKUP(G202,#REF!,4,0)*H202/SUMIFS($H$3:$H$199,$G$3:$G$199,G202,$B$3:$B$199,B202),),)</f>
        <v>0</v>
      </c>
      <c r="M202" s="35">
        <f>IFERROR(IF(B202="Funkcna poziadavka",VLOOKUP(G202,#REF!,3,0),),)</f>
        <v>0</v>
      </c>
      <c r="N202" s="35">
        <f>IFERROR(IF(B202="funkcna poziadavka",VLOOKUP(G202,#REF!,2,0),),)</f>
        <v>0</v>
      </c>
      <c r="O202" s="34">
        <f t="shared" si="18"/>
        <v>0</v>
      </c>
      <c r="P202" s="33">
        <f>IFERROR(O202*VLOOKUP(G202,#REF!,5,0),)</f>
        <v>0</v>
      </c>
      <c r="Q202" s="65" t="str">
        <f>IFERROR(VLOOKUP(G202,#REF!,6,0),"")</f>
        <v/>
      </c>
      <c r="R202" s="38"/>
      <c r="S202" s="38"/>
      <c r="T202" s="38"/>
      <c r="U202" s="38"/>
      <c r="V202" s="38"/>
      <c r="W202" s="38"/>
      <c r="X202" s="38"/>
      <c r="Y202" s="38"/>
      <c r="Z202" s="38"/>
      <c r="AA202" s="38"/>
      <c r="AB202" s="38"/>
      <c r="AC202" s="38"/>
      <c r="AD202" s="38"/>
      <c r="AE202" s="38"/>
      <c r="AF202" s="30"/>
    </row>
    <row r="203" spans="1:32" ht="38.25" x14ac:dyDescent="0.25">
      <c r="A203" s="58" t="s">
        <v>812</v>
      </c>
      <c r="B203" s="58" t="s">
        <v>209</v>
      </c>
      <c r="C203" s="66" t="s">
        <v>813</v>
      </c>
      <c r="D203" s="66" t="s">
        <v>814</v>
      </c>
      <c r="E203" s="66" t="s">
        <v>815</v>
      </c>
      <c r="F203" s="42" t="s">
        <v>8</v>
      </c>
      <c r="G203" s="36" t="s">
        <v>368</v>
      </c>
      <c r="H203" s="86"/>
      <c r="I203" s="86"/>
      <c r="J203" s="35">
        <f t="shared" si="16"/>
        <v>0</v>
      </c>
      <c r="K203" s="35">
        <f t="shared" si="17"/>
        <v>0</v>
      </c>
      <c r="L203" s="82">
        <f>IFERROR(IF(B203="funkcna poziadavka",VLOOKUP(G203,#REF!,4,0)*H203/SUMIFS($H$3:$H$199,$G$3:$G$199,G203,$B$3:$B$199,B203),),)</f>
        <v>0</v>
      </c>
      <c r="M203" s="35">
        <f>IFERROR(IF(B203="Funkcna poziadavka",VLOOKUP(G203,#REF!,3,0),),)</f>
        <v>0</v>
      </c>
      <c r="N203" s="35">
        <f>IFERROR(IF(B203="funkcna poziadavka",VLOOKUP(G203,#REF!,2,0),),)</f>
        <v>0</v>
      </c>
      <c r="O203" s="34">
        <f t="shared" si="18"/>
        <v>0</v>
      </c>
      <c r="P203" s="33">
        <f>IFERROR(O203*VLOOKUP(G203,#REF!,5,0),)</f>
        <v>0</v>
      </c>
      <c r="Q203" s="65" t="str">
        <f>IFERROR(VLOOKUP(G203,#REF!,6,0),"")</f>
        <v/>
      </c>
      <c r="R203" s="38"/>
      <c r="S203" s="38"/>
      <c r="T203" s="38"/>
      <c r="U203" s="38"/>
      <c r="V203" s="38"/>
      <c r="W203" s="38"/>
      <c r="X203" s="38"/>
      <c r="Y203" s="38"/>
      <c r="Z203" s="38"/>
      <c r="AA203" s="38"/>
      <c r="AB203" s="38"/>
      <c r="AC203" s="38"/>
      <c r="AD203" s="38"/>
      <c r="AE203" s="38"/>
      <c r="AF203" s="30"/>
    </row>
    <row r="204" spans="1:32" ht="38.25" x14ac:dyDescent="0.25">
      <c r="A204" s="58" t="s">
        <v>816</v>
      </c>
      <c r="B204" s="58" t="s">
        <v>209</v>
      </c>
      <c r="C204" s="66" t="s">
        <v>813</v>
      </c>
      <c r="D204" s="66" t="s">
        <v>817</v>
      </c>
      <c r="E204" s="66" t="s">
        <v>818</v>
      </c>
      <c r="F204" s="42" t="s">
        <v>8</v>
      </c>
      <c r="G204" s="36" t="s">
        <v>368</v>
      </c>
      <c r="H204" s="86"/>
      <c r="I204" s="86"/>
      <c r="J204" s="35">
        <f t="shared" si="16"/>
        <v>0</v>
      </c>
      <c r="K204" s="35">
        <f t="shared" si="17"/>
        <v>0</v>
      </c>
      <c r="L204" s="82">
        <f>IFERROR(IF(B204="funkcna poziadavka",VLOOKUP(G204,#REF!,4,0)*H204/SUMIFS($H$3:$H$199,$G$3:$G$199,G204,$B$3:$B$199,B204),),)</f>
        <v>0</v>
      </c>
      <c r="M204" s="35">
        <f>IFERROR(IF(B204="Funkcna poziadavka",VLOOKUP(G204,#REF!,3,0),),)</f>
        <v>0</v>
      </c>
      <c r="N204" s="35">
        <f>IFERROR(IF(B204="funkcna poziadavka",VLOOKUP(G204,#REF!,2,0),),)</f>
        <v>0</v>
      </c>
      <c r="O204" s="34">
        <f t="shared" si="18"/>
        <v>0</v>
      </c>
      <c r="P204" s="33">
        <f>IFERROR(O204*VLOOKUP(G204,#REF!,5,0),)</f>
        <v>0</v>
      </c>
      <c r="Q204" s="65" t="str">
        <f>IFERROR(VLOOKUP(G204,#REF!,6,0),"")</f>
        <v/>
      </c>
      <c r="R204" s="38"/>
      <c r="S204" s="38"/>
      <c r="T204" s="38"/>
      <c r="U204" s="38"/>
      <c r="V204" s="38"/>
      <c r="W204" s="38"/>
      <c r="X204" s="38"/>
      <c r="Y204" s="38"/>
      <c r="Z204" s="38"/>
      <c r="AA204" s="38"/>
      <c r="AB204" s="38"/>
      <c r="AC204" s="38"/>
      <c r="AD204" s="38"/>
      <c r="AE204" s="38"/>
      <c r="AF204" s="30"/>
    </row>
    <row r="205" spans="1:32" ht="25.5" x14ac:dyDescent="0.25">
      <c r="A205" s="58" t="s">
        <v>819</v>
      </c>
      <c r="B205" s="58" t="s">
        <v>209</v>
      </c>
      <c r="C205" s="66" t="s">
        <v>813</v>
      </c>
      <c r="D205" s="66" t="s">
        <v>820</v>
      </c>
      <c r="E205" s="68" t="s">
        <v>821</v>
      </c>
      <c r="F205" s="42" t="s">
        <v>8</v>
      </c>
      <c r="G205" s="36" t="s">
        <v>368</v>
      </c>
      <c r="H205" s="86"/>
      <c r="I205" s="86"/>
      <c r="J205" s="35">
        <f t="shared" si="16"/>
        <v>0</v>
      </c>
      <c r="K205" s="35">
        <f t="shared" si="17"/>
        <v>0</v>
      </c>
      <c r="L205" s="82">
        <f>IFERROR(IF(B205="funkcna poziadavka",VLOOKUP(G205,#REF!,4,0)*H205/SUMIFS($H$3:$H$199,$G$3:$G$199,G205,$B$3:$B$199,B205),),)</f>
        <v>0</v>
      </c>
      <c r="M205" s="35">
        <f>IFERROR(IF(B205="Funkcna poziadavka",VLOOKUP(G205,#REF!,3,0),),)</f>
        <v>0</v>
      </c>
      <c r="N205" s="35">
        <f>IFERROR(IF(B205="funkcna poziadavka",VLOOKUP(G205,#REF!,2,0),),)</f>
        <v>0</v>
      </c>
      <c r="O205" s="34">
        <f t="shared" si="18"/>
        <v>0</v>
      </c>
      <c r="P205" s="33">
        <f>IFERROR(O205*VLOOKUP(G205,#REF!,5,0),)</f>
        <v>0</v>
      </c>
      <c r="Q205" s="65" t="str">
        <f>IFERROR(VLOOKUP(G205,#REF!,6,0),"")</f>
        <v/>
      </c>
      <c r="R205" s="38"/>
      <c r="S205" s="38"/>
      <c r="T205" s="38"/>
      <c r="U205" s="38"/>
      <c r="V205" s="38"/>
      <c r="W205" s="38"/>
      <c r="X205" s="38"/>
      <c r="Y205" s="38"/>
      <c r="Z205" s="38"/>
      <c r="AA205" s="38"/>
      <c r="AB205" s="38"/>
      <c r="AC205" s="38"/>
      <c r="AD205" s="38"/>
      <c r="AE205" s="38"/>
      <c r="AF205" s="30"/>
    </row>
    <row r="206" spans="1:32" ht="38.25" x14ac:dyDescent="0.25">
      <c r="A206" s="58" t="s">
        <v>822</v>
      </c>
      <c r="B206" s="58" t="s">
        <v>209</v>
      </c>
      <c r="C206" s="66" t="s">
        <v>813</v>
      </c>
      <c r="D206" s="66" t="s">
        <v>823</v>
      </c>
      <c r="E206" s="68" t="s">
        <v>824</v>
      </c>
      <c r="F206" s="42" t="s">
        <v>8</v>
      </c>
      <c r="G206" s="36" t="s">
        <v>368</v>
      </c>
      <c r="H206" s="86"/>
      <c r="I206" s="86"/>
      <c r="J206" s="35">
        <f t="shared" si="16"/>
        <v>0</v>
      </c>
      <c r="K206" s="35">
        <f t="shared" si="17"/>
        <v>0</v>
      </c>
      <c r="L206" s="82">
        <f>IFERROR(IF(B206="funkcna poziadavka",VLOOKUP(G206,#REF!,4,0)*H206/SUMIFS($H$3:$H$199,$G$3:$G$199,G206,$B$3:$B$199,B206),),)</f>
        <v>0</v>
      </c>
      <c r="M206" s="35">
        <f>IFERROR(IF(B206="Funkcna poziadavka",VLOOKUP(G206,#REF!,3,0),),)</f>
        <v>0</v>
      </c>
      <c r="N206" s="35">
        <f>IFERROR(IF(B206="funkcna poziadavka",VLOOKUP(G206,#REF!,2,0),),)</f>
        <v>0</v>
      </c>
      <c r="O206" s="34">
        <f t="shared" si="18"/>
        <v>0</v>
      </c>
      <c r="P206" s="33">
        <f>IFERROR(O206*VLOOKUP(G206,#REF!,5,0),)</f>
        <v>0</v>
      </c>
      <c r="Q206" s="65" t="str">
        <f>IFERROR(VLOOKUP(G206,#REF!,6,0),"")</f>
        <v/>
      </c>
      <c r="R206" s="38"/>
      <c r="S206" s="38"/>
      <c r="T206" s="38"/>
      <c r="U206" s="38"/>
      <c r="V206" s="38"/>
      <c r="W206" s="38"/>
      <c r="X206" s="38"/>
      <c r="Y206" s="38"/>
      <c r="Z206" s="38"/>
      <c r="AA206" s="38"/>
      <c r="AB206" s="38"/>
      <c r="AC206" s="38"/>
      <c r="AD206" s="38"/>
      <c r="AE206" s="38"/>
      <c r="AF206" s="30"/>
    </row>
    <row r="207" spans="1:32" ht="38.25" x14ac:dyDescent="0.25">
      <c r="A207" s="58" t="s">
        <v>825</v>
      </c>
      <c r="B207" s="58" t="s">
        <v>209</v>
      </c>
      <c r="C207" s="66" t="s">
        <v>813</v>
      </c>
      <c r="D207" s="66" t="s">
        <v>826</v>
      </c>
      <c r="E207" s="66" t="s">
        <v>827</v>
      </c>
      <c r="F207" s="42" t="s">
        <v>8</v>
      </c>
      <c r="G207" s="36" t="s">
        <v>368</v>
      </c>
      <c r="H207" s="86"/>
      <c r="I207" s="86"/>
      <c r="J207" s="35">
        <f t="shared" si="16"/>
        <v>0</v>
      </c>
      <c r="K207" s="35">
        <f t="shared" si="17"/>
        <v>0</v>
      </c>
      <c r="L207" s="82">
        <f>IFERROR(IF(B207="funkcna poziadavka",VLOOKUP(G207,#REF!,4,0)*H207/SUMIFS($H$3:$H$199,$G$3:$G$199,G207,$B$3:$B$199,B207),),)</f>
        <v>0</v>
      </c>
      <c r="M207" s="35">
        <f>IFERROR(IF(B207="Funkcna poziadavka",VLOOKUP(G207,#REF!,3,0),),)</f>
        <v>0</v>
      </c>
      <c r="N207" s="35">
        <f>IFERROR(IF(B207="funkcna poziadavka",VLOOKUP(G207,#REF!,2,0),),)</f>
        <v>0</v>
      </c>
      <c r="O207" s="34">
        <f t="shared" si="18"/>
        <v>0</v>
      </c>
      <c r="P207" s="33">
        <f>IFERROR(O207*VLOOKUP(G207,#REF!,5,0),)</f>
        <v>0</v>
      </c>
      <c r="Q207" s="65" t="str">
        <f>IFERROR(VLOOKUP(G207,#REF!,6,0),"")</f>
        <v/>
      </c>
      <c r="R207" s="38"/>
      <c r="S207" s="38"/>
      <c r="T207" s="38"/>
      <c r="U207" s="38"/>
      <c r="V207" s="38"/>
      <c r="W207" s="38"/>
      <c r="X207" s="38"/>
      <c r="Y207" s="38"/>
      <c r="Z207" s="38"/>
      <c r="AA207" s="38"/>
      <c r="AB207" s="38"/>
      <c r="AC207" s="38"/>
      <c r="AD207" s="38"/>
      <c r="AE207" s="38"/>
      <c r="AF207" s="30"/>
    </row>
    <row r="208" spans="1:32" ht="38.25" x14ac:dyDescent="0.25">
      <c r="A208" s="58" t="s">
        <v>828</v>
      </c>
      <c r="B208" s="58" t="s">
        <v>209</v>
      </c>
      <c r="C208" s="66" t="s">
        <v>813</v>
      </c>
      <c r="D208" s="66" t="s">
        <v>829</v>
      </c>
      <c r="E208" s="68" t="s">
        <v>830</v>
      </c>
      <c r="F208" s="42" t="s">
        <v>8</v>
      </c>
      <c r="G208" s="36" t="s">
        <v>368</v>
      </c>
      <c r="H208" s="86"/>
      <c r="I208" s="86"/>
      <c r="J208" s="35">
        <f t="shared" si="16"/>
        <v>0</v>
      </c>
      <c r="K208" s="35">
        <f t="shared" si="17"/>
        <v>0</v>
      </c>
      <c r="L208" s="82">
        <f>IFERROR(IF(B208="funkcna poziadavka",VLOOKUP(G208,#REF!,4,0)*H208/SUMIFS($H$3:$H$199,$G$3:$G$199,G208,$B$3:$B$199,B208),),)</f>
        <v>0</v>
      </c>
      <c r="M208" s="35">
        <f>IFERROR(IF(B208="Funkcna poziadavka",VLOOKUP(G208,#REF!,3,0),),)</f>
        <v>0</v>
      </c>
      <c r="N208" s="35">
        <f>IFERROR(IF(B208="funkcna poziadavka",VLOOKUP(G208,#REF!,2,0),),)</f>
        <v>0</v>
      </c>
      <c r="O208" s="34">
        <f t="shared" si="18"/>
        <v>0</v>
      </c>
      <c r="P208" s="33">
        <f>IFERROR(O208*VLOOKUP(G208,#REF!,5,0),)</f>
        <v>0</v>
      </c>
      <c r="Q208" s="65" t="str">
        <f>IFERROR(VLOOKUP(G208,#REF!,6,0),"")</f>
        <v/>
      </c>
      <c r="R208" s="38"/>
      <c r="S208" s="38"/>
      <c r="T208" s="38"/>
      <c r="U208" s="38"/>
      <c r="V208" s="38"/>
      <c r="W208" s="38"/>
      <c r="X208" s="38"/>
      <c r="Y208" s="38"/>
      <c r="Z208" s="38"/>
      <c r="AA208" s="38"/>
      <c r="AB208" s="38"/>
      <c r="AC208" s="38"/>
      <c r="AD208" s="38"/>
      <c r="AE208" s="38"/>
      <c r="AF208" s="30"/>
    </row>
    <row r="209" spans="1:32" ht="25.5" x14ac:dyDescent="0.25">
      <c r="A209" s="58" t="s">
        <v>831</v>
      </c>
      <c r="B209" s="58" t="s">
        <v>662</v>
      </c>
      <c r="C209" s="66" t="s">
        <v>813</v>
      </c>
      <c r="D209" s="66" t="s">
        <v>832</v>
      </c>
      <c r="E209" s="68" t="s">
        <v>833</v>
      </c>
      <c r="F209" s="42" t="s">
        <v>8</v>
      </c>
      <c r="G209" s="36" t="s">
        <v>368</v>
      </c>
      <c r="H209" s="86"/>
      <c r="I209" s="86"/>
      <c r="J209" s="35">
        <f t="shared" si="16"/>
        <v>0</v>
      </c>
      <c r="K209" s="35">
        <f t="shared" si="17"/>
        <v>0</v>
      </c>
      <c r="L209" s="82">
        <f>IFERROR(IF(B209="funkcna poziadavka",VLOOKUP(G209,#REF!,4,0)*H209/SUMIFS($H$3:$H$199,$G$3:$G$199,G209,$B$3:$B$199,B209),),)</f>
        <v>0</v>
      </c>
      <c r="M209" s="35">
        <f>IFERROR(IF(B209="Funkcna poziadavka",VLOOKUP(G209,#REF!,3,0),),)</f>
        <v>0</v>
      </c>
      <c r="N209" s="35">
        <f>IFERROR(IF(B209="funkcna poziadavka",VLOOKUP(G209,#REF!,2,0),),)</f>
        <v>0</v>
      </c>
      <c r="O209" s="34">
        <f t="shared" si="18"/>
        <v>0</v>
      </c>
      <c r="P209" s="33">
        <f>IFERROR(O209*VLOOKUP(G209,#REF!,5,0),)</f>
        <v>0</v>
      </c>
      <c r="Q209" s="65" t="str">
        <f>IFERROR(VLOOKUP(G209,#REF!,6,0),"")</f>
        <v/>
      </c>
      <c r="R209" s="38"/>
      <c r="S209" s="38"/>
      <c r="T209" s="38"/>
      <c r="U209" s="38"/>
      <c r="V209" s="38"/>
      <c r="W209" s="38"/>
      <c r="X209" s="38"/>
      <c r="Y209" s="38"/>
      <c r="Z209" s="38"/>
      <c r="AA209" s="38"/>
      <c r="AB209" s="38"/>
      <c r="AC209" s="38"/>
      <c r="AD209" s="38"/>
      <c r="AE209" s="38"/>
      <c r="AF209" s="30"/>
    </row>
    <row r="210" spans="1:32" ht="38.25" x14ac:dyDescent="0.25">
      <c r="A210" s="58" t="s">
        <v>834</v>
      </c>
      <c r="B210" s="58" t="s">
        <v>209</v>
      </c>
      <c r="C210" s="66" t="s">
        <v>813</v>
      </c>
      <c r="D210" s="66" t="s">
        <v>835</v>
      </c>
      <c r="E210" s="66" t="s">
        <v>836</v>
      </c>
      <c r="F210" s="42" t="s">
        <v>8</v>
      </c>
      <c r="G210" s="39" t="s">
        <v>488</v>
      </c>
      <c r="H210" s="35"/>
      <c r="I210" s="35"/>
      <c r="J210" s="35">
        <f t="shared" si="16"/>
        <v>0</v>
      </c>
      <c r="K210" s="35">
        <f t="shared" si="17"/>
        <v>0</v>
      </c>
      <c r="L210" s="82">
        <f>IFERROR(IF(B210="funkcna poziadavka",VLOOKUP(G210,#REF!,4,0)*H210/SUMIFS($H$3:$H$199,$G$3:$G$199,G210,$B$3:$B$199,B210),),)</f>
        <v>0</v>
      </c>
      <c r="M210" s="35">
        <f>IFERROR(IF(B210="Funkcna poziadavka",VLOOKUP(G210,#REF!,3,0),),)</f>
        <v>0</v>
      </c>
      <c r="N210" s="35">
        <f>IFERROR(IF(B210="funkcna poziadavka",VLOOKUP(G210,#REF!,2,0),),)</f>
        <v>0</v>
      </c>
      <c r="O210" s="34">
        <f t="shared" si="18"/>
        <v>0</v>
      </c>
      <c r="P210" s="33">
        <f>IFERROR(O210*VLOOKUP(G210,#REF!,5,0),)</f>
        <v>0</v>
      </c>
      <c r="Q210" s="65" t="str">
        <f>IFERROR(VLOOKUP(G210,#REF!,6,0),"")</f>
        <v/>
      </c>
      <c r="R210" s="38"/>
      <c r="S210" s="38"/>
      <c r="T210" s="38"/>
      <c r="U210" s="38"/>
      <c r="V210" s="38"/>
      <c r="W210" s="38"/>
      <c r="X210" s="38"/>
      <c r="Y210" s="38"/>
      <c r="Z210" s="38"/>
      <c r="AA210" s="38"/>
      <c r="AB210" s="38"/>
      <c r="AC210" s="38"/>
      <c r="AD210" s="38"/>
      <c r="AE210" s="38"/>
      <c r="AF210" s="30"/>
    </row>
    <row r="211" spans="1:32" ht="38.25" x14ac:dyDescent="0.25">
      <c r="A211" s="58" t="s">
        <v>837</v>
      </c>
      <c r="B211" s="58" t="s">
        <v>209</v>
      </c>
      <c r="C211" s="66" t="s">
        <v>813</v>
      </c>
      <c r="D211" s="66" t="s">
        <v>838</v>
      </c>
      <c r="E211" s="66" t="s">
        <v>839</v>
      </c>
      <c r="F211" s="42" t="s">
        <v>8</v>
      </c>
      <c r="G211" s="39" t="s">
        <v>488</v>
      </c>
      <c r="H211" s="35"/>
      <c r="I211" s="35"/>
      <c r="J211" s="35">
        <f t="shared" si="16"/>
        <v>0</v>
      </c>
      <c r="K211" s="35">
        <f t="shared" si="17"/>
        <v>0</v>
      </c>
      <c r="L211" s="82">
        <f>IFERROR(IF(B211="funkcna poziadavka",VLOOKUP(G211,#REF!,4,0)*H211/SUMIFS($H$3:$H$199,$G$3:$G$199,G211,$B$3:$B$199,B211),),)</f>
        <v>0</v>
      </c>
      <c r="M211" s="35">
        <f>IFERROR(IF(B211="Funkcna poziadavka",VLOOKUP(G211,#REF!,3,0),),)</f>
        <v>0</v>
      </c>
      <c r="N211" s="35">
        <f>IFERROR(IF(B211="funkcna poziadavka",VLOOKUP(G211,#REF!,2,0),),)</f>
        <v>0</v>
      </c>
      <c r="O211" s="34">
        <f t="shared" si="18"/>
        <v>0</v>
      </c>
      <c r="P211" s="33">
        <f>IFERROR(O211*VLOOKUP(G211,#REF!,5,0),)</f>
        <v>0</v>
      </c>
      <c r="Q211" s="65" t="str">
        <f>IFERROR(VLOOKUP(G211,#REF!,6,0),"")</f>
        <v/>
      </c>
      <c r="R211" s="38"/>
      <c r="S211" s="38"/>
      <c r="T211" s="38"/>
      <c r="U211" s="38"/>
      <c r="V211" s="38"/>
      <c r="W211" s="38"/>
      <c r="X211" s="38"/>
      <c r="Y211" s="38"/>
      <c r="Z211" s="38"/>
      <c r="AA211" s="38"/>
      <c r="AB211" s="38"/>
      <c r="AC211" s="38"/>
      <c r="AD211" s="38"/>
      <c r="AE211" s="38"/>
      <c r="AF211" s="30"/>
    </row>
    <row r="212" spans="1:32" ht="38.25" x14ac:dyDescent="0.25">
      <c r="A212" s="58" t="s">
        <v>840</v>
      </c>
      <c r="B212" s="58" t="s">
        <v>209</v>
      </c>
      <c r="C212" s="66" t="s">
        <v>841</v>
      </c>
      <c r="D212" s="66" t="s">
        <v>842</v>
      </c>
      <c r="E212" s="66" t="s">
        <v>843</v>
      </c>
      <c r="F212" s="42" t="s">
        <v>8</v>
      </c>
      <c r="G212" s="39" t="s">
        <v>515</v>
      </c>
      <c r="H212" s="35"/>
      <c r="I212" s="35"/>
      <c r="J212" s="35">
        <f t="shared" si="16"/>
        <v>0</v>
      </c>
      <c r="K212" s="35">
        <f t="shared" si="17"/>
        <v>0</v>
      </c>
      <c r="L212" s="82">
        <f>IFERROR(IF(B212="funkcna poziadavka",VLOOKUP(G212,#REF!,4,0)*H212/SUMIFS($H$3:$H$199,$G$3:$G$199,G212,$B$3:$B$199,B212),),)</f>
        <v>0</v>
      </c>
      <c r="M212" s="35">
        <f>IFERROR(IF(B212="Funkcna poziadavka",VLOOKUP(G212,#REF!,3,0),),)</f>
        <v>0</v>
      </c>
      <c r="N212" s="35">
        <f>IFERROR(IF(B212="funkcna poziadavka",VLOOKUP(G212,#REF!,2,0),),)</f>
        <v>0</v>
      </c>
      <c r="O212" s="34">
        <f t="shared" si="18"/>
        <v>0</v>
      </c>
      <c r="P212" s="33">
        <f>IFERROR(O212*VLOOKUP(G212,#REF!,5,0),)</f>
        <v>0</v>
      </c>
      <c r="Q212" s="65" t="str">
        <f>IFERROR(VLOOKUP(G212,#REF!,6,0),"")</f>
        <v/>
      </c>
      <c r="R212" s="38"/>
      <c r="S212" s="38"/>
      <c r="T212" s="38"/>
      <c r="U212" s="38"/>
      <c r="V212" s="38"/>
      <c r="W212" s="38"/>
      <c r="X212" s="38"/>
      <c r="Y212" s="38"/>
      <c r="Z212" s="38"/>
      <c r="AA212" s="38"/>
      <c r="AB212" s="38"/>
      <c r="AC212" s="38"/>
      <c r="AD212" s="38"/>
      <c r="AE212" s="38"/>
      <c r="AF212" s="30"/>
    </row>
    <row r="213" spans="1:32" ht="25.5" x14ac:dyDescent="0.25">
      <c r="A213" s="58" t="s">
        <v>844</v>
      </c>
      <c r="B213" s="58" t="s">
        <v>209</v>
      </c>
      <c r="C213" s="66" t="s">
        <v>841</v>
      </c>
      <c r="D213" s="66" t="s">
        <v>845</v>
      </c>
      <c r="E213" s="66" t="s">
        <v>846</v>
      </c>
      <c r="F213" s="42" t="s">
        <v>8</v>
      </c>
      <c r="G213" s="39" t="s">
        <v>515</v>
      </c>
      <c r="H213" s="35"/>
      <c r="I213" s="35"/>
      <c r="J213" s="35">
        <f t="shared" si="16"/>
        <v>0</v>
      </c>
      <c r="K213" s="35">
        <f t="shared" si="17"/>
        <v>0</v>
      </c>
      <c r="L213" s="82">
        <f>IFERROR(IF(B213="funkcna poziadavka",VLOOKUP(G213,#REF!,4,0)*H213/SUMIFS($H$3:$H$199,$G$3:$G$199,G213,$B$3:$B$199,B213),),)</f>
        <v>0</v>
      </c>
      <c r="M213" s="35">
        <f>IFERROR(IF(B213="Funkcna poziadavka",VLOOKUP(G213,#REF!,3,0),),)</f>
        <v>0</v>
      </c>
      <c r="N213" s="35">
        <f>IFERROR(IF(B213="funkcna poziadavka",VLOOKUP(G213,#REF!,2,0),),)</f>
        <v>0</v>
      </c>
      <c r="O213" s="34">
        <f t="shared" si="18"/>
        <v>0</v>
      </c>
      <c r="P213" s="33">
        <f>IFERROR(O213*VLOOKUP(G213,#REF!,5,0),)</f>
        <v>0</v>
      </c>
      <c r="Q213" s="65" t="str">
        <f>IFERROR(VLOOKUP(G213,#REF!,6,0),"")</f>
        <v/>
      </c>
      <c r="R213" s="38"/>
      <c r="S213" s="38"/>
      <c r="T213" s="38"/>
      <c r="U213" s="38"/>
      <c r="V213" s="38"/>
      <c r="W213" s="38"/>
      <c r="X213" s="38"/>
      <c r="Y213" s="38"/>
      <c r="Z213" s="38"/>
      <c r="AA213" s="38"/>
      <c r="AB213" s="38"/>
      <c r="AC213" s="38"/>
      <c r="AD213" s="38"/>
      <c r="AE213" s="38"/>
      <c r="AF213" s="30"/>
    </row>
    <row r="214" spans="1:32" ht="25.5" x14ac:dyDescent="0.25">
      <c r="A214" s="58" t="s">
        <v>847</v>
      </c>
      <c r="B214" s="58" t="s">
        <v>209</v>
      </c>
      <c r="C214" s="66" t="s">
        <v>841</v>
      </c>
      <c r="D214" s="66" t="s">
        <v>848</v>
      </c>
      <c r="E214" s="66" t="s">
        <v>849</v>
      </c>
      <c r="F214" s="42" t="s">
        <v>8</v>
      </c>
      <c r="G214" s="39" t="s">
        <v>515</v>
      </c>
      <c r="H214" s="86"/>
      <c r="I214" s="86"/>
      <c r="J214" s="35">
        <f t="shared" si="16"/>
        <v>0</v>
      </c>
      <c r="K214" s="35">
        <f t="shared" si="17"/>
        <v>0</v>
      </c>
      <c r="L214" s="82">
        <f>IFERROR(IF(B214="funkcna poziadavka",VLOOKUP(G214,#REF!,4,0)*H214/SUMIFS($H$3:$H$199,$G$3:$G$199,G214,$B$3:$B$199,B214),),)</f>
        <v>0</v>
      </c>
      <c r="M214" s="35">
        <f>IFERROR(IF(B214="Funkcna poziadavka",VLOOKUP(G214,#REF!,3,0),),)</f>
        <v>0</v>
      </c>
      <c r="N214" s="35">
        <f>IFERROR(IF(B214="funkcna poziadavka",VLOOKUP(G214,#REF!,2,0),),)</f>
        <v>0</v>
      </c>
      <c r="O214" s="34">
        <f t="shared" si="18"/>
        <v>0</v>
      </c>
      <c r="P214" s="33">
        <f>IFERROR(O214*VLOOKUP(G214,#REF!,5,0),)</f>
        <v>0</v>
      </c>
      <c r="Q214" s="65" t="str">
        <f>IFERROR(VLOOKUP(G214,#REF!,6,0),"")</f>
        <v/>
      </c>
      <c r="R214" s="38"/>
      <c r="S214" s="38"/>
      <c r="T214" s="38"/>
      <c r="U214" s="38"/>
      <c r="V214" s="38"/>
      <c r="W214" s="38"/>
      <c r="X214" s="38"/>
      <c r="Y214" s="38"/>
      <c r="Z214" s="38"/>
      <c r="AA214" s="38"/>
      <c r="AB214" s="38"/>
      <c r="AC214" s="38"/>
      <c r="AD214" s="38"/>
      <c r="AE214" s="38"/>
      <c r="AF214" s="30"/>
    </row>
    <row r="215" spans="1:32" ht="25.5" x14ac:dyDescent="0.25">
      <c r="A215" s="58" t="s">
        <v>850</v>
      </c>
      <c r="B215" s="58" t="s">
        <v>209</v>
      </c>
      <c r="C215" s="66" t="s">
        <v>841</v>
      </c>
      <c r="D215" s="66" t="s">
        <v>848</v>
      </c>
      <c r="E215" s="89" t="s">
        <v>851</v>
      </c>
      <c r="F215" s="42" t="s">
        <v>8</v>
      </c>
      <c r="G215" s="39" t="s">
        <v>515</v>
      </c>
      <c r="H215" s="86"/>
      <c r="I215" s="86"/>
      <c r="J215" s="35">
        <f t="shared" si="16"/>
        <v>0</v>
      </c>
      <c r="K215" s="35">
        <f t="shared" si="17"/>
        <v>0</v>
      </c>
      <c r="L215" s="82">
        <f>IFERROR(IF(B215="funkcna poziadavka",VLOOKUP(G215,#REF!,4,0)*H215/SUMIFS($H$3:$H$199,$G$3:$G$199,G215,$B$3:$B$199,B215),),)</f>
        <v>0</v>
      </c>
      <c r="M215" s="35">
        <f>IFERROR(IF(B215="Funkcna poziadavka",VLOOKUP(G215,#REF!,3,0),),)</f>
        <v>0</v>
      </c>
      <c r="N215" s="35">
        <f>IFERROR(IF(B215="funkcna poziadavka",VLOOKUP(G215,#REF!,2,0),),)</f>
        <v>0</v>
      </c>
      <c r="O215" s="34">
        <f t="shared" si="18"/>
        <v>0</v>
      </c>
      <c r="P215" s="33">
        <f>IFERROR(O215*VLOOKUP(G215,#REF!,5,0),)</f>
        <v>0</v>
      </c>
      <c r="Q215" s="65" t="str">
        <f>IFERROR(VLOOKUP(G215,#REF!,6,0),"")</f>
        <v/>
      </c>
      <c r="R215" s="38"/>
      <c r="S215" s="38"/>
      <c r="T215" s="38"/>
      <c r="U215" s="38"/>
      <c r="V215" s="38"/>
      <c r="W215" s="38"/>
      <c r="X215" s="38"/>
      <c r="Y215" s="38"/>
      <c r="Z215" s="38"/>
      <c r="AA215" s="38"/>
      <c r="AB215" s="38"/>
      <c r="AC215" s="38"/>
      <c r="AD215" s="38"/>
      <c r="AE215" s="38"/>
      <c r="AF215" s="30"/>
    </row>
    <row r="216" spans="1:32" ht="25.5" x14ac:dyDescent="0.25">
      <c r="A216" s="58" t="s">
        <v>852</v>
      </c>
      <c r="B216" s="58" t="s">
        <v>209</v>
      </c>
      <c r="C216" s="66" t="s">
        <v>841</v>
      </c>
      <c r="D216" s="66" t="s">
        <v>853</v>
      </c>
      <c r="E216" s="66" t="s">
        <v>854</v>
      </c>
      <c r="F216" s="42" t="s">
        <v>8</v>
      </c>
      <c r="G216" s="39" t="s">
        <v>515</v>
      </c>
      <c r="H216" s="86"/>
      <c r="I216" s="86"/>
      <c r="J216" s="35">
        <f t="shared" si="16"/>
        <v>0</v>
      </c>
      <c r="K216" s="35">
        <f t="shared" si="17"/>
        <v>0</v>
      </c>
      <c r="L216" s="82">
        <f>IFERROR(IF(B216="funkcna poziadavka",VLOOKUP(G216,#REF!,4,0)*H216/SUMIFS($H$3:$H$199,$G$3:$G$199,G216,$B$3:$B$199,B216),),)</f>
        <v>0</v>
      </c>
      <c r="M216" s="35">
        <f>IFERROR(IF(B216="Funkcna poziadavka",VLOOKUP(G216,#REF!,3,0),),)</f>
        <v>0</v>
      </c>
      <c r="N216" s="35">
        <f>IFERROR(IF(B216="funkcna poziadavka",VLOOKUP(G216,#REF!,2,0),),)</f>
        <v>0</v>
      </c>
      <c r="O216" s="34">
        <f t="shared" si="18"/>
        <v>0</v>
      </c>
      <c r="P216" s="33">
        <f>IFERROR(O216*VLOOKUP(G216,#REF!,5,0),)</f>
        <v>0</v>
      </c>
      <c r="Q216" s="65" t="str">
        <f>IFERROR(VLOOKUP(G216,#REF!,6,0),"")</f>
        <v/>
      </c>
      <c r="R216" s="38"/>
      <c r="S216" s="38"/>
      <c r="T216" s="38"/>
      <c r="U216" s="38"/>
      <c r="V216" s="38"/>
      <c r="W216" s="38"/>
      <c r="X216" s="38"/>
      <c r="Y216" s="38"/>
      <c r="Z216" s="38"/>
      <c r="AA216" s="38"/>
      <c r="AB216" s="38"/>
      <c r="AC216" s="38"/>
      <c r="AD216" s="38"/>
      <c r="AE216" s="38"/>
      <c r="AF216" s="30"/>
    </row>
    <row r="217" spans="1:32" ht="25.5" x14ac:dyDescent="0.25">
      <c r="A217" s="58" t="s">
        <v>855</v>
      </c>
      <c r="B217" s="58" t="s">
        <v>209</v>
      </c>
      <c r="C217" s="66" t="s">
        <v>841</v>
      </c>
      <c r="D217" s="66" t="s">
        <v>856</v>
      </c>
      <c r="E217" s="66" t="s">
        <v>857</v>
      </c>
      <c r="F217" s="42" t="s">
        <v>8</v>
      </c>
      <c r="G217" s="39" t="s">
        <v>515</v>
      </c>
      <c r="H217" s="86"/>
      <c r="I217" s="86"/>
      <c r="J217" s="35">
        <f t="shared" si="16"/>
        <v>0</v>
      </c>
      <c r="K217" s="35">
        <f t="shared" si="17"/>
        <v>0</v>
      </c>
      <c r="L217" s="82">
        <f>IFERROR(IF(B217="funkcna poziadavka",VLOOKUP(G217,#REF!,4,0)*H217/SUMIFS($H$3:$H$199,$G$3:$G$199,G217,$B$3:$B$199,B217),),)</f>
        <v>0</v>
      </c>
      <c r="M217" s="35">
        <f>IFERROR(IF(B217="Funkcna poziadavka",VLOOKUP(G217,#REF!,3,0),),)</f>
        <v>0</v>
      </c>
      <c r="N217" s="35">
        <f>IFERROR(IF(B217="funkcna poziadavka",VLOOKUP(G217,#REF!,2,0),),)</f>
        <v>0</v>
      </c>
      <c r="O217" s="34">
        <f t="shared" si="18"/>
        <v>0</v>
      </c>
      <c r="P217" s="33">
        <f>IFERROR(O217*VLOOKUP(G217,#REF!,5,0),)</f>
        <v>0</v>
      </c>
      <c r="Q217" s="65" t="str">
        <f>IFERROR(VLOOKUP(G217,#REF!,6,0),"")</f>
        <v/>
      </c>
      <c r="R217" s="38"/>
      <c r="S217" s="38"/>
      <c r="T217" s="38"/>
      <c r="U217" s="38"/>
      <c r="V217" s="38"/>
      <c r="W217" s="38"/>
      <c r="X217" s="38"/>
      <c r="Y217" s="38"/>
      <c r="Z217" s="38"/>
      <c r="AA217" s="38"/>
      <c r="AB217" s="38"/>
      <c r="AC217" s="38"/>
      <c r="AD217" s="38"/>
      <c r="AE217" s="38"/>
      <c r="AF217" s="30"/>
    </row>
    <row r="218" spans="1:32" ht="25.5" x14ac:dyDescent="0.25">
      <c r="A218" s="58" t="s">
        <v>858</v>
      </c>
      <c r="B218" s="58" t="s">
        <v>209</v>
      </c>
      <c r="C218" s="66" t="s">
        <v>841</v>
      </c>
      <c r="D218" s="66" t="s">
        <v>859</v>
      </c>
      <c r="E218" s="66" t="s">
        <v>860</v>
      </c>
      <c r="F218" s="42" t="s">
        <v>8</v>
      </c>
      <c r="G218" s="39" t="s">
        <v>515</v>
      </c>
      <c r="H218" s="86"/>
      <c r="I218" s="86"/>
      <c r="J218" s="35">
        <f t="shared" si="16"/>
        <v>0</v>
      </c>
      <c r="K218" s="35">
        <f t="shared" si="17"/>
        <v>0</v>
      </c>
      <c r="L218" s="82">
        <f>IFERROR(IF(B218="funkcna poziadavka",VLOOKUP(G218,#REF!,4,0)*H218/SUMIFS($H$3:$H$199,$G$3:$G$199,G218,$B$3:$B$199,B218),),)</f>
        <v>0</v>
      </c>
      <c r="M218" s="35">
        <f>IFERROR(IF(B218="Funkcna poziadavka",VLOOKUP(G218,#REF!,3,0),),)</f>
        <v>0</v>
      </c>
      <c r="N218" s="35">
        <f>IFERROR(IF(B218="funkcna poziadavka",VLOOKUP(G218,#REF!,2,0),),)</f>
        <v>0</v>
      </c>
      <c r="O218" s="34">
        <f t="shared" si="18"/>
        <v>0</v>
      </c>
      <c r="P218" s="33">
        <f>IFERROR(O218*VLOOKUP(G218,#REF!,5,0),)</f>
        <v>0</v>
      </c>
      <c r="Q218" s="65" t="str">
        <f>IFERROR(VLOOKUP(G218,#REF!,6,0),"")</f>
        <v/>
      </c>
      <c r="R218" s="38"/>
      <c r="S218" s="38"/>
      <c r="T218" s="38"/>
      <c r="U218" s="38"/>
      <c r="V218" s="38"/>
      <c r="W218" s="38"/>
      <c r="X218" s="38"/>
      <c r="Y218" s="38"/>
      <c r="Z218" s="38"/>
      <c r="AA218" s="38"/>
      <c r="AB218" s="38"/>
      <c r="AC218" s="38"/>
      <c r="AD218" s="38"/>
      <c r="AE218" s="38"/>
      <c r="AF218" s="30"/>
    </row>
    <row r="219" spans="1:32" ht="25.5" x14ac:dyDescent="0.25">
      <c r="A219" s="58" t="s">
        <v>861</v>
      </c>
      <c r="B219" s="58" t="s">
        <v>209</v>
      </c>
      <c r="C219" s="66" t="s">
        <v>862</v>
      </c>
      <c r="D219" s="66" t="s">
        <v>863</v>
      </c>
      <c r="E219" s="66" t="s">
        <v>864</v>
      </c>
      <c r="F219" s="42" t="s">
        <v>8</v>
      </c>
      <c r="G219" s="39" t="s">
        <v>522</v>
      </c>
      <c r="H219" s="86"/>
      <c r="I219" s="86"/>
      <c r="J219" s="35">
        <f t="shared" si="16"/>
        <v>0</v>
      </c>
      <c r="K219" s="35">
        <f t="shared" si="17"/>
        <v>0</v>
      </c>
      <c r="L219" s="82">
        <f>IFERROR(IF(B219="funkcna poziadavka",VLOOKUP(G219,#REF!,4,0)*H219/SUMIFS($H$3:$H$199,$G$3:$G$199,G219,$B$3:$B$199,B219),),)</f>
        <v>0</v>
      </c>
      <c r="M219" s="35">
        <f>IFERROR(IF(B219="Funkcna poziadavka",VLOOKUP(G219,#REF!,3,0),),)</f>
        <v>0</v>
      </c>
      <c r="N219" s="35">
        <f>IFERROR(IF(B219="funkcna poziadavka",VLOOKUP(G219,#REF!,2,0),),)</f>
        <v>0</v>
      </c>
      <c r="O219" s="34">
        <f t="shared" si="18"/>
        <v>0</v>
      </c>
      <c r="P219" s="33">
        <f>IFERROR(O219*VLOOKUP(G219,#REF!,5,0),)</f>
        <v>0</v>
      </c>
      <c r="Q219" s="65" t="str">
        <f>IFERROR(VLOOKUP(G219,#REF!,6,0),"")</f>
        <v/>
      </c>
      <c r="R219" s="38"/>
      <c r="S219" s="38"/>
      <c r="T219" s="38"/>
      <c r="U219" s="38"/>
      <c r="V219" s="38"/>
      <c r="W219" s="38"/>
      <c r="X219" s="38"/>
      <c r="Y219" s="38"/>
      <c r="Z219" s="38"/>
      <c r="AA219" s="38"/>
      <c r="AB219" s="38"/>
      <c r="AC219" s="38"/>
      <c r="AD219" s="38"/>
      <c r="AE219" s="38"/>
      <c r="AF219" s="30"/>
    </row>
    <row r="220" spans="1:32" ht="25.5" x14ac:dyDescent="0.25">
      <c r="A220" s="58" t="s">
        <v>865</v>
      </c>
      <c r="B220" s="58" t="s">
        <v>209</v>
      </c>
      <c r="C220" s="66" t="s">
        <v>862</v>
      </c>
      <c r="D220" s="66" t="s">
        <v>866</v>
      </c>
      <c r="E220" s="66" t="s">
        <v>867</v>
      </c>
      <c r="F220" s="42" t="s">
        <v>8</v>
      </c>
      <c r="G220" s="39" t="s">
        <v>522</v>
      </c>
      <c r="H220" s="86"/>
      <c r="I220" s="86"/>
      <c r="J220" s="35">
        <f t="shared" si="16"/>
        <v>0</v>
      </c>
      <c r="K220" s="35">
        <f t="shared" si="17"/>
        <v>0</v>
      </c>
      <c r="L220" s="82">
        <f>IFERROR(IF(B220="funkcna poziadavka",VLOOKUP(G220,#REF!,4,0)*H220/SUMIFS($H$3:$H$199,$G$3:$G$199,G220,$B$3:$B$199,B220),),)</f>
        <v>0</v>
      </c>
      <c r="M220" s="35">
        <f>IFERROR(IF(B220="Funkcna poziadavka",VLOOKUP(G220,#REF!,3,0),),)</f>
        <v>0</v>
      </c>
      <c r="N220" s="35">
        <f>IFERROR(IF(B220="funkcna poziadavka",VLOOKUP(G220,#REF!,2,0),),)</f>
        <v>0</v>
      </c>
      <c r="O220" s="34">
        <f t="shared" si="18"/>
        <v>0</v>
      </c>
      <c r="P220" s="33">
        <f>IFERROR(O220*VLOOKUP(G220,#REF!,5,0),)</f>
        <v>0</v>
      </c>
      <c r="Q220" s="65" t="str">
        <f>IFERROR(VLOOKUP(G220,#REF!,6,0),"")</f>
        <v/>
      </c>
      <c r="R220" s="38"/>
      <c r="S220" s="38"/>
      <c r="T220" s="38"/>
      <c r="U220" s="38"/>
      <c r="V220" s="38"/>
      <c r="W220" s="38"/>
      <c r="X220" s="38"/>
      <c r="Y220" s="38"/>
      <c r="Z220" s="38"/>
      <c r="AA220" s="38"/>
      <c r="AB220" s="38"/>
      <c r="AC220" s="38"/>
      <c r="AD220" s="38"/>
      <c r="AE220" s="38"/>
      <c r="AF220" s="30"/>
    </row>
    <row r="221" spans="1:32" ht="38.25" x14ac:dyDescent="0.25">
      <c r="A221" s="58" t="s">
        <v>868</v>
      </c>
      <c r="B221" s="58" t="s">
        <v>209</v>
      </c>
      <c r="C221" s="66" t="s">
        <v>862</v>
      </c>
      <c r="D221" s="66" t="s">
        <v>869</v>
      </c>
      <c r="E221" s="66" t="s">
        <v>870</v>
      </c>
      <c r="F221" s="42" t="s">
        <v>8</v>
      </c>
      <c r="G221" s="39" t="s">
        <v>522</v>
      </c>
      <c r="H221" s="86"/>
      <c r="I221" s="86"/>
      <c r="J221" s="35">
        <f t="shared" si="16"/>
        <v>0</v>
      </c>
      <c r="K221" s="35">
        <f t="shared" si="17"/>
        <v>0</v>
      </c>
      <c r="L221" s="82">
        <f>IFERROR(IF(B221="funkcna poziadavka",VLOOKUP(G221,#REF!,4,0)*H221/SUMIFS($H$3:$H$199,$G$3:$G$199,G221,$B$3:$B$199,B221),),)</f>
        <v>0</v>
      </c>
      <c r="M221" s="35">
        <f>IFERROR(IF(B221="Funkcna poziadavka",VLOOKUP(G221,#REF!,3,0),),)</f>
        <v>0</v>
      </c>
      <c r="N221" s="35">
        <f>IFERROR(IF(B221="funkcna poziadavka",VLOOKUP(G221,#REF!,2,0),),)</f>
        <v>0</v>
      </c>
      <c r="O221" s="34">
        <f t="shared" si="18"/>
        <v>0</v>
      </c>
      <c r="P221" s="33">
        <f>IFERROR(O221*VLOOKUP(G221,#REF!,5,0),)</f>
        <v>0</v>
      </c>
      <c r="Q221" s="65" t="str">
        <f>IFERROR(VLOOKUP(G221,#REF!,6,0),"")</f>
        <v/>
      </c>
      <c r="R221" s="38"/>
      <c r="S221" s="38"/>
      <c r="T221" s="38"/>
      <c r="U221" s="38"/>
      <c r="V221" s="38"/>
      <c r="W221" s="38"/>
      <c r="X221" s="38"/>
      <c r="Y221" s="38"/>
      <c r="Z221" s="38"/>
      <c r="AA221" s="38"/>
      <c r="AB221" s="38"/>
      <c r="AC221" s="38"/>
      <c r="AD221" s="38"/>
      <c r="AE221" s="38"/>
      <c r="AF221" s="30"/>
    </row>
    <row r="222" spans="1:32" ht="25.5" x14ac:dyDescent="0.25">
      <c r="A222" s="58" t="s">
        <v>871</v>
      </c>
      <c r="B222" s="58" t="s">
        <v>209</v>
      </c>
      <c r="C222" s="66" t="s">
        <v>862</v>
      </c>
      <c r="D222" s="66" t="s">
        <v>872</v>
      </c>
      <c r="E222" s="66" t="s">
        <v>873</v>
      </c>
      <c r="F222" s="42" t="s">
        <v>8</v>
      </c>
      <c r="G222" s="39" t="s">
        <v>522</v>
      </c>
      <c r="H222" s="86"/>
      <c r="I222" s="86"/>
      <c r="J222" s="35">
        <f t="shared" si="16"/>
        <v>0</v>
      </c>
      <c r="K222" s="35">
        <f t="shared" si="17"/>
        <v>0</v>
      </c>
      <c r="L222" s="82">
        <f>IFERROR(IF(B222="funkcna poziadavka",VLOOKUP(G222,#REF!,4,0)*H222/SUMIFS($H$3:$H$199,$G$3:$G$199,G222,$B$3:$B$199,B222),),)</f>
        <v>0</v>
      </c>
      <c r="M222" s="35">
        <f>IFERROR(IF(B222="Funkcna poziadavka",VLOOKUP(G222,#REF!,3,0),),)</f>
        <v>0</v>
      </c>
      <c r="N222" s="35">
        <f>IFERROR(IF(B222="funkcna poziadavka",VLOOKUP(G222,#REF!,2,0),),)</f>
        <v>0</v>
      </c>
      <c r="O222" s="34">
        <f t="shared" si="18"/>
        <v>0</v>
      </c>
      <c r="P222" s="33">
        <f>IFERROR(O222*VLOOKUP(G222,#REF!,5,0),)</f>
        <v>0</v>
      </c>
      <c r="Q222" s="65" t="str">
        <f>IFERROR(VLOOKUP(G222,#REF!,6,0),"")</f>
        <v/>
      </c>
      <c r="R222" s="38"/>
      <c r="S222" s="38"/>
      <c r="T222" s="38"/>
      <c r="U222" s="38"/>
      <c r="V222" s="38"/>
      <c r="W222" s="38"/>
      <c r="X222" s="38"/>
      <c r="Y222" s="38"/>
      <c r="Z222" s="38"/>
      <c r="AA222" s="38"/>
      <c r="AB222" s="38"/>
      <c r="AC222" s="38"/>
      <c r="AD222" s="38"/>
      <c r="AE222" s="38"/>
      <c r="AF222" s="30"/>
    </row>
    <row r="223" spans="1:32" ht="25.5" x14ac:dyDescent="0.25">
      <c r="A223" s="58" t="s">
        <v>874</v>
      </c>
      <c r="B223" s="58" t="s">
        <v>209</v>
      </c>
      <c r="C223" s="66" t="s">
        <v>862</v>
      </c>
      <c r="D223" s="66" t="s">
        <v>875</v>
      </c>
      <c r="E223" s="66" t="s">
        <v>876</v>
      </c>
      <c r="F223" s="42" t="s">
        <v>8</v>
      </c>
      <c r="G223" s="39" t="s">
        <v>522</v>
      </c>
      <c r="H223" s="86"/>
      <c r="I223" s="86"/>
      <c r="J223" s="35">
        <f t="shared" si="16"/>
        <v>0</v>
      </c>
      <c r="K223" s="35">
        <f t="shared" si="17"/>
        <v>0</v>
      </c>
      <c r="L223" s="82">
        <f>IFERROR(IF(B223="funkcna poziadavka",VLOOKUP(G223,#REF!,4,0)*H223/SUMIFS($H$3:$H$199,$G$3:$G$199,G223,$B$3:$B$199,B223),),)</f>
        <v>0</v>
      </c>
      <c r="M223" s="35">
        <f>IFERROR(IF(B223="Funkcna poziadavka",VLOOKUP(G223,#REF!,3,0),),)</f>
        <v>0</v>
      </c>
      <c r="N223" s="35">
        <f>IFERROR(IF(B223="funkcna poziadavka",VLOOKUP(G223,#REF!,2,0),),)</f>
        <v>0</v>
      </c>
      <c r="O223" s="34">
        <f t="shared" si="18"/>
        <v>0</v>
      </c>
      <c r="P223" s="33">
        <f>IFERROR(O223*VLOOKUP(G223,#REF!,5,0),)</f>
        <v>0</v>
      </c>
      <c r="Q223" s="65" t="str">
        <f>IFERROR(VLOOKUP(G223,#REF!,6,0),"")</f>
        <v/>
      </c>
      <c r="R223" s="38"/>
      <c r="S223" s="38"/>
      <c r="T223" s="38"/>
      <c r="U223" s="38"/>
      <c r="V223" s="38"/>
      <c r="W223" s="38"/>
      <c r="X223" s="38"/>
      <c r="Y223" s="38"/>
      <c r="Z223" s="38"/>
      <c r="AA223" s="38"/>
      <c r="AB223" s="38"/>
      <c r="AC223" s="38"/>
      <c r="AD223" s="38"/>
      <c r="AE223" s="38"/>
      <c r="AF223" s="30"/>
    </row>
    <row r="224" spans="1:32" ht="25.5" x14ac:dyDescent="0.25">
      <c r="A224" s="58" t="s">
        <v>877</v>
      </c>
      <c r="B224" s="58" t="s">
        <v>209</v>
      </c>
      <c r="C224" s="66" t="s">
        <v>862</v>
      </c>
      <c r="D224" s="66" t="s">
        <v>878</v>
      </c>
      <c r="E224" s="66" t="s">
        <v>879</v>
      </c>
      <c r="F224" s="42" t="s">
        <v>8</v>
      </c>
      <c r="G224" s="39" t="s">
        <v>522</v>
      </c>
      <c r="H224" s="86"/>
      <c r="I224" s="86"/>
      <c r="J224" s="35">
        <f t="shared" si="16"/>
        <v>0</v>
      </c>
      <c r="K224" s="35">
        <f t="shared" si="17"/>
        <v>0</v>
      </c>
      <c r="L224" s="82">
        <f>IFERROR(IF(B224="funkcna poziadavka",VLOOKUP(G224,#REF!,4,0)*H224/SUMIFS($H$3:$H$199,$G$3:$G$199,G224,$B$3:$B$199,B224),),)</f>
        <v>0</v>
      </c>
      <c r="M224" s="35">
        <f>IFERROR(IF(B224="Funkcna poziadavka",VLOOKUP(G224,#REF!,3,0),),)</f>
        <v>0</v>
      </c>
      <c r="N224" s="35">
        <f>IFERROR(IF(B224="funkcna poziadavka",VLOOKUP(G224,#REF!,2,0),),)</f>
        <v>0</v>
      </c>
      <c r="O224" s="34">
        <f t="shared" si="18"/>
        <v>0</v>
      </c>
      <c r="P224" s="33">
        <f>IFERROR(O224*VLOOKUP(G224,#REF!,5,0),)</f>
        <v>0</v>
      </c>
      <c r="Q224" s="65" t="str">
        <f>IFERROR(VLOOKUP(G224,#REF!,6,0),"")</f>
        <v/>
      </c>
      <c r="R224" s="38"/>
      <c r="S224" s="38"/>
      <c r="T224" s="38"/>
      <c r="U224" s="38"/>
      <c r="V224" s="38"/>
      <c r="W224" s="38"/>
      <c r="X224" s="38"/>
      <c r="Y224" s="38"/>
      <c r="Z224" s="38"/>
      <c r="AA224" s="38"/>
      <c r="AB224" s="38"/>
      <c r="AC224" s="38"/>
      <c r="AD224" s="38"/>
      <c r="AE224" s="38"/>
      <c r="AF224" s="30"/>
    </row>
    <row r="225" spans="1:32" ht="38.25" x14ac:dyDescent="0.25">
      <c r="A225" s="58" t="s">
        <v>880</v>
      </c>
      <c r="B225" s="58" t="s">
        <v>209</v>
      </c>
      <c r="C225" s="66" t="s">
        <v>862</v>
      </c>
      <c r="D225" s="66" t="s">
        <v>881</v>
      </c>
      <c r="E225" s="66" t="s">
        <v>882</v>
      </c>
      <c r="F225" s="42" t="s">
        <v>8</v>
      </c>
      <c r="G225" s="39" t="s">
        <v>522</v>
      </c>
      <c r="H225" s="86"/>
      <c r="I225" s="86"/>
      <c r="J225" s="35">
        <f t="shared" si="16"/>
        <v>0</v>
      </c>
      <c r="K225" s="35">
        <f t="shared" si="17"/>
        <v>0</v>
      </c>
      <c r="L225" s="82">
        <f>IFERROR(IF(B225="funkcna poziadavka",VLOOKUP(G225,#REF!,4,0)*H225/SUMIFS($H$3:$H$199,$G$3:$G$199,G225,$B$3:$B$199,B225),),)</f>
        <v>0</v>
      </c>
      <c r="M225" s="35">
        <f>IFERROR(IF(B225="Funkcna poziadavka",VLOOKUP(G225,#REF!,3,0),),)</f>
        <v>0</v>
      </c>
      <c r="N225" s="35">
        <f>IFERROR(IF(B225="funkcna poziadavka",VLOOKUP(G225,#REF!,2,0),),)</f>
        <v>0</v>
      </c>
      <c r="O225" s="34">
        <f t="shared" si="18"/>
        <v>0</v>
      </c>
      <c r="P225" s="33">
        <f>IFERROR(O225*VLOOKUP(G225,#REF!,5,0),)</f>
        <v>0</v>
      </c>
      <c r="Q225" s="65" t="str">
        <f>IFERROR(VLOOKUP(G225,#REF!,6,0),"")</f>
        <v/>
      </c>
      <c r="R225" s="38"/>
      <c r="S225" s="38"/>
      <c r="T225" s="38"/>
      <c r="U225" s="38"/>
      <c r="V225" s="38"/>
      <c r="W225" s="38"/>
      <c r="X225" s="38"/>
      <c r="Y225" s="38"/>
      <c r="Z225" s="38"/>
      <c r="AA225" s="38"/>
      <c r="AB225" s="38"/>
      <c r="AC225" s="38"/>
      <c r="AD225" s="38"/>
      <c r="AE225" s="38"/>
      <c r="AF225" s="30"/>
    </row>
    <row r="226" spans="1:32" ht="25.5" x14ac:dyDescent="0.25">
      <c r="A226" s="58" t="s">
        <v>883</v>
      </c>
      <c r="B226" s="58" t="s">
        <v>209</v>
      </c>
      <c r="C226" s="66" t="s">
        <v>862</v>
      </c>
      <c r="D226" s="66" t="s">
        <v>884</v>
      </c>
      <c r="E226" s="66" t="s">
        <v>885</v>
      </c>
      <c r="F226" s="42" t="s">
        <v>8</v>
      </c>
      <c r="G226" s="39" t="s">
        <v>522</v>
      </c>
      <c r="H226" s="86"/>
      <c r="I226" s="86"/>
      <c r="J226" s="35">
        <f t="shared" si="16"/>
        <v>0</v>
      </c>
      <c r="K226" s="35">
        <f t="shared" si="17"/>
        <v>0</v>
      </c>
      <c r="L226" s="82">
        <f>IFERROR(IF(B226="funkcna poziadavka",VLOOKUP(G226,#REF!,4,0)*H226/SUMIFS($H$3:$H$199,$G$3:$G$199,G226,$B$3:$B$199,B226),),)</f>
        <v>0</v>
      </c>
      <c r="M226" s="35">
        <f>IFERROR(IF(B226="Funkcna poziadavka",VLOOKUP(G226,#REF!,3,0),),)</f>
        <v>0</v>
      </c>
      <c r="N226" s="35">
        <f>IFERROR(IF(B226="funkcna poziadavka",VLOOKUP(G226,#REF!,2,0),),)</f>
        <v>0</v>
      </c>
      <c r="O226" s="34">
        <f t="shared" si="18"/>
        <v>0</v>
      </c>
      <c r="P226" s="33">
        <f>IFERROR(O226*VLOOKUP(G226,#REF!,5,0),)</f>
        <v>0</v>
      </c>
      <c r="Q226" s="65" t="str">
        <f>IFERROR(VLOOKUP(G226,#REF!,6,0),"")</f>
        <v/>
      </c>
      <c r="R226" s="38"/>
      <c r="S226" s="38"/>
      <c r="T226" s="38"/>
      <c r="U226" s="38"/>
      <c r="V226" s="38"/>
      <c r="W226" s="38"/>
      <c r="X226" s="38"/>
      <c r="Y226" s="38"/>
      <c r="Z226" s="38"/>
      <c r="AA226" s="38"/>
      <c r="AB226" s="38"/>
      <c r="AC226" s="38"/>
      <c r="AD226" s="38"/>
      <c r="AE226" s="38"/>
      <c r="AF226" s="30"/>
    </row>
    <row r="227" spans="1:32" ht="38.25" x14ac:dyDescent="0.25">
      <c r="A227" s="58" t="s">
        <v>886</v>
      </c>
      <c r="B227" s="58" t="s">
        <v>209</v>
      </c>
      <c r="C227" s="66" t="s">
        <v>862</v>
      </c>
      <c r="D227" s="66" t="s">
        <v>887</v>
      </c>
      <c r="E227" s="66" t="s">
        <v>888</v>
      </c>
      <c r="F227" s="42" t="s">
        <v>8</v>
      </c>
      <c r="G227" s="39" t="s">
        <v>522</v>
      </c>
      <c r="H227" s="86"/>
      <c r="I227" s="86"/>
      <c r="J227" s="35">
        <f t="shared" si="16"/>
        <v>0</v>
      </c>
      <c r="K227" s="35">
        <f t="shared" si="17"/>
        <v>0</v>
      </c>
      <c r="L227" s="82">
        <f>IFERROR(IF(B227="funkcna poziadavka",VLOOKUP(G227,#REF!,4,0)*H227/SUMIFS($H$3:$H$199,$G$3:$G$199,G227,$B$3:$B$199,B227),),)</f>
        <v>0</v>
      </c>
      <c r="M227" s="35">
        <f>IFERROR(IF(B227="Funkcna poziadavka",VLOOKUP(G227,#REF!,3,0),),)</f>
        <v>0</v>
      </c>
      <c r="N227" s="35">
        <f>IFERROR(IF(B227="funkcna poziadavka",VLOOKUP(G227,#REF!,2,0),),)</f>
        <v>0</v>
      </c>
      <c r="O227" s="34">
        <f t="shared" si="18"/>
        <v>0</v>
      </c>
      <c r="P227" s="33">
        <f>IFERROR(O227*VLOOKUP(G227,#REF!,5,0),)</f>
        <v>0</v>
      </c>
      <c r="Q227" s="65" t="str">
        <f>IFERROR(VLOOKUP(G227,#REF!,6,0),"")</f>
        <v/>
      </c>
      <c r="R227" s="38"/>
      <c r="S227" s="38"/>
      <c r="T227" s="38"/>
      <c r="U227" s="38"/>
      <c r="V227" s="38"/>
      <c r="W227" s="38"/>
      <c r="X227" s="38"/>
      <c r="Y227" s="38"/>
      <c r="Z227" s="38"/>
      <c r="AA227" s="38"/>
      <c r="AB227" s="38"/>
      <c r="AC227" s="38"/>
      <c r="AD227" s="38"/>
      <c r="AE227" s="38"/>
      <c r="AF227" s="30"/>
    </row>
    <row r="228" spans="1:32" ht="25.5" x14ac:dyDescent="0.25">
      <c r="A228" s="58" t="s">
        <v>889</v>
      </c>
      <c r="B228" s="58" t="s">
        <v>209</v>
      </c>
      <c r="C228" s="66" t="s">
        <v>862</v>
      </c>
      <c r="D228" s="66" t="s">
        <v>890</v>
      </c>
      <c r="E228" s="66" t="s">
        <v>891</v>
      </c>
      <c r="F228" s="42" t="s">
        <v>8</v>
      </c>
      <c r="G228" s="39" t="s">
        <v>522</v>
      </c>
      <c r="H228" s="35"/>
      <c r="I228" s="35"/>
      <c r="J228" s="35">
        <f t="shared" si="16"/>
        <v>0</v>
      </c>
      <c r="K228" s="35">
        <f t="shared" si="17"/>
        <v>0</v>
      </c>
      <c r="L228" s="82">
        <f>IFERROR(IF(B228="funkcna poziadavka",VLOOKUP(G228,#REF!,4,0)*H228/SUMIFS($H$3:$H$199,$G$3:$G$199,G228,$B$3:$B$199,B228),),)</f>
        <v>0</v>
      </c>
      <c r="M228" s="35">
        <f>IFERROR(IF(B228="Funkcna poziadavka",VLOOKUP(G228,#REF!,3,0),),)</f>
        <v>0</v>
      </c>
      <c r="N228" s="35">
        <f>IFERROR(IF(B228="funkcna poziadavka",VLOOKUP(G228,#REF!,2,0),),)</f>
        <v>0</v>
      </c>
      <c r="O228" s="34">
        <f t="shared" si="18"/>
        <v>0</v>
      </c>
      <c r="P228" s="33">
        <f>IFERROR(O228*VLOOKUP(G228,#REF!,5,0),)</f>
        <v>0</v>
      </c>
      <c r="Q228" s="65" t="str">
        <f>IFERROR(VLOOKUP(G228,#REF!,6,0),"")</f>
        <v/>
      </c>
      <c r="R228" s="38"/>
      <c r="S228" s="38"/>
      <c r="T228" s="38"/>
      <c r="U228" s="38"/>
      <c r="V228" s="38"/>
      <c r="W228" s="38"/>
      <c r="X228" s="38"/>
      <c r="Y228" s="38"/>
      <c r="Z228" s="38"/>
      <c r="AA228" s="38"/>
      <c r="AB228" s="38"/>
      <c r="AC228" s="38"/>
      <c r="AD228" s="38"/>
      <c r="AE228" s="38"/>
      <c r="AF228" s="30"/>
    </row>
    <row r="229" spans="1:32" ht="38.25" x14ac:dyDescent="0.25">
      <c r="A229" s="58" t="s">
        <v>892</v>
      </c>
      <c r="B229" s="58" t="s">
        <v>209</v>
      </c>
      <c r="C229" s="66" t="s">
        <v>862</v>
      </c>
      <c r="D229" s="66" t="s">
        <v>893</v>
      </c>
      <c r="E229" s="66" t="s">
        <v>894</v>
      </c>
      <c r="F229" s="42" t="s">
        <v>8</v>
      </c>
      <c r="G229" s="39" t="s">
        <v>522</v>
      </c>
      <c r="H229" s="35"/>
      <c r="I229" s="35"/>
      <c r="J229" s="35">
        <f t="shared" si="16"/>
        <v>0</v>
      </c>
      <c r="K229" s="35">
        <f t="shared" si="17"/>
        <v>0</v>
      </c>
      <c r="L229" s="82">
        <f>IFERROR(IF(B229="funkcna poziadavka",VLOOKUP(G229,#REF!,4,0)*H229/SUMIFS($H$3:$H$199,$G$3:$G$199,G229,$B$3:$B$199,B229),),)</f>
        <v>0</v>
      </c>
      <c r="M229" s="35">
        <f>IFERROR(IF(B229="Funkcna poziadavka",VLOOKUP(G229,#REF!,3,0),),)</f>
        <v>0</v>
      </c>
      <c r="N229" s="35">
        <f>IFERROR(IF(B229="funkcna poziadavka",VLOOKUP(G229,#REF!,2,0),),)</f>
        <v>0</v>
      </c>
      <c r="O229" s="34">
        <f t="shared" si="18"/>
        <v>0</v>
      </c>
      <c r="P229" s="33">
        <f>IFERROR(O229*VLOOKUP(G229,#REF!,5,0),)</f>
        <v>0</v>
      </c>
      <c r="Q229" s="65" t="str">
        <f>IFERROR(VLOOKUP(G229,#REF!,6,0),"")</f>
        <v/>
      </c>
      <c r="R229" s="38"/>
      <c r="S229" s="38"/>
      <c r="T229" s="38"/>
      <c r="U229" s="38"/>
      <c r="V229" s="38"/>
      <c r="W229" s="38"/>
      <c r="X229" s="38"/>
      <c r="Y229" s="38"/>
      <c r="Z229" s="38"/>
      <c r="AA229" s="38"/>
      <c r="AB229" s="38"/>
      <c r="AC229" s="38"/>
      <c r="AD229" s="38"/>
      <c r="AE229" s="38"/>
      <c r="AF229" s="30"/>
    </row>
    <row r="230" spans="1:32" ht="25.5" x14ac:dyDescent="0.25">
      <c r="A230" s="58" t="s">
        <v>895</v>
      </c>
      <c r="B230" s="58" t="s">
        <v>209</v>
      </c>
      <c r="C230" s="66" t="s">
        <v>862</v>
      </c>
      <c r="D230" s="66" t="s">
        <v>896</v>
      </c>
      <c r="E230" s="66" t="s">
        <v>897</v>
      </c>
      <c r="F230" s="42" t="s">
        <v>8</v>
      </c>
      <c r="G230" s="39" t="s">
        <v>522</v>
      </c>
      <c r="H230" s="35"/>
      <c r="I230" s="35"/>
      <c r="J230" s="35">
        <f t="shared" si="16"/>
        <v>0</v>
      </c>
      <c r="K230" s="35">
        <f t="shared" si="17"/>
        <v>0</v>
      </c>
      <c r="L230" s="82">
        <f>IFERROR(IF(B230="funkcna poziadavka",VLOOKUP(G230,#REF!,4,0)*H230/SUMIFS($H$3:$H$199,$G$3:$G$199,G230,$B$3:$B$199,B230),),)</f>
        <v>0</v>
      </c>
      <c r="M230" s="35">
        <f>IFERROR(IF(B230="Funkcna poziadavka",VLOOKUP(G230,#REF!,3,0),),)</f>
        <v>0</v>
      </c>
      <c r="N230" s="35">
        <f>IFERROR(IF(B230="funkcna poziadavka",VLOOKUP(G230,#REF!,2,0),),)</f>
        <v>0</v>
      </c>
      <c r="O230" s="34">
        <f t="shared" si="18"/>
        <v>0</v>
      </c>
      <c r="P230" s="33">
        <f>IFERROR(O230*VLOOKUP(G230,#REF!,5,0),)</f>
        <v>0</v>
      </c>
      <c r="Q230" s="65" t="str">
        <f>IFERROR(VLOOKUP(G230,#REF!,6,0),"")</f>
        <v/>
      </c>
      <c r="R230" s="38"/>
      <c r="S230" s="38"/>
      <c r="T230" s="38"/>
      <c r="U230" s="38"/>
      <c r="V230" s="38"/>
      <c r="W230" s="38"/>
      <c r="X230" s="38"/>
      <c r="Y230" s="38"/>
      <c r="Z230" s="38"/>
      <c r="AA230" s="38"/>
      <c r="AB230" s="38"/>
      <c r="AC230" s="38"/>
      <c r="AD230" s="38"/>
      <c r="AE230" s="38"/>
      <c r="AF230" s="30"/>
    </row>
    <row r="231" spans="1:32" ht="25.5" x14ac:dyDescent="0.25">
      <c r="A231" s="58" t="s">
        <v>898</v>
      </c>
      <c r="B231" s="58" t="s">
        <v>209</v>
      </c>
      <c r="C231" s="66" t="s">
        <v>899</v>
      </c>
      <c r="D231" s="66" t="s">
        <v>900</v>
      </c>
      <c r="E231" s="66" t="s">
        <v>901</v>
      </c>
      <c r="F231" s="42" t="s">
        <v>8</v>
      </c>
      <c r="G231" s="39" t="s">
        <v>547</v>
      </c>
      <c r="H231" s="35"/>
      <c r="I231" s="35"/>
      <c r="J231" s="35">
        <f t="shared" si="16"/>
        <v>0</v>
      </c>
      <c r="K231" s="35">
        <f t="shared" si="17"/>
        <v>0</v>
      </c>
      <c r="L231" s="82">
        <f>IFERROR(IF(B231="funkcna poziadavka",VLOOKUP(G231,#REF!,4,0)*H231/SUMIFS($H$3:$H$199,$G$3:$G$199,G231,$B$3:$B$199,B231),),)</f>
        <v>0</v>
      </c>
      <c r="M231" s="35">
        <f>IFERROR(IF(B231="Funkcna poziadavka",VLOOKUP(G231,#REF!,3,0),),)</f>
        <v>0</v>
      </c>
      <c r="N231" s="35">
        <f>IFERROR(IF(B231="funkcna poziadavka",VLOOKUP(G231,#REF!,2,0),),)</f>
        <v>0</v>
      </c>
      <c r="O231" s="34">
        <f t="shared" si="18"/>
        <v>0</v>
      </c>
      <c r="P231" s="33">
        <f>IFERROR(O231*VLOOKUP(G231,#REF!,5,0),)</f>
        <v>0</v>
      </c>
      <c r="Q231" s="65" t="str">
        <f>IFERROR(VLOOKUP(G231,#REF!,6,0),"")</f>
        <v/>
      </c>
      <c r="R231" s="38"/>
      <c r="S231" s="38"/>
      <c r="T231" s="38"/>
      <c r="U231" s="38"/>
      <c r="V231" s="38"/>
      <c r="W231" s="38"/>
      <c r="X231" s="38"/>
      <c r="Y231" s="38"/>
      <c r="Z231" s="38"/>
      <c r="AA231" s="38"/>
      <c r="AB231" s="38"/>
      <c r="AC231" s="38"/>
      <c r="AD231" s="38"/>
      <c r="AE231" s="38"/>
      <c r="AF231" s="30"/>
    </row>
    <row r="232" spans="1:32" ht="25.5" x14ac:dyDescent="0.25">
      <c r="A232" s="58" t="s">
        <v>902</v>
      </c>
      <c r="B232" s="58" t="s">
        <v>662</v>
      </c>
      <c r="C232" s="66" t="s">
        <v>899</v>
      </c>
      <c r="D232" s="66" t="s">
        <v>903</v>
      </c>
      <c r="E232" s="66" t="s">
        <v>904</v>
      </c>
      <c r="F232" s="42" t="s">
        <v>8</v>
      </c>
      <c r="G232" s="39" t="s">
        <v>547</v>
      </c>
      <c r="H232" s="86"/>
      <c r="I232" s="86"/>
      <c r="J232" s="35">
        <f t="shared" si="16"/>
        <v>0</v>
      </c>
      <c r="K232" s="35">
        <f t="shared" si="17"/>
        <v>0</v>
      </c>
      <c r="L232" s="82">
        <f>IFERROR(IF(B232="funkcna poziadavka",VLOOKUP(G232,#REF!,4,0)*H232/SUMIFS($H$3:$H$199,$G$3:$G$199,G232,$B$3:$B$199,B232),),)</f>
        <v>0</v>
      </c>
      <c r="M232" s="35">
        <f>IFERROR(IF(B232="Funkcna poziadavka",VLOOKUP(G232,#REF!,3,0),),)</f>
        <v>0</v>
      </c>
      <c r="N232" s="35">
        <f>IFERROR(IF(B232="funkcna poziadavka",VLOOKUP(G232,#REF!,2,0),),)</f>
        <v>0</v>
      </c>
      <c r="O232" s="34">
        <f t="shared" si="18"/>
        <v>0</v>
      </c>
      <c r="P232" s="33">
        <f>IFERROR(O232*VLOOKUP(G232,#REF!,5,0),)</f>
        <v>0</v>
      </c>
      <c r="Q232" s="65" t="str">
        <f>IFERROR(VLOOKUP(G232,#REF!,6,0),"")</f>
        <v/>
      </c>
      <c r="R232" s="38"/>
      <c r="S232" s="38"/>
      <c r="T232" s="38"/>
      <c r="U232" s="38"/>
      <c r="V232" s="38"/>
      <c r="W232" s="38"/>
      <c r="X232" s="38"/>
      <c r="Y232" s="38"/>
      <c r="Z232" s="38"/>
      <c r="AA232" s="38"/>
      <c r="AB232" s="38"/>
      <c r="AC232" s="38"/>
      <c r="AD232" s="38"/>
      <c r="AE232" s="38"/>
      <c r="AF232" s="30"/>
    </row>
    <row r="233" spans="1:32" x14ac:dyDescent="0.25">
      <c r="A233" s="58" t="s">
        <v>905</v>
      </c>
      <c r="B233" s="58" t="s">
        <v>662</v>
      </c>
      <c r="C233" s="66" t="s">
        <v>899</v>
      </c>
      <c r="D233" s="66" t="s">
        <v>906</v>
      </c>
      <c r="E233" s="66" t="s">
        <v>907</v>
      </c>
      <c r="F233" s="42" t="s">
        <v>8</v>
      </c>
      <c r="G233" s="39" t="s">
        <v>547</v>
      </c>
      <c r="H233" s="86"/>
      <c r="I233" s="86"/>
      <c r="J233" s="35">
        <f t="shared" si="16"/>
        <v>0</v>
      </c>
      <c r="K233" s="35">
        <f t="shared" si="17"/>
        <v>0</v>
      </c>
      <c r="L233" s="82">
        <f>IFERROR(IF(B233="funkcna poziadavka",VLOOKUP(G233,#REF!,4,0)*H233/SUMIFS($H$3:$H$199,$G$3:$G$199,G233,$B$3:$B$199,B233),),)</f>
        <v>0</v>
      </c>
      <c r="M233" s="35">
        <f>IFERROR(IF(B233="Funkcna poziadavka",VLOOKUP(G233,#REF!,3,0),),)</f>
        <v>0</v>
      </c>
      <c r="N233" s="35">
        <f>IFERROR(IF(B233="funkcna poziadavka",VLOOKUP(G233,#REF!,2,0),),)</f>
        <v>0</v>
      </c>
      <c r="O233" s="34">
        <f t="shared" si="18"/>
        <v>0</v>
      </c>
      <c r="P233" s="33">
        <f>IFERROR(O233*VLOOKUP(G233,#REF!,5,0),)</f>
        <v>0</v>
      </c>
      <c r="Q233" s="65" t="str">
        <f>IFERROR(VLOOKUP(G233,#REF!,6,0),"")</f>
        <v/>
      </c>
      <c r="R233" s="38"/>
      <c r="S233" s="38"/>
      <c r="T233" s="38"/>
      <c r="U233" s="38"/>
      <c r="V233" s="38"/>
      <c r="W233" s="38"/>
      <c r="X233" s="38"/>
      <c r="Y233" s="38"/>
      <c r="Z233" s="38"/>
      <c r="AA233" s="38"/>
      <c r="AB233" s="38"/>
      <c r="AC233" s="38"/>
      <c r="AD233" s="38"/>
      <c r="AE233" s="38"/>
      <c r="AF233" s="30"/>
    </row>
    <row r="234" spans="1:32" ht="25.5" x14ac:dyDescent="0.25">
      <c r="A234" s="58" t="s">
        <v>908</v>
      </c>
      <c r="B234" s="58" t="s">
        <v>662</v>
      </c>
      <c r="C234" s="66" t="s">
        <v>899</v>
      </c>
      <c r="D234" s="66" t="s">
        <v>909</v>
      </c>
      <c r="E234" s="66" t="s">
        <v>910</v>
      </c>
      <c r="F234" s="42" t="s">
        <v>8</v>
      </c>
      <c r="G234" s="39" t="s">
        <v>547</v>
      </c>
      <c r="H234" s="86"/>
      <c r="I234" s="86"/>
      <c r="J234" s="35">
        <f t="shared" ref="J234:J297" si="19">IF(ISNUMBER(H234),H234,)</f>
        <v>0</v>
      </c>
      <c r="K234" s="35">
        <f t="shared" ref="K234:K297" si="20">H234*I234</f>
        <v>0</v>
      </c>
      <c r="L234" s="82">
        <f>IFERROR(IF(B234="funkcna poziadavka",VLOOKUP(G234,#REF!,4,0)*H234/SUMIFS($H$3:$H$199,$G$3:$G$199,G234,$B$3:$B$199,B234),),)</f>
        <v>0</v>
      </c>
      <c r="M234" s="35">
        <f>IFERROR(IF(B234="Funkcna poziadavka",VLOOKUP(G234,#REF!,3,0),),)</f>
        <v>0</v>
      </c>
      <c r="N234" s="35">
        <f>IFERROR(IF(B234="funkcna poziadavka",VLOOKUP(G234,#REF!,2,0),),)</f>
        <v>0</v>
      </c>
      <c r="O234" s="34">
        <f t="shared" ref="O234:O297" si="21">(K234+L234)*M234*N234</f>
        <v>0</v>
      </c>
      <c r="P234" s="33">
        <f>IFERROR(O234*VLOOKUP(G234,#REF!,5,0),)</f>
        <v>0</v>
      </c>
      <c r="Q234" s="65" t="str">
        <f>IFERROR(VLOOKUP(G234,#REF!,6,0),"")</f>
        <v/>
      </c>
      <c r="R234" s="38"/>
      <c r="S234" s="38"/>
      <c r="T234" s="38"/>
      <c r="U234" s="38"/>
      <c r="V234" s="38"/>
      <c r="W234" s="38"/>
      <c r="X234" s="38"/>
      <c r="Y234" s="38"/>
      <c r="Z234" s="38"/>
      <c r="AA234" s="38"/>
      <c r="AB234" s="38"/>
      <c r="AC234" s="38"/>
      <c r="AD234" s="38"/>
      <c r="AE234" s="38"/>
      <c r="AF234" s="30"/>
    </row>
    <row r="235" spans="1:32" ht="25.5" x14ac:dyDescent="0.25">
      <c r="A235" s="58" t="s">
        <v>911</v>
      </c>
      <c r="B235" s="58" t="s">
        <v>662</v>
      </c>
      <c r="C235" s="66" t="s">
        <v>899</v>
      </c>
      <c r="D235" s="66" t="s">
        <v>912</v>
      </c>
      <c r="E235" s="66" t="s">
        <v>913</v>
      </c>
      <c r="F235" s="42" t="s">
        <v>8</v>
      </c>
      <c r="G235" s="39" t="s">
        <v>547</v>
      </c>
      <c r="H235" s="86"/>
      <c r="I235" s="86"/>
      <c r="J235" s="35">
        <f t="shared" si="19"/>
        <v>0</v>
      </c>
      <c r="K235" s="35">
        <f t="shared" si="20"/>
        <v>0</v>
      </c>
      <c r="L235" s="82">
        <f>IFERROR(IF(B235="funkcna poziadavka",VLOOKUP(G235,#REF!,4,0)*H235/SUMIFS($H$3:$H$199,$G$3:$G$199,G235,$B$3:$B$199,B235),),)</f>
        <v>0</v>
      </c>
      <c r="M235" s="35">
        <f>IFERROR(IF(B235="Funkcna poziadavka",VLOOKUP(G235,#REF!,3,0),),)</f>
        <v>0</v>
      </c>
      <c r="N235" s="35">
        <f>IFERROR(IF(B235="funkcna poziadavka",VLOOKUP(G235,#REF!,2,0),),)</f>
        <v>0</v>
      </c>
      <c r="O235" s="34">
        <f t="shared" si="21"/>
        <v>0</v>
      </c>
      <c r="P235" s="33">
        <f>IFERROR(O235*VLOOKUP(G235,#REF!,5,0),)</f>
        <v>0</v>
      </c>
      <c r="Q235" s="65" t="str">
        <f>IFERROR(VLOOKUP(G235,#REF!,6,0),"")</f>
        <v/>
      </c>
      <c r="R235" s="38"/>
      <c r="S235" s="38"/>
      <c r="T235" s="38"/>
      <c r="U235" s="38"/>
      <c r="V235" s="38"/>
      <c r="W235" s="38"/>
      <c r="X235" s="38"/>
      <c r="Y235" s="38"/>
      <c r="Z235" s="38"/>
      <c r="AA235" s="38"/>
      <c r="AB235" s="38"/>
      <c r="AC235" s="38"/>
      <c r="AD235" s="38"/>
      <c r="AE235" s="38"/>
      <c r="AF235" s="30"/>
    </row>
    <row r="236" spans="1:32" ht="25.5" x14ac:dyDescent="0.25">
      <c r="A236" s="58" t="s">
        <v>914</v>
      </c>
      <c r="B236" s="58" t="s">
        <v>662</v>
      </c>
      <c r="C236" s="66" t="s">
        <v>899</v>
      </c>
      <c r="D236" s="66" t="s">
        <v>915</v>
      </c>
      <c r="E236" s="66" t="s">
        <v>916</v>
      </c>
      <c r="F236" s="42" t="s">
        <v>8</v>
      </c>
      <c r="G236" s="39" t="s">
        <v>547</v>
      </c>
      <c r="H236" s="86"/>
      <c r="I236" s="86"/>
      <c r="J236" s="35">
        <f t="shared" si="19"/>
        <v>0</v>
      </c>
      <c r="K236" s="35">
        <f t="shared" si="20"/>
        <v>0</v>
      </c>
      <c r="L236" s="82">
        <f>IFERROR(IF(B236="funkcna poziadavka",VLOOKUP(G236,#REF!,4,0)*H236/SUMIFS($H$3:$H$199,$G$3:$G$199,G236,$B$3:$B$199,B236),),)</f>
        <v>0</v>
      </c>
      <c r="M236" s="35">
        <f>IFERROR(IF(B236="Funkcna poziadavka",VLOOKUP(G236,#REF!,3,0),),)</f>
        <v>0</v>
      </c>
      <c r="N236" s="35">
        <f>IFERROR(IF(B236="funkcna poziadavka",VLOOKUP(G236,#REF!,2,0),),)</f>
        <v>0</v>
      </c>
      <c r="O236" s="34">
        <f t="shared" si="21"/>
        <v>0</v>
      </c>
      <c r="P236" s="33">
        <f>IFERROR(O236*VLOOKUP(G236,#REF!,5,0),)</f>
        <v>0</v>
      </c>
      <c r="Q236" s="65" t="str">
        <f>IFERROR(VLOOKUP(G236,#REF!,6,0),"")</f>
        <v/>
      </c>
      <c r="R236" s="38"/>
      <c r="S236" s="38"/>
      <c r="T236" s="38"/>
      <c r="U236" s="38"/>
      <c r="V236" s="38"/>
      <c r="W236" s="38"/>
      <c r="X236" s="38"/>
      <c r="Y236" s="38"/>
      <c r="Z236" s="38"/>
      <c r="AA236" s="38"/>
      <c r="AB236" s="38"/>
      <c r="AC236" s="38"/>
      <c r="AD236" s="38"/>
      <c r="AE236" s="38"/>
      <c r="AF236" s="30"/>
    </row>
    <row r="237" spans="1:32" ht="38.25" x14ac:dyDescent="0.25">
      <c r="A237" s="58" t="s">
        <v>917</v>
      </c>
      <c r="B237" s="58" t="s">
        <v>662</v>
      </c>
      <c r="C237" s="66" t="s">
        <v>899</v>
      </c>
      <c r="D237" s="66" t="s">
        <v>918</v>
      </c>
      <c r="E237" s="66" t="s">
        <v>919</v>
      </c>
      <c r="F237" s="42" t="s">
        <v>8</v>
      </c>
      <c r="G237" s="39" t="s">
        <v>547</v>
      </c>
      <c r="H237" s="86"/>
      <c r="I237" s="86"/>
      <c r="J237" s="35">
        <f t="shared" si="19"/>
        <v>0</v>
      </c>
      <c r="K237" s="35">
        <f t="shared" si="20"/>
        <v>0</v>
      </c>
      <c r="L237" s="82">
        <f>IFERROR(IF(B237="funkcna poziadavka",VLOOKUP(G237,#REF!,4,0)*H237/SUMIFS($H$3:$H$199,$G$3:$G$199,G237,$B$3:$B$199,B237),),)</f>
        <v>0</v>
      </c>
      <c r="M237" s="35">
        <f>IFERROR(IF(B237="Funkcna poziadavka",VLOOKUP(G237,#REF!,3,0),),)</f>
        <v>0</v>
      </c>
      <c r="N237" s="35">
        <f>IFERROR(IF(B237="funkcna poziadavka",VLOOKUP(G237,#REF!,2,0),),)</f>
        <v>0</v>
      </c>
      <c r="O237" s="34">
        <f t="shared" si="21"/>
        <v>0</v>
      </c>
      <c r="P237" s="33">
        <f>IFERROR(O237*VLOOKUP(G237,#REF!,5,0),)</f>
        <v>0</v>
      </c>
      <c r="Q237" s="65" t="str">
        <f>IFERROR(VLOOKUP(G237,#REF!,6,0),"")</f>
        <v/>
      </c>
      <c r="R237" s="38"/>
      <c r="S237" s="38"/>
      <c r="T237" s="38"/>
      <c r="U237" s="38"/>
      <c r="V237" s="38"/>
      <c r="W237" s="38"/>
      <c r="X237" s="38"/>
      <c r="Y237" s="38"/>
      <c r="Z237" s="38"/>
      <c r="AA237" s="38"/>
      <c r="AB237" s="38"/>
      <c r="AC237" s="38"/>
      <c r="AD237" s="38"/>
      <c r="AE237" s="38"/>
      <c r="AF237" s="30"/>
    </row>
    <row r="238" spans="1:32" ht="38.25" x14ac:dyDescent="0.25">
      <c r="A238" s="58" t="s">
        <v>920</v>
      </c>
      <c r="B238" s="58" t="s">
        <v>662</v>
      </c>
      <c r="C238" s="66" t="s">
        <v>899</v>
      </c>
      <c r="D238" s="66" t="s">
        <v>921</v>
      </c>
      <c r="E238" s="66" t="s">
        <v>922</v>
      </c>
      <c r="F238" s="42" t="s">
        <v>8</v>
      </c>
      <c r="G238" s="39" t="s">
        <v>547</v>
      </c>
      <c r="H238" s="86"/>
      <c r="I238" s="86"/>
      <c r="J238" s="35">
        <f t="shared" si="19"/>
        <v>0</v>
      </c>
      <c r="K238" s="35">
        <f t="shared" si="20"/>
        <v>0</v>
      </c>
      <c r="L238" s="82">
        <f>IFERROR(IF(B238="funkcna poziadavka",VLOOKUP(G238,#REF!,4,0)*H238/SUMIFS($H$3:$H$199,$G$3:$G$199,G238,$B$3:$B$199,B238),),)</f>
        <v>0</v>
      </c>
      <c r="M238" s="35">
        <f>IFERROR(IF(B238="Funkcna poziadavka",VLOOKUP(G238,#REF!,3,0),),)</f>
        <v>0</v>
      </c>
      <c r="N238" s="35">
        <f>IFERROR(IF(B238="funkcna poziadavka",VLOOKUP(G238,#REF!,2,0),),)</f>
        <v>0</v>
      </c>
      <c r="O238" s="34">
        <f t="shared" si="21"/>
        <v>0</v>
      </c>
      <c r="P238" s="33">
        <f>IFERROR(O238*VLOOKUP(G238,#REF!,5,0),)</f>
        <v>0</v>
      </c>
      <c r="Q238" s="65" t="str">
        <f>IFERROR(VLOOKUP(G238,#REF!,6,0),"")</f>
        <v/>
      </c>
      <c r="R238" s="38"/>
      <c r="S238" s="38"/>
      <c r="T238" s="38"/>
      <c r="U238" s="38"/>
      <c r="V238" s="38"/>
      <c r="W238" s="38"/>
      <c r="X238" s="38"/>
      <c r="Y238" s="38"/>
      <c r="Z238" s="38"/>
      <c r="AA238" s="38"/>
      <c r="AB238" s="38"/>
      <c r="AC238" s="38"/>
      <c r="AD238" s="38"/>
      <c r="AE238" s="38"/>
      <c r="AF238" s="30"/>
    </row>
    <row r="239" spans="1:32" ht="25.5" x14ac:dyDescent="0.25">
      <c r="A239" s="58" t="s">
        <v>923</v>
      </c>
      <c r="B239" s="58" t="s">
        <v>662</v>
      </c>
      <c r="C239" s="66" t="s">
        <v>899</v>
      </c>
      <c r="D239" s="66" t="s">
        <v>924</v>
      </c>
      <c r="E239" s="66" t="s">
        <v>925</v>
      </c>
      <c r="F239" s="42" t="s">
        <v>8</v>
      </c>
      <c r="G239" s="39" t="s">
        <v>547</v>
      </c>
      <c r="H239" s="86"/>
      <c r="I239" s="86"/>
      <c r="J239" s="35">
        <f t="shared" si="19"/>
        <v>0</v>
      </c>
      <c r="K239" s="35">
        <f t="shared" si="20"/>
        <v>0</v>
      </c>
      <c r="L239" s="82">
        <f>IFERROR(IF(B239="funkcna poziadavka",VLOOKUP(G239,#REF!,4,0)*H239/SUMIFS($H$3:$H$199,$G$3:$G$199,G239,$B$3:$B$199,B239),),)</f>
        <v>0</v>
      </c>
      <c r="M239" s="35">
        <f>IFERROR(IF(B239="Funkcna poziadavka",VLOOKUP(G239,#REF!,3,0),),)</f>
        <v>0</v>
      </c>
      <c r="N239" s="35">
        <f>IFERROR(IF(B239="funkcna poziadavka",VLOOKUP(G239,#REF!,2,0),),)</f>
        <v>0</v>
      </c>
      <c r="O239" s="34">
        <f t="shared" si="21"/>
        <v>0</v>
      </c>
      <c r="P239" s="33">
        <f>IFERROR(O239*VLOOKUP(G239,#REF!,5,0),)</f>
        <v>0</v>
      </c>
      <c r="Q239" s="65" t="str">
        <f>IFERROR(VLOOKUP(G239,#REF!,6,0),"")</f>
        <v/>
      </c>
      <c r="R239" s="38"/>
      <c r="S239" s="38"/>
      <c r="T239" s="38"/>
      <c r="U239" s="38"/>
      <c r="V239" s="38"/>
      <c r="W239" s="38"/>
      <c r="X239" s="38"/>
      <c r="Y239" s="38"/>
      <c r="Z239" s="38"/>
      <c r="AA239" s="38"/>
      <c r="AB239" s="38"/>
      <c r="AC239" s="38"/>
      <c r="AD239" s="38"/>
      <c r="AE239" s="38"/>
      <c r="AF239" s="30"/>
    </row>
    <row r="240" spans="1:32" ht="51" x14ac:dyDescent="0.25">
      <c r="A240" s="58" t="s">
        <v>926</v>
      </c>
      <c r="B240" s="58" t="s">
        <v>662</v>
      </c>
      <c r="C240" s="66" t="s">
        <v>899</v>
      </c>
      <c r="D240" s="66" t="s">
        <v>927</v>
      </c>
      <c r="E240" s="66" t="s">
        <v>928</v>
      </c>
      <c r="F240" s="42" t="s">
        <v>8</v>
      </c>
      <c r="G240" s="39" t="s">
        <v>547</v>
      </c>
      <c r="H240" s="86"/>
      <c r="I240" s="86"/>
      <c r="J240" s="35">
        <f t="shared" si="19"/>
        <v>0</v>
      </c>
      <c r="K240" s="35">
        <f t="shared" si="20"/>
        <v>0</v>
      </c>
      <c r="L240" s="82">
        <f>IFERROR(IF(B240="funkcna poziadavka",VLOOKUP(G240,#REF!,4,0)*H240/SUMIFS($H$3:$H$199,$G$3:$G$199,G240,$B$3:$B$199,B240),),)</f>
        <v>0</v>
      </c>
      <c r="M240" s="35">
        <f>IFERROR(IF(B240="Funkcna poziadavka",VLOOKUP(G240,#REF!,3,0),),)</f>
        <v>0</v>
      </c>
      <c r="N240" s="35">
        <f>IFERROR(IF(B240="funkcna poziadavka",VLOOKUP(G240,#REF!,2,0),),)</f>
        <v>0</v>
      </c>
      <c r="O240" s="34">
        <f t="shared" si="21"/>
        <v>0</v>
      </c>
      <c r="P240" s="33">
        <f>IFERROR(O240*VLOOKUP(G240,#REF!,5,0),)</f>
        <v>0</v>
      </c>
      <c r="Q240" s="65" t="str">
        <f>IFERROR(VLOOKUP(G240,#REF!,6,0),"")</f>
        <v/>
      </c>
      <c r="R240" s="38"/>
      <c r="S240" s="38"/>
      <c r="T240" s="38"/>
      <c r="U240" s="38"/>
      <c r="V240" s="38"/>
      <c r="W240" s="38"/>
      <c r="X240" s="38"/>
      <c r="Y240" s="38"/>
      <c r="Z240" s="38"/>
      <c r="AA240" s="38"/>
      <c r="AB240" s="38"/>
      <c r="AC240" s="38"/>
      <c r="AD240" s="38"/>
      <c r="AE240" s="38"/>
      <c r="AF240" s="30"/>
    </row>
    <row r="241" spans="1:32" ht="25.5" x14ac:dyDescent="0.25">
      <c r="A241" s="58" t="s">
        <v>929</v>
      </c>
      <c r="B241" s="58" t="s">
        <v>209</v>
      </c>
      <c r="C241" s="66" t="s">
        <v>899</v>
      </c>
      <c r="D241" s="66" t="s">
        <v>930</v>
      </c>
      <c r="E241" s="66" t="s">
        <v>931</v>
      </c>
      <c r="F241" s="42" t="s">
        <v>8</v>
      </c>
      <c r="G241" s="39" t="s">
        <v>547</v>
      </c>
      <c r="H241" s="86"/>
      <c r="I241" s="86"/>
      <c r="J241" s="35">
        <f t="shared" si="19"/>
        <v>0</v>
      </c>
      <c r="K241" s="35">
        <f t="shared" si="20"/>
        <v>0</v>
      </c>
      <c r="L241" s="82">
        <f>IFERROR(IF(B241="funkcna poziadavka",VLOOKUP(G241,#REF!,4,0)*H241/SUMIFS($H$3:$H$199,$G$3:$G$199,G241,$B$3:$B$199,B241),),)</f>
        <v>0</v>
      </c>
      <c r="M241" s="35">
        <f>IFERROR(IF(B241="Funkcna poziadavka",VLOOKUP(G241,#REF!,3,0),),)</f>
        <v>0</v>
      </c>
      <c r="N241" s="35">
        <f>IFERROR(IF(B241="funkcna poziadavka",VLOOKUP(G241,#REF!,2,0),),)</f>
        <v>0</v>
      </c>
      <c r="O241" s="34">
        <f t="shared" si="21"/>
        <v>0</v>
      </c>
      <c r="P241" s="33">
        <f>IFERROR(O241*VLOOKUP(G241,#REF!,5,0),)</f>
        <v>0</v>
      </c>
      <c r="Q241" s="65" t="str">
        <f>IFERROR(VLOOKUP(G241,#REF!,6,0),"")</f>
        <v/>
      </c>
      <c r="R241" s="38"/>
      <c r="S241" s="38"/>
      <c r="T241" s="38"/>
      <c r="U241" s="38"/>
      <c r="V241" s="38"/>
      <c r="W241" s="38"/>
      <c r="X241" s="38"/>
      <c r="Y241" s="38"/>
      <c r="Z241" s="38"/>
      <c r="AA241" s="38"/>
      <c r="AB241" s="38"/>
      <c r="AC241" s="38"/>
      <c r="AD241" s="38"/>
      <c r="AE241" s="38"/>
      <c r="AF241" s="30"/>
    </row>
    <row r="242" spans="1:32" ht="38.25" x14ac:dyDescent="0.25">
      <c r="A242" s="58" t="s">
        <v>932</v>
      </c>
      <c r="B242" s="58" t="s">
        <v>209</v>
      </c>
      <c r="C242" s="66" t="s">
        <v>899</v>
      </c>
      <c r="D242" s="66" t="s">
        <v>933</v>
      </c>
      <c r="E242" s="66" t="s">
        <v>934</v>
      </c>
      <c r="F242" s="42" t="s">
        <v>8</v>
      </c>
      <c r="G242" s="39" t="s">
        <v>547</v>
      </c>
      <c r="H242" s="86"/>
      <c r="I242" s="86"/>
      <c r="J242" s="35">
        <f t="shared" si="19"/>
        <v>0</v>
      </c>
      <c r="K242" s="35">
        <f t="shared" si="20"/>
        <v>0</v>
      </c>
      <c r="L242" s="82">
        <f>IFERROR(IF(B242="funkcna poziadavka",VLOOKUP(G242,#REF!,4,0)*H242/SUMIFS($H$3:$H$199,$G$3:$G$199,G242,$B$3:$B$199,B242),),)</f>
        <v>0</v>
      </c>
      <c r="M242" s="35">
        <f>IFERROR(IF(B242="Funkcna poziadavka",VLOOKUP(G242,#REF!,3,0),),)</f>
        <v>0</v>
      </c>
      <c r="N242" s="35">
        <f>IFERROR(IF(B242="funkcna poziadavka",VLOOKUP(G242,#REF!,2,0),),)</f>
        <v>0</v>
      </c>
      <c r="O242" s="34">
        <f t="shared" si="21"/>
        <v>0</v>
      </c>
      <c r="P242" s="33">
        <f>IFERROR(O242*VLOOKUP(G242,#REF!,5,0),)</f>
        <v>0</v>
      </c>
      <c r="Q242" s="65" t="str">
        <f>IFERROR(VLOOKUP(G242,#REF!,6,0),"")</f>
        <v/>
      </c>
      <c r="R242" s="38"/>
      <c r="S242" s="38"/>
      <c r="T242" s="38"/>
      <c r="U242" s="38"/>
      <c r="V242" s="38"/>
      <c r="W242" s="38"/>
      <c r="X242" s="38"/>
      <c r="Y242" s="38"/>
      <c r="Z242" s="38"/>
      <c r="AA242" s="38"/>
      <c r="AB242" s="38"/>
      <c r="AC242" s="38"/>
      <c r="AD242" s="38"/>
      <c r="AE242" s="38"/>
      <c r="AF242" s="30"/>
    </row>
    <row r="243" spans="1:32" ht="25.5" x14ac:dyDescent="0.25">
      <c r="A243" s="58" t="s">
        <v>935</v>
      </c>
      <c r="B243" s="58" t="s">
        <v>209</v>
      </c>
      <c r="C243" s="66" t="s">
        <v>936</v>
      </c>
      <c r="D243" s="66" t="s">
        <v>937</v>
      </c>
      <c r="E243" s="66" t="s">
        <v>938</v>
      </c>
      <c r="F243" s="42" t="s">
        <v>8</v>
      </c>
      <c r="G243" s="39" t="s">
        <v>575</v>
      </c>
      <c r="H243" s="86"/>
      <c r="I243" s="86"/>
      <c r="J243" s="35">
        <f t="shared" si="19"/>
        <v>0</v>
      </c>
      <c r="K243" s="35">
        <f t="shared" si="20"/>
        <v>0</v>
      </c>
      <c r="L243" s="82">
        <f>IFERROR(IF(B243="funkcna poziadavka",VLOOKUP(G243,#REF!,4,0)*H243/SUMIFS($H$3:$H$199,$G$3:$G$199,G243,$B$3:$B$199,B243),),)</f>
        <v>0</v>
      </c>
      <c r="M243" s="35">
        <f>IFERROR(IF(B243="Funkcna poziadavka",VLOOKUP(G243,#REF!,3,0),),)</f>
        <v>0</v>
      </c>
      <c r="N243" s="35">
        <f>IFERROR(IF(B243="funkcna poziadavka",VLOOKUP(G243,#REF!,2,0),),)</f>
        <v>0</v>
      </c>
      <c r="O243" s="34">
        <f t="shared" si="21"/>
        <v>0</v>
      </c>
      <c r="P243" s="33">
        <f>IFERROR(O243*VLOOKUP(G243,#REF!,5,0),)</f>
        <v>0</v>
      </c>
      <c r="Q243" s="65" t="str">
        <f>IFERROR(VLOOKUP(G243,#REF!,6,0),"")</f>
        <v/>
      </c>
      <c r="R243" s="38"/>
      <c r="S243" s="38"/>
      <c r="T243" s="38"/>
      <c r="U243" s="38"/>
      <c r="V243" s="38"/>
      <c r="W243" s="38"/>
      <c r="X243" s="38"/>
      <c r="Y243" s="38"/>
      <c r="Z243" s="38"/>
      <c r="AA243" s="38"/>
      <c r="AB243" s="38"/>
      <c r="AC243" s="38"/>
      <c r="AD243" s="38"/>
      <c r="AE243" s="38"/>
      <c r="AF243" s="30"/>
    </row>
    <row r="244" spans="1:32" ht="38.25" x14ac:dyDescent="0.25">
      <c r="A244" s="58" t="s">
        <v>939</v>
      </c>
      <c r="B244" s="58" t="s">
        <v>209</v>
      </c>
      <c r="C244" s="66" t="s">
        <v>936</v>
      </c>
      <c r="D244" s="66" t="s">
        <v>940</v>
      </c>
      <c r="E244" s="66" t="s">
        <v>941</v>
      </c>
      <c r="F244" s="42" t="s">
        <v>8</v>
      </c>
      <c r="G244" s="39" t="s">
        <v>575</v>
      </c>
      <c r="H244" s="86"/>
      <c r="I244" s="86"/>
      <c r="J244" s="35">
        <f t="shared" si="19"/>
        <v>0</v>
      </c>
      <c r="K244" s="35">
        <f t="shared" si="20"/>
        <v>0</v>
      </c>
      <c r="L244" s="82">
        <f>IFERROR(IF(B244="funkcna poziadavka",VLOOKUP(G244,#REF!,4,0)*H244/SUMIFS($H$3:$H$199,$G$3:$G$199,G244,$B$3:$B$199,B244),),)</f>
        <v>0</v>
      </c>
      <c r="M244" s="35">
        <f>IFERROR(IF(B244="Funkcna poziadavka",VLOOKUP(G244,#REF!,3,0),),)</f>
        <v>0</v>
      </c>
      <c r="N244" s="35">
        <f>IFERROR(IF(B244="funkcna poziadavka",VLOOKUP(G244,#REF!,2,0),),)</f>
        <v>0</v>
      </c>
      <c r="O244" s="34">
        <f t="shared" si="21"/>
        <v>0</v>
      </c>
      <c r="P244" s="33">
        <f>IFERROR(O244*VLOOKUP(G244,#REF!,5,0),)</f>
        <v>0</v>
      </c>
      <c r="Q244" s="65" t="str">
        <f>IFERROR(VLOOKUP(G244,#REF!,6,0),"")</f>
        <v/>
      </c>
      <c r="R244" s="38"/>
      <c r="S244" s="38"/>
      <c r="T244" s="38"/>
      <c r="U244" s="38"/>
      <c r="V244" s="38"/>
      <c r="W244" s="38"/>
      <c r="X244" s="38"/>
      <c r="Y244" s="38"/>
      <c r="Z244" s="38"/>
      <c r="AA244" s="38"/>
      <c r="AB244" s="38"/>
      <c r="AC244" s="38"/>
      <c r="AD244" s="38"/>
      <c r="AE244" s="38"/>
      <c r="AF244" s="30"/>
    </row>
    <row r="245" spans="1:32" ht="25.5" x14ac:dyDescent="0.25">
      <c r="A245" s="58" t="s">
        <v>942</v>
      </c>
      <c r="B245" s="58" t="s">
        <v>209</v>
      </c>
      <c r="C245" s="66" t="s">
        <v>936</v>
      </c>
      <c r="D245" s="66" t="s">
        <v>943</v>
      </c>
      <c r="E245" s="66" t="s">
        <v>944</v>
      </c>
      <c r="F245" s="42" t="s">
        <v>8</v>
      </c>
      <c r="G245" s="39" t="s">
        <v>575</v>
      </c>
      <c r="H245" s="86"/>
      <c r="I245" s="86"/>
      <c r="J245" s="35">
        <f t="shared" si="19"/>
        <v>0</v>
      </c>
      <c r="K245" s="35">
        <f t="shared" si="20"/>
        <v>0</v>
      </c>
      <c r="L245" s="82">
        <f>IFERROR(IF(B245="funkcna poziadavka",VLOOKUP(G245,#REF!,4,0)*H245/SUMIFS($H$3:$H$199,$G$3:$G$199,G245,$B$3:$B$199,B245),),)</f>
        <v>0</v>
      </c>
      <c r="M245" s="35">
        <f>IFERROR(IF(B245="Funkcna poziadavka",VLOOKUP(G245,#REF!,3,0),),)</f>
        <v>0</v>
      </c>
      <c r="N245" s="35">
        <f>IFERROR(IF(B245="funkcna poziadavka",VLOOKUP(G245,#REF!,2,0),),)</f>
        <v>0</v>
      </c>
      <c r="O245" s="34">
        <f t="shared" si="21"/>
        <v>0</v>
      </c>
      <c r="P245" s="33">
        <f>IFERROR(O245*VLOOKUP(G245,#REF!,5,0),)</f>
        <v>0</v>
      </c>
      <c r="Q245" s="65" t="str">
        <f>IFERROR(VLOOKUP(G245,#REF!,6,0),"")</f>
        <v/>
      </c>
      <c r="R245" s="38"/>
      <c r="S245" s="38"/>
      <c r="T245" s="38"/>
      <c r="U245" s="38"/>
      <c r="V245" s="38"/>
      <c r="W245" s="38"/>
      <c r="X245" s="38"/>
      <c r="Y245" s="38"/>
      <c r="Z245" s="38"/>
      <c r="AA245" s="38"/>
      <c r="AB245" s="38"/>
      <c r="AC245" s="38"/>
      <c r="AD245" s="38"/>
      <c r="AE245" s="38"/>
      <c r="AF245" s="30"/>
    </row>
    <row r="246" spans="1:32" ht="25.5" x14ac:dyDescent="0.25">
      <c r="A246" s="58" t="s">
        <v>945</v>
      </c>
      <c r="B246" s="58" t="s">
        <v>209</v>
      </c>
      <c r="C246" s="66" t="s">
        <v>936</v>
      </c>
      <c r="D246" s="66" t="s">
        <v>946</v>
      </c>
      <c r="E246" s="66" t="s">
        <v>947</v>
      </c>
      <c r="F246" s="42" t="s">
        <v>8</v>
      </c>
      <c r="G246" s="39" t="s">
        <v>575</v>
      </c>
      <c r="H246" s="86"/>
      <c r="I246" s="86"/>
      <c r="J246" s="35">
        <f t="shared" si="19"/>
        <v>0</v>
      </c>
      <c r="K246" s="35">
        <f t="shared" si="20"/>
        <v>0</v>
      </c>
      <c r="L246" s="82">
        <f>IFERROR(IF(B246="funkcna poziadavka",VLOOKUP(G246,#REF!,4,0)*H246/SUMIFS($H$3:$H$199,$G$3:$G$199,G246,$B$3:$B$199,B246),),)</f>
        <v>0</v>
      </c>
      <c r="M246" s="35">
        <f>IFERROR(IF(B246="Funkcna poziadavka",VLOOKUP(G246,#REF!,3,0),),)</f>
        <v>0</v>
      </c>
      <c r="N246" s="35">
        <f>IFERROR(IF(B246="funkcna poziadavka",VLOOKUP(G246,#REF!,2,0),),)</f>
        <v>0</v>
      </c>
      <c r="O246" s="34">
        <f t="shared" si="21"/>
        <v>0</v>
      </c>
      <c r="P246" s="33">
        <f>IFERROR(O246*VLOOKUP(G246,#REF!,5,0),)</f>
        <v>0</v>
      </c>
      <c r="Q246" s="65" t="str">
        <f>IFERROR(VLOOKUP(G246,#REF!,6,0),"")</f>
        <v/>
      </c>
      <c r="R246" s="38"/>
      <c r="S246" s="38"/>
      <c r="T246" s="38"/>
      <c r="U246" s="38"/>
      <c r="V246" s="38"/>
      <c r="W246" s="38"/>
      <c r="X246" s="38"/>
      <c r="Y246" s="38"/>
      <c r="Z246" s="38"/>
      <c r="AA246" s="38"/>
      <c r="AB246" s="38"/>
      <c r="AC246" s="38"/>
      <c r="AD246" s="38"/>
      <c r="AE246" s="38"/>
      <c r="AF246" s="30"/>
    </row>
    <row r="247" spans="1:32" ht="38.25" x14ac:dyDescent="0.25">
      <c r="A247" s="58" t="s">
        <v>948</v>
      </c>
      <c r="B247" s="58" t="s">
        <v>209</v>
      </c>
      <c r="C247" s="66" t="s">
        <v>936</v>
      </c>
      <c r="D247" s="66" t="s">
        <v>949</v>
      </c>
      <c r="E247" s="89" t="s">
        <v>950</v>
      </c>
      <c r="F247" s="42" t="s">
        <v>8</v>
      </c>
      <c r="G247" s="39" t="s">
        <v>575</v>
      </c>
      <c r="H247" s="86"/>
      <c r="I247" s="86"/>
      <c r="J247" s="35">
        <f t="shared" si="19"/>
        <v>0</v>
      </c>
      <c r="K247" s="35">
        <f t="shared" si="20"/>
        <v>0</v>
      </c>
      <c r="L247" s="82">
        <f>IFERROR(IF(B247="funkcna poziadavka",VLOOKUP(G247,#REF!,4,0)*H247/SUMIFS($H$3:$H$199,$G$3:$G$199,G247,$B$3:$B$199,B247),),)</f>
        <v>0</v>
      </c>
      <c r="M247" s="35">
        <f>IFERROR(IF(B247="Funkcna poziadavka",VLOOKUP(G247,#REF!,3,0),),)</f>
        <v>0</v>
      </c>
      <c r="N247" s="35">
        <f>IFERROR(IF(B247="funkcna poziadavka",VLOOKUP(G247,#REF!,2,0),),)</f>
        <v>0</v>
      </c>
      <c r="O247" s="34">
        <f t="shared" si="21"/>
        <v>0</v>
      </c>
      <c r="P247" s="33">
        <f>IFERROR(O247*VLOOKUP(G247,#REF!,5,0),)</f>
        <v>0</v>
      </c>
      <c r="Q247" s="65" t="str">
        <f>IFERROR(VLOOKUP(G247,#REF!,6,0),"")</f>
        <v/>
      </c>
      <c r="R247" s="38"/>
      <c r="S247" s="38"/>
      <c r="T247" s="38"/>
      <c r="U247" s="38"/>
      <c r="V247" s="38"/>
      <c r="W247" s="38"/>
      <c r="X247" s="38"/>
      <c r="Y247" s="38"/>
      <c r="Z247" s="38"/>
      <c r="AA247" s="38"/>
      <c r="AB247" s="38"/>
      <c r="AC247" s="38"/>
      <c r="AD247" s="38"/>
      <c r="AE247" s="38"/>
      <c r="AF247" s="30"/>
    </row>
    <row r="248" spans="1:32" ht="25.5" x14ac:dyDescent="0.25">
      <c r="A248" s="58" t="s">
        <v>951</v>
      </c>
      <c r="B248" s="58" t="s">
        <v>209</v>
      </c>
      <c r="C248" s="66" t="s">
        <v>936</v>
      </c>
      <c r="D248" s="66" t="s">
        <v>952</v>
      </c>
      <c r="E248" s="89" t="s">
        <v>953</v>
      </c>
      <c r="F248" s="42" t="s">
        <v>8</v>
      </c>
      <c r="G248" s="39" t="s">
        <v>575</v>
      </c>
      <c r="H248" s="86"/>
      <c r="I248" s="86"/>
      <c r="J248" s="35">
        <f t="shared" si="19"/>
        <v>0</v>
      </c>
      <c r="K248" s="35">
        <f t="shared" si="20"/>
        <v>0</v>
      </c>
      <c r="L248" s="82">
        <f>IFERROR(IF(B248="funkcna poziadavka",VLOOKUP(G248,#REF!,4,0)*H248/SUMIFS($H$3:$H$199,$G$3:$G$199,G248,$B$3:$B$199,B248),),)</f>
        <v>0</v>
      </c>
      <c r="M248" s="35">
        <f>IFERROR(IF(B248="Funkcna poziadavka",VLOOKUP(G248,#REF!,3,0),),)</f>
        <v>0</v>
      </c>
      <c r="N248" s="35">
        <f>IFERROR(IF(B248="funkcna poziadavka",VLOOKUP(G248,#REF!,2,0),),)</f>
        <v>0</v>
      </c>
      <c r="O248" s="34">
        <f t="shared" si="21"/>
        <v>0</v>
      </c>
      <c r="P248" s="33">
        <f>IFERROR(O248*VLOOKUP(G248,#REF!,5,0),)</f>
        <v>0</v>
      </c>
      <c r="Q248" s="65" t="str">
        <f>IFERROR(VLOOKUP(G248,#REF!,6,0),"")</f>
        <v/>
      </c>
      <c r="R248" s="38"/>
      <c r="S248" s="38"/>
      <c r="T248" s="38"/>
      <c r="U248" s="38"/>
      <c r="V248" s="38"/>
      <c r="W248" s="38"/>
      <c r="X248" s="38"/>
      <c r="Y248" s="38"/>
      <c r="Z248" s="38"/>
      <c r="AA248" s="38"/>
      <c r="AB248" s="38"/>
      <c r="AC248" s="38"/>
      <c r="AD248" s="38"/>
      <c r="AE248" s="38"/>
      <c r="AF248" s="30"/>
    </row>
    <row r="249" spans="1:32" ht="25.5" x14ac:dyDescent="0.25">
      <c r="A249" s="58" t="s">
        <v>954</v>
      </c>
      <c r="B249" s="58" t="s">
        <v>616</v>
      </c>
      <c r="C249" s="66" t="s">
        <v>3</v>
      </c>
      <c r="D249" s="66" t="s">
        <v>955</v>
      </c>
      <c r="E249" s="66" t="s">
        <v>956</v>
      </c>
      <c r="F249" s="42" t="s">
        <v>8</v>
      </c>
      <c r="G249" s="46"/>
      <c r="H249" s="86"/>
      <c r="I249" s="86"/>
      <c r="J249" s="35">
        <f t="shared" si="19"/>
        <v>0</v>
      </c>
      <c r="K249" s="35">
        <f t="shared" si="20"/>
        <v>0</v>
      </c>
      <c r="L249" s="82">
        <f>IFERROR(IF(B249="funkcna poziadavka",VLOOKUP(G249,#REF!,4,0)*H249/SUMIFS($H$3:$H$199,$G$3:$G$199,G249,$B$3:$B$199,B249),),)</f>
        <v>0</v>
      </c>
      <c r="M249" s="35">
        <f>IFERROR(IF(B249="Funkcna poziadavka",VLOOKUP(G249,#REF!,3,0),),)</f>
        <v>0</v>
      </c>
      <c r="N249" s="35">
        <f>IFERROR(IF(B249="funkcna poziadavka",VLOOKUP(G249,#REF!,2,0),),)</f>
        <v>0</v>
      </c>
      <c r="O249" s="34">
        <f t="shared" si="21"/>
        <v>0</v>
      </c>
      <c r="P249" s="33">
        <f>IFERROR(O249*VLOOKUP(G249,#REF!,5,0),)</f>
        <v>0</v>
      </c>
      <c r="Q249" s="65" t="str">
        <f>IFERROR(VLOOKUP(G249,#REF!,6,0),"")</f>
        <v/>
      </c>
      <c r="R249" s="38"/>
      <c r="S249" s="38"/>
      <c r="T249" s="38"/>
      <c r="U249" s="38"/>
      <c r="V249" s="38"/>
      <c r="W249" s="38"/>
      <c r="X249" s="38"/>
      <c r="Y249" s="38"/>
      <c r="Z249" s="38"/>
      <c r="AA249" s="38"/>
      <c r="AB249" s="38"/>
      <c r="AC249" s="38"/>
      <c r="AD249" s="38"/>
      <c r="AE249" s="38"/>
      <c r="AF249" s="30"/>
    </row>
    <row r="250" spans="1:32" ht="25.5" x14ac:dyDescent="0.25">
      <c r="A250" s="58" t="s">
        <v>957</v>
      </c>
      <c r="B250" s="58" t="s">
        <v>616</v>
      </c>
      <c r="C250" s="66" t="s">
        <v>3</v>
      </c>
      <c r="D250" s="70" t="s">
        <v>958</v>
      </c>
      <c r="E250" s="66" t="s">
        <v>959</v>
      </c>
      <c r="F250" s="42" t="s">
        <v>8</v>
      </c>
      <c r="G250" s="46"/>
      <c r="H250" s="86"/>
      <c r="I250" s="86"/>
      <c r="J250" s="35">
        <f t="shared" si="19"/>
        <v>0</v>
      </c>
      <c r="K250" s="35">
        <f t="shared" si="20"/>
        <v>0</v>
      </c>
      <c r="L250" s="82">
        <f>IFERROR(IF(B250="funkcna poziadavka",VLOOKUP(G250,#REF!,4,0)*H250/SUMIFS($H$3:$H$199,$G$3:$G$199,G250,$B$3:$B$199,B250),),)</f>
        <v>0</v>
      </c>
      <c r="M250" s="35">
        <f>IFERROR(IF(B250="Funkcna poziadavka",VLOOKUP(G250,#REF!,3,0),),)</f>
        <v>0</v>
      </c>
      <c r="N250" s="35">
        <f>IFERROR(IF(B250="funkcna poziadavka",VLOOKUP(G250,#REF!,2,0),),)</f>
        <v>0</v>
      </c>
      <c r="O250" s="34">
        <f t="shared" si="21"/>
        <v>0</v>
      </c>
      <c r="P250" s="33">
        <f>IFERROR(O250*VLOOKUP(G250,#REF!,5,0),)</f>
        <v>0</v>
      </c>
      <c r="Q250" s="65" t="str">
        <f>IFERROR(VLOOKUP(G250,#REF!,6,0),"")</f>
        <v/>
      </c>
      <c r="R250" s="38"/>
      <c r="S250" s="38"/>
      <c r="T250" s="38"/>
      <c r="U250" s="38"/>
      <c r="V250" s="38"/>
      <c r="W250" s="38"/>
      <c r="X250" s="38"/>
      <c r="Y250" s="38"/>
      <c r="Z250" s="38"/>
      <c r="AA250" s="38"/>
      <c r="AB250" s="38"/>
      <c r="AC250" s="38"/>
      <c r="AD250" s="38"/>
      <c r="AE250" s="38"/>
      <c r="AF250" s="30"/>
    </row>
    <row r="251" spans="1:32" ht="38.25" x14ac:dyDescent="0.25">
      <c r="A251" s="58" t="s">
        <v>960</v>
      </c>
      <c r="B251" s="58" t="s">
        <v>662</v>
      </c>
      <c r="C251" s="66" t="s">
        <v>210</v>
      </c>
      <c r="D251" s="46" t="s">
        <v>961</v>
      </c>
      <c r="E251" s="66" t="s">
        <v>962</v>
      </c>
      <c r="F251" s="42" t="s">
        <v>8</v>
      </c>
      <c r="G251" s="46" t="s">
        <v>213</v>
      </c>
      <c r="H251" s="86"/>
      <c r="I251" s="86"/>
      <c r="J251" s="35">
        <f t="shared" si="19"/>
        <v>0</v>
      </c>
      <c r="K251" s="35">
        <f t="shared" si="20"/>
        <v>0</v>
      </c>
      <c r="L251" s="82">
        <f>IFERROR(IF(B251="funkcna poziadavka",VLOOKUP(G251,#REF!,4,0)*H251/SUMIFS($H$3:$H$199,$G$3:$G$199,G251,$B$3:$B$199,B251),),)</f>
        <v>0</v>
      </c>
      <c r="M251" s="35">
        <f>IFERROR(IF(B251="Funkcna poziadavka",VLOOKUP(G251,#REF!,3,0),),)</f>
        <v>0</v>
      </c>
      <c r="N251" s="35">
        <f>IFERROR(IF(B251="funkcna poziadavka",VLOOKUP(G251,#REF!,2,0),),)</f>
        <v>0</v>
      </c>
      <c r="O251" s="34">
        <f t="shared" si="21"/>
        <v>0</v>
      </c>
      <c r="P251" s="33">
        <f>IFERROR(O251*VLOOKUP(G251,#REF!,5,0),)</f>
        <v>0</v>
      </c>
      <c r="Q251" s="65" t="str">
        <f>IFERROR(VLOOKUP(G251,#REF!,6,0),"")</f>
        <v/>
      </c>
      <c r="R251" s="38"/>
      <c r="S251" s="38"/>
      <c r="T251" s="38"/>
      <c r="U251" s="38"/>
      <c r="V251" s="38"/>
      <c r="W251" s="38"/>
      <c r="X251" s="38"/>
      <c r="Y251" s="38"/>
      <c r="Z251" s="38"/>
      <c r="AA251" s="38"/>
      <c r="AB251" s="38"/>
      <c r="AC251" s="38"/>
      <c r="AD251" s="38"/>
      <c r="AE251" s="38"/>
      <c r="AF251" s="30"/>
    </row>
    <row r="252" spans="1:32" ht="191.25" x14ac:dyDescent="0.25">
      <c r="A252" s="58" t="s">
        <v>963</v>
      </c>
      <c r="B252" s="90" t="s">
        <v>662</v>
      </c>
      <c r="C252" s="91" t="s">
        <v>964</v>
      </c>
      <c r="D252" s="92" t="s">
        <v>965</v>
      </c>
      <c r="E252" s="93" t="s">
        <v>966</v>
      </c>
      <c r="F252" s="39"/>
      <c r="G252" s="46"/>
      <c r="H252" s="86"/>
      <c r="I252" s="86"/>
      <c r="J252" s="35">
        <f t="shared" si="19"/>
        <v>0</v>
      </c>
      <c r="K252" s="35">
        <f t="shared" si="20"/>
        <v>0</v>
      </c>
      <c r="L252" s="82">
        <f>IFERROR(IF(B252="funkcna poziadavka",VLOOKUP(G252,#REF!,4,0)*H252/SUMIFS($H$3:$H$199,$G$3:$G$199,G252,$B$3:$B$199,B252),),)</f>
        <v>0</v>
      </c>
      <c r="M252" s="35">
        <f>IFERROR(IF(B252="Funkcna poziadavka",VLOOKUP(G252,#REF!,3,0),),)</f>
        <v>0</v>
      </c>
      <c r="N252" s="35">
        <f>IFERROR(IF(B252="funkcna poziadavka",VLOOKUP(G252,#REF!,2,0),),)</f>
        <v>0</v>
      </c>
      <c r="O252" s="34">
        <f t="shared" si="21"/>
        <v>0</v>
      </c>
      <c r="P252" s="33">
        <f>IFERROR(O252*VLOOKUP(G252,#REF!,5,0),)</f>
        <v>0</v>
      </c>
      <c r="Q252" s="65" t="str">
        <f>IFERROR(VLOOKUP(G252,#REF!,6,0),"")</f>
        <v/>
      </c>
      <c r="R252" s="38"/>
      <c r="S252" s="38"/>
      <c r="T252" s="38"/>
      <c r="U252" s="38"/>
      <c r="V252" s="38"/>
      <c r="W252" s="38"/>
      <c r="X252" s="38"/>
      <c r="Y252" s="38"/>
      <c r="Z252" s="38"/>
      <c r="AA252" s="38"/>
      <c r="AB252" s="38"/>
      <c r="AC252" s="38"/>
      <c r="AD252" s="38"/>
      <c r="AE252" s="38"/>
      <c r="AF252" s="30"/>
    </row>
    <row r="253" spans="1:32" ht="280.5" x14ac:dyDescent="0.25">
      <c r="A253" s="58" t="s">
        <v>967</v>
      </c>
      <c r="B253" s="90" t="s">
        <v>662</v>
      </c>
      <c r="C253" s="91" t="s">
        <v>964</v>
      </c>
      <c r="D253" s="92" t="s">
        <v>968</v>
      </c>
      <c r="E253" s="93" t="s">
        <v>969</v>
      </c>
      <c r="F253" s="39"/>
      <c r="G253" s="39"/>
      <c r="H253" s="86"/>
      <c r="I253" s="86"/>
      <c r="J253" s="35">
        <f t="shared" si="19"/>
        <v>0</v>
      </c>
      <c r="K253" s="35">
        <f t="shared" si="20"/>
        <v>0</v>
      </c>
      <c r="L253" s="82">
        <f>IFERROR(IF(B253="funkcna poziadavka",VLOOKUP(G253,#REF!,4,0)*H253/SUMIFS($H$3:$H$199,$G$3:$G$199,G253,$B$3:$B$199,B253),),)</f>
        <v>0</v>
      </c>
      <c r="M253" s="35">
        <f>IFERROR(IF(B253="Funkcna poziadavka",VLOOKUP(G253,#REF!,3,0),),)</f>
        <v>0</v>
      </c>
      <c r="N253" s="35">
        <f>IFERROR(IF(B253="funkcna poziadavka",VLOOKUP(G253,#REF!,2,0),),)</f>
        <v>0</v>
      </c>
      <c r="O253" s="34">
        <f t="shared" si="21"/>
        <v>0</v>
      </c>
      <c r="P253" s="33">
        <f>IFERROR(O253*VLOOKUP(G253,#REF!,5,0),)</f>
        <v>0</v>
      </c>
      <c r="Q253" s="65" t="str">
        <f>IFERROR(VLOOKUP(G253,#REF!,6,0),"")</f>
        <v/>
      </c>
      <c r="R253" s="38"/>
      <c r="S253" s="38"/>
      <c r="T253" s="38"/>
      <c r="U253" s="38"/>
      <c r="V253" s="38"/>
      <c r="W253" s="38"/>
      <c r="X253" s="38"/>
      <c r="Y253" s="38"/>
      <c r="Z253" s="38"/>
      <c r="AA253" s="38"/>
      <c r="AB253" s="38"/>
      <c r="AC253" s="38"/>
      <c r="AD253" s="38"/>
      <c r="AE253" s="38"/>
      <c r="AF253" s="30"/>
    </row>
    <row r="254" spans="1:32" ht="344.25" x14ac:dyDescent="0.25">
      <c r="A254" s="58" t="s">
        <v>970</v>
      </c>
      <c r="B254" s="90" t="s">
        <v>662</v>
      </c>
      <c r="C254" s="91" t="s">
        <v>971</v>
      </c>
      <c r="D254" s="92" t="s">
        <v>972</v>
      </c>
      <c r="E254" s="94" t="s">
        <v>973</v>
      </c>
      <c r="F254" s="39"/>
      <c r="G254" s="39"/>
      <c r="H254" s="86"/>
      <c r="I254" s="86"/>
      <c r="J254" s="35">
        <f t="shared" si="19"/>
        <v>0</v>
      </c>
      <c r="K254" s="35">
        <f t="shared" si="20"/>
        <v>0</v>
      </c>
      <c r="L254" s="82">
        <f>IFERROR(IF(B254="funkcna poziadavka",VLOOKUP(G254,#REF!,4,0)*H254/SUMIFS($H$3:$H$199,$G$3:$G$199,G254,$B$3:$B$199,B254),),)</f>
        <v>0</v>
      </c>
      <c r="M254" s="35">
        <f>IFERROR(IF(B254="Funkcna poziadavka",VLOOKUP(G254,#REF!,3,0),),)</f>
        <v>0</v>
      </c>
      <c r="N254" s="35">
        <f>IFERROR(IF(B254="funkcna poziadavka",VLOOKUP(G254,#REF!,2,0),),)</f>
        <v>0</v>
      </c>
      <c r="O254" s="34">
        <f t="shared" si="21"/>
        <v>0</v>
      </c>
      <c r="P254" s="33">
        <f>IFERROR(O254*VLOOKUP(G254,#REF!,5,0),)</f>
        <v>0</v>
      </c>
      <c r="Q254" s="65" t="str">
        <f>IFERROR(VLOOKUP(G254,#REF!,6,0),"")</f>
        <v/>
      </c>
      <c r="R254" s="38"/>
      <c r="S254" s="38"/>
      <c r="T254" s="38"/>
      <c r="U254" s="38"/>
      <c r="V254" s="38"/>
      <c r="W254" s="38"/>
      <c r="X254" s="38"/>
      <c r="Y254" s="38"/>
      <c r="Z254" s="38"/>
      <c r="AA254" s="38"/>
      <c r="AB254" s="38"/>
      <c r="AC254" s="38"/>
      <c r="AD254" s="38"/>
      <c r="AE254" s="38"/>
      <c r="AF254" s="30"/>
    </row>
    <row r="255" spans="1:32" ht="76.5" x14ac:dyDescent="0.25">
      <c r="A255" s="58" t="s">
        <v>974</v>
      </c>
      <c r="B255" s="90" t="s">
        <v>662</v>
      </c>
      <c r="C255" s="91" t="s">
        <v>964</v>
      </c>
      <c r="D255" s="92" t="s">
        <v>975</v>
      </c>
      <c r="E255" s="93" t="s">
        <v>976</v>
      </c>
      <c r="F255" s="39"/>
      <c r="G255" s="39"/>
      <c r="H255" s="86"/>
      <c r="I255" s="86"/>
      <c r="J255" s="35">
        <f t="shared" si="19"/>
        <v>0</v>
      </c>
      <c r="K255" s="35">
        <f t="shared" si="20"/>
        <v>0</v>
      </c>
      <c r="L255" s="82">
        <f>IFERROR(IF(B255="funkcna poziadavka",VLOOKUP(G255,#REF!,4,0)*H255/SUMIFS($H$3:$H$199,$G$3:$G$199,G255,$B$3:$B$199,B255),),)</f>
        <v>0</v>
      </c>
      <c r="M255" s="35">
        <f>IFERROR(IF(B255="Funkcna poziadavka",VLOOKUP(G255,#REF!,3,0),),)</f>
        <v>0</v>
      </c>
      <c r="N255" s="35">
        <f>IFERROR(IF(B255="funkcna poziadavka",VLOOKUP(G255,#REF!,2,0),),)</f>
        <v>0</v>
      </c>
      <c r="O255" s="34">
        <f t="shared" si="21"/>
        <v>0</v>
      </c>
      <c r="P255" s="33">
        <f>IFERROR(O255*VLOOKUP(G255,#REF!,5,0),)</f>
        <v>0</v>
      </c>
      <c r="Q255" s="65" t="str">
        <f>IFERROR(VLOOKUP(G255,#REF!,6,0),"")</f>
        <v/>
      </c>
      <c r="R255" s="38"/>
      <c r="S255" s="38"/>
      <c r="T255" s="38"/>
      <c r="U255" s="38"/>
      <c r="V255" s="38"/>
      <c r="W255" s="38"/>
      <c r="X255" s="38"/>
      <c r="Y255" s="38"/>
      <c r="Z255" s="38"/>
      <c r="AA255" s="38"/>
      <c r="AB255" s="38"/>
      <c r="AC255" s="38"/>
      <c r="AD255" s="38"/>
      <c r="AE255" s="38"/>
      <c r="AF255" s="30"/>
    </row>
    <row r="256" spans="1:32" ht="25.5" x14ac:dyDescent="0.25">
      <c r="A256" s="58" t="s">
        <v>977</v>
      </c>
      <c r="B256" s="90" t="s">
        <v>662</v>
      </c>
      <c r="C256" s="95" t="s">
        <v>978</v>
      </c>
      <c r="D256" s="96" t="s">
        <v>979</v>
      </c>
      <c r="E256" s="96" t="s">
        <v>980</v>
      </c>
      <c r="F256" s="39"/>
      <c r="G256" s="39"/>
      <c r="H256" s="86"/>
      <c r="I256" s="86"/>
      <c r="J256" s="35">
        <f t="shared" si="19"/>
        <v>0</v>
      </c>
      <c r="K256" s="35">
        <f t="shared" si="20"/>
        <v>0</v>
      </c>
      <c r="L256" s="82">
        <f>IFERROR(IF(B256="funkcna poziadavka",VLOOKUP(G256,#REF!,4,0)*H256/SUMIFS($H$3:$H$199,$G$3:$G$199,G256,$B$3:$B$199,B256),),)</f>
        <v>0</v>
      </c>
      <c r="M256" s="35">
        <f>IFERROR(IF(B256="Funkcna poziadavka",VLOOKUP(G256,#REF!,3,0),),)</f>
        <v>0</v>
      </c>
      <c r="N256" s="35">
        <f>IFERROR(IF(B256="funkcna poziadavka",VLOOKUP(G256,#REF!,2,0),),)</f>
        <v>0</v>
      </c>
      <c r="O256" s="34">
        <f t="shared" si="21"/>
        <v>0</v>
      </c>
      <c r="P256" s="33">
        <f>IFERROR(O256*VLOOKUP(G256,#REF!,5,0),)</f>
        <v>0</v>
      </c>
      <c r="Q256" s="65" t="str">
        <f>IFERROR(VLOOKUP(G256,#REF!,6,0),"")</f>
        <v/>
      </c>
      <c r="R256" s="38"/>
      <c r="S256" s="38"/>
      <c r="T256" s="38"/>
      <c r="U256" s="38"/>
      <c r="V256" s="38"/>
      <c r="W256" s="38"/>
      <c r="X256" s="38"/>
      <c r="Y256" s="38"/>
      <c r="Z256" s="38"/>
      <c r="AA256" s="38"/>
      <c r="AB256" s="38"/>
      <c r="AC256" s="38"/>
      <c r="AD256" s="38"/>
      <c r="AE256" s="38"/>
      <c r="AF256" s="30"/>
    </row>
    <row r="257" spans="1:32" ht="25.5" x14ac:dyDescent="0.25">
      <c r="A257" s="58" t="s">
        <v>981</v>
      </c>
      <c r="B257" s="97" t="s">
        <v>616</v>
      </c>
      <c r="C257" s="96" t="s">
        <v>982</v>
      </c>
      <c r="D257" s="96" t="s">
        <v>983</v>
      </c>
      <c r="E257" s="96" t="s">
        <v>984</v>
      </c>
      <c r="F257" s="39"/>
      <c r="G257" s="39"/>
      <c r="H257" s="86"/>
      <c r="I257" s="86"/>
      <c r="J257" s="35">
        <f t="shared" si="19"/>
        <v>0</v>
      </c>
      <c r="K257" s="35">
        <f t="shared" si="20"/>
        <v>0</v>
      </c>
      <c r="L257" s="82">
        <f>IFERROR(IF(B257="funkcna poziadavka",VLOOKUP(G257,#REF!,4,0)*H257/SUMIFS($H$3:$H$199,$G$3:$G$199,G257,$B$3:$B$199,B257),),)</f>
        <v>0</v>
      </c>
      <c r="M257" s="35">
        <f>IFERROR(IF(B257="Funkcna poziadavka",VLOOKUP(G257,#REF!,3,0),),)</f>
        <v>0</v>
      </c>
      <c r="N257" s="35">
        <f>IFERROR(IF(B257="funkcna poziadavka",VLOOKUP(G257,#REF!,2,0),),)</f>
        <v>0</v>
      </c>
      <c r="O257" s="34">
        <f t="shared" si="21"/>
        <v>0</v>
      </c>
      <c r="P257" s="33">
        <f>IFERROR(O257*VLOOKUP(G257,#REF!,5,0),)</f>
        <v>0</v>
      </c>
      <c r="Q257" s="65" t="str">
        <f>IFERROR(VLOOKUP(G257,#REF!,6,0),"")</f>
        <v/>
      </c>
      <c r="R257" s="38"/>
      <c r="S257" s="38"/>
      <c r="T257" s="38"/>
      <c r="U257" s="38"/>
      <c r="V257" s="38"/>
      <c r="W257" s="38"/>
      <c r="X257" s="38"/>
      <c r="Y257" s="38"/>
      <c r="Z257" s="38"/>
      <c r="AA257" s="38"/>
      <c r="AB257" s="38"/>
      <c r="AC257" s="38"/>
      <c r="AD257" s="38"/>
      <c r="AE257" s="38"/>
      <c r="AF257" s="30"/>
    </row>
    <row r="258" spans="1:32" ht="38.25" x14ac:dyDescent="0.25">
      <c r="A258" s="58" t="s">
        <v>985</v>
      </c>
      <c r="B258" s="97" t="s">
        <v>616</v>
      </c>
      <c r="C258" s="96" t="s">
        <v>982</v>
      </c>
      <c r="D258" s="96" t="s">
        <v>986</v>
      </c>
      <c r="E258" s="96" t="s">
        <v>987</v>
      </c>
      <c r="F258" s="39"/>
      <c r="G258" s="39"/>
      <c r="H258" s="86"/>
      <c r="I258" s="86"/>
      <c r="J258" s="35">
        <f t="shared" si="19"/>
        <v>0</v>
      </c>
      <c r="K258" s="35">
        <f t="shared" si="20"/>
        <v>0</v>
      </c>
      <c r="L258" s="82">
        <f>IFERROR(IF(B258="funkcna poziadavka",VLOOKUP(G258,#REF!,4,0)*H258/SUMIFS($H$3:$H$199,$G$3:$G$199,G258,$B$3:$B$199,B258),),)</f>
        <v>0</v>
      </c>
      <c r="M258" s="35">
        <f>IFERROR(IF(B258="Funkcna poziadavka",VLOOKUP(G258,#REF!,3,0),),)</f>
        <v>0</v>
      </c>
      <c r="N258" s="35">
        <f>IFERROR(IF(B258="funkcna poziadavka",VLOOKUP(G258,#REF!,2,0),),)</f>
        <v>0</v>
      </c>
      <c r="O258" s="34">
        <f t="shared" si="21"/>
        <v>0</v>
      </c>
      <c r="P258" s="33">
        <f>IFERROR(O258*VLOOKUP(G258,#REF!,5,0),)</f>
        <v>0</v>
      </c>
      <c r="Q258" s="65" t="str">
        <f>IFERROR(VLOOKUP(G258,#REF!,6,0),"")</f>
        <v/>
      </c>
      <c r="R258" s="38"/>
      <c r="S258" s="38"/>
      <c r="T258" s="38"/>
      <c r="U258" s="38"/>
      <c r="V258" s="38"/>
      <c r="W258" s="38"/>
      <c r="X258" s="38"/>
      <c r="Y258" s="38"/>
      <c r="Z258" s="38"/>
      <c r="AA258" s="38"/>
      <c r="AB258" s="38"/>
      <c r="AC258" s="38"/>
      <c r="AD258" s="38"/>
      <c r="AE258" s="38"/>
      <c r="AF258" s="30"/>
    </row>
    <row r="259" spans="1:32" ht="51" x14ac:dyDescent="0.25">
      <c r="A259" s="58" t="s">
        <v>988</v>
      </c>
      <c r="B259" s="97" t="s">
        <v>616</v>
      </c>
      <c r="C259" s="96" t="s">
        <v>982</v>
      </c>
      <c r="D259" s="96" t="s">
        <v>989</v>
      </c>
      <c r="E259" s="96" t="s">
        <v>990</v>
      </c>
      <c r="F259" s="39"/>
      <c r="G259" s="39"/>
      <c r="H259" s="86"/>
      <c r="I259" s="86"/>
      <c r="J259" s="35">
        <f t="shared" si="19"/>
        <v>0</v>
      </c>
      <c r="K259" s="35">
        <f t="shared" si="20"/>
        <v>0</v>
      </c>
      <c r="L259" s="82">
        <f>IFERROR(IF(B259="funkcna poziadavka",VLOOKUP(G259,#REF!,4,0)*H259/SUMIFS($H$3:$H$199,$G$3:$G$199,G259,$B$3:$B$199,B259),),)</f>
        <v>0</v>
      </c>
      <c r="M259" s="35">
        <f>IFERROR(IF(B259="Funkcna poziadavka",VLOOKUP(G259,#REF!,3,0),),)</f>
        <v>0</v>
      </c>
      <c r="N259" s="35">
        <f>IFERROR(IF(B259="funkcna poziadavka",VLOOKUP(G259,#REF!,2,0),),)</f>
        <v>0</v>
      </c>
      <c r="O259" s="34">
        <f t="shared" si="21"/>
        <v>0</v>
      </c>
      <c r="P259" s="33">
        <f>IFERROR(O259*VLOOKUP(G259,#REF!,5,0),)</f>
        <v>0</v>
      </c>
      <c r="Q259" s="65" t="str">
        <f>IFERROR(VLOOKUP(G259,#REF!,6,0),"")</f>
        <v/>
      </c>
      <c r="R259" s="38"/>
      <c r="S259" s="38"/>
      <c r="T259" s="38"/>
      <c r="U259" s="38"/>
      <c r="V259" s="38"/>
      <c r="W259" s="38"/>
      <c r="X259" s="38"/>
      <c r="Y259" s="38"/>
      <c r="Z259" s="38"/>
      <c r="AA259" s="38"/>
      <c r="AB259" s="38"/>
      <c r="AC259" s="38"/>
      <c r="AD259" s="38"/>
      <c r="AE259" s="38"/>
      <c r="AF259" s="30"/>
    </row>
    <row r="260" spans="1:32" ht="63.75" x14ac:dyDescent="0.25">
      <c r="A260" s="58" t="s">
        <v>991</v>
      </c>
      <c r="B260" s="98" t="s">
        <v>616</v>
      </c>
      <c r="C260" s="91" t="s">
        <v>992</v>
      </c>
      <c r="D260" s="91" t="s">
        <v>993</v>
      </c>
      <c r="E260" s="93" t="s">
        <v>994</v>
      </c>
      <c r="F260" s="39"/>
      <c r="G260" s="39"/>
      <c r="H260" s="86"/>
      <c r="I260" s="86"/>
      <c r="J260" s="35">
        <f t="shared" si="19"/>
        <v>0</v>
      </c>
      <c r="K260" s="35">
        <f t="shared" si="20"/>
        <v>0</v>
      </c>
      <c r="L260" s="82">
        <f>IFERROR(IF(B260="funkcna poziadavka",VLOOKUP(G260,#REF!,4,0)*H260/SUMIFS($H$3:$H$199,$G$3:$G$199,G260,$B$3:$B$199,B260),),)</f>
        <v>0</v>
      </c>
      <c r="M260" s="35">
        <f>IFERROR(IF(B260="Funkcna poziadavka",VLOOKUP(G260,#REF!,3,0),),)</f>
        <v>0</v>
      </c>
      <c r="N260" s="35">
        <f>IFERROR(IF(B260="funkcna poziadavka",VLOOKUP(G260,#REF!,2,0),),)</f>
        <v>0</v>
      </c>
      <c r="O260" s="34">
        <f t="shared" si="21"/>
        <v>0</v>
      </c>
      <c r="P260" s="33">
        <f>IFERROR(O260*VLOOKUP(G260,#REF!,5,0),)</f>
        <v>0</v>
      </c>
      <c r="Q260" s="65" t="str">
        <f>IFERROR(VLOOKUP(G260,#REF!,6,0),"")</f>
        <v/>
      </c>
      <c r="R260" s="38"/>
      <c r="S260" s="38"/>
      <c r="T260" s="38"/>
      <c r="U260" s="38"/>
      <c r="V260" s="38"/>
      <c r="W260" s="38"/>
      <c r="X260" s="38"/>
      <c r="Y260" s="38"/>
      <c r="Z260" s="38"/>
      <c r="AA260" s="38"/>
      <c r="AB260" s="38"/>
      <c r="AC260" s="38"/>
      <c r="AD260" s="38"/>
      <c r="AE260" s="38"/>
      <c r="AF260" s="30"/>
    </row>
    <row r="261" spans="1:32" ht="51" x14ac:dyDescent="0.25">
      <c r="A261" s="58" t="s">
        <v>995</v>
      </c>
      <c r="B261" s="98" t="s">
        <v>616</v>
      </c>
      <c r="C261" s="91" t="s">
        <v>992</v>
      </c>
      <c r="D261" s="92" t="s">
        <v>996</v>
      </c>
      <c r="E261" s="93" t="s">
        <v>997</v>
      </c>
      <c r="F261" s="39"/>
      <c r="G261" s="39"/>
      <c r="H261" s="86"/>
      <c r="I261" s="86"/>
      <c r="J261" s="35">
        <f t="shared" si="19"/>
        <v>0</v>
      </c>
      <c r="K261" s="35">
        <f t="shared" si="20"/>
        <v>0</v>
      </c>
      <c r="L261" s="82">
        <f>IFERROR(IF(B261="funkcna poziadavka",VLOOKUP(G261,#REF!,4,0)*H261/SUMIFS($H$3:$H$199,$G$3:$G$199,G261,$B$3:$B$199,B261),),)</f>
        <v>0</v>
      </c>
      <c r="M261" s="35">
        <f>IFERROR(IF(B261="Funkcna poziadavka",VLOOKUP(G261,#REF!,3,0),),)</f>
        <v>0</v>
      </c>
      <c r="N261" s="35">
        <f>IFERROR(IF(B261="funkcna poziadavka",VLOOKUP(G261,#REF!,2,0),),)</f>
        <v>0</v>
      </c>
      <c r="O261" s="34">
        <f t="shared" si="21"/>
        <v>0</v>
      </c>
      <c r="P261" s="33">
        <f>IFERROR(O261*VLOOKUP(G261,#REF!,5,0),)</f>
        <v>0</v>
      </c>
      <c r="Q261" s="65" t="str">
        <f>IFERROR(VLOOKUP(G261,#REF!,6,0),"")</f>
        <v/>
      </c>
      <c r="R261" s="38"/>
      <c r="S261" s="38"/>
      <c r="T261" s="38"/>
      <c r="U261" s="38"/>
      <c r="V261" s="38"/>
      <c r="W261" s="38"/>
      <c r="X261" s="38"/>
      <c r="Y261" s="38"/>
      <c r="Z261" s="38"/>
      <c r="AA261" s="38"/>
      <c r="AB261" s="38"/>
      <c r="AC261" s="38"/>
      <c r="AD261" s="38"/>
      <c r="AE261" s="38"/>
      <c r="AF261" s="30"/>
    </row>
    <row r="262" spans="1:32" ht="382.5" x14ac:dyDescent="0.25">
      <c r="A262" s="58" t="s">
        <v>998</v>
      </c>
      <c r="B262" s="98" t="s">
        <v>616</v>
      </c>
      <c r="C262" s="91" t="s">
        <v>992</v>
      </c>
      <c r="D262" s="92" t="s">
        <v>999</v>
      </c>
      <c r="E262" s="93" t="s">
        <v>1000</v>
      </c>
      <c r="F262" s="39"/>
      <c r="G262" s="39"/>
      <c r="H262" s="86"/>
      <c r="I262" s="86"/>
      <c r="J262" s="35">
        <f t="shared" si="19"/>
        <v>0</v>
      </c>
      <c r="K262" s="35">
        <f t="shared" si="20"/>
        <v>0</v>
      </c>
      <c r="L262" s="82">
        <f>IFERROR(IF(B262="funkcna poziadavka",VLOOKUP(G262,#REF!,4,0)*H262/SUMIFS($H$3:$H$199,$G$3:$G$199,G262,$B$3:$B$199,B262),),)</f>
        <v>0</v>
      </c>
      <c r="M262" s="35">
        <f>IFERROR(IF(B262="Funkcna poziadavka",VLOOKUP(G262,#REF!,3,0),),)</f>
        <v>0</v>
      </c>
      <c r="N262" s="35">
        <f>IFERROR(IF(B262="funkcna poziadavka",VLOOKUP(G262,#REF!,2,0),),)</f>
        <v>0</v>
      </c>
      <c r="O262" s="34">
        <f t="shared" si="21"/>
        <v>0</v>
      </c>
      <c r="P262" s="33">
        <f>IFERROR(O262*VLOOKUP(G262,#REF!,5,0),)</f>
        <v>0</v>
      </c>
      <c r="Q262" s="65" t="str">
        <f>IFERROR(VLOOKUP(G262,#REF!,6,0),"")</f>
        <v/>
      </c>
      <c r="R262" s="38"/>
      <c r="S262" s="38"/>
      <c r="T262" s="38"/>
      <c r="U262" s="38"/>
      <c r="V262" s="38"/>
      <c r="W262" s="38"/>
      <c r="X262" s="38"/>
      <c r="Y262" s="38"/>
      <c r="Z262" s="38"/>
      <c r="AA262" s="38"/>
      <c r="AB262" s="38"/>
      <c r="AC262" s="38"/>
      <c r="AD262" s="38"/>
      <c r="AE262" s="38"/>
      <c r="AF262" s="30"/>
    </row>
    <row r="263" spans="1:32" ht="25.5" x14ac:dyDescent="0.25">
      <c r="A263" s="58" t="s">
        <v>1001</v>
      </c>
      <c r="B263" s="98" t="s">
        <v>616</v>
      </c>
      <c r="C263" s="91" t="s">
        <v>992</v>
      </c>
      <c r="D263" s="92" t="s">
        <v>1002</v>
      </c>
      <c r="E263" s="93" t="s">
        <v>1003</v>
      </c>
      <c r="F263" s="39"/>
      <c r="G263" s="39"/>
      <c r="H263" s="86"/>
      <c r="I263" s="86"/>
      <c r="J263" s="35">
        <f t="shared" si="19"/>
        <v>0</v>
      </c>
      <c r="K263" s="35">
        <f t="shared" si="20"/>
        <v>0</v>
      </c>
      <c r="L263" s="82">
        <f>IFERROR(IF(B263="funkcna poziadavka",VLOOKUP(G263,#REF!,4,0)*H263/SUMIFS($H$3:$H$199,$G$3:$G$199,G263,$B$3:$B$199,B263),),)</f>
        <v>0</v>
      </c>
      <c r="M263" s="35">
        <f>IFERROR(IF(B263="Funkcna poziadavka",VLOOKUP(G263,#REF!,3,0),),)</f>
        <v>0</v>
      </c>
      <c r="N263" s="35">
        <f>IFERROR(IF(B263="funkcna poziadavka",VLOOKUP(G263,#REF!,2,0),),)</f>
        <v>0</v>
      </c>
      <c r="O263" s="34">
        <f t="shared" si="21"/>
        <v>0</v>
      </c>
      <c r="P263" s="33">
        <f>IFERROR(O263*VLOOKUP(G263,#REF!,5,0),)</f>
        <v>0</v>
      </c>
      <c r="Q263" s="65" t="str">
        <f>IFERROR(VLOOKUP(G263,#REF!,6,0),"")</f>
        <v/>
      </c>
      <c r="R263" s="38"/>
      <c r="S263" s="38"/>
      <c r="T263" s="38"/>
      <c r="U263" s="38"/>
      <c r="V263" s="38"/>
      <c r="W263" s="38"/>
      <c r="X263" s="38"/>
      <c r="Y263" s="38"/>
      <c r="Z263" s="38"/>
      <c r="AA263" s="38"/>
      <c r="AB263" s="38"/>
      <c r="AC263" s="38"/>
      <c r="AD263" s="38"/>
      <c r="AE263" s="38"/>
      <c r="AF263" s="30"/>
    </row>
    <row r="264" spans="1:32" ht="280.5" x14ac:dyDescent="0.25">
      <c r="A264" s="58" t="s">
        <v>1004</v>
      </c>
      <c r="B264" s="98" t="s">
        <v>616</v>
      </c>
      <c r="C264" s="91" t="s">
        <v>992</v>
      </c>
      <c r="D264" s="92" t="s">
        <v>1005</v>
      </c>
      <c r="E264" s="93" t="s">
        <v>1006</v>
      </c>
      <c r="F264" s="39"/>
      <c r="G264" s="39"/>
      <c r="H264" s="86"/>
      <c r="I264" s="86"/>
      <c r="J264" s="35">
        <f t="shared" si="19"/>
        <v>0</v>
      </c>
      <c r="K264" s="35">
        <f t="shared" si="20"/>
        <v>0</v>
      </c>
      <c r="L264" s="82">
        <f>IFERROR(IF(B264="funkcna poziadavka",VLOOKUP(G264,#REF!,4,0)*H264/SUMIFS($H$3:$H$199,$G$3:$G$199,G264,$B$3:$B$199,B264),),)</f>
        <v>0</v>
      </c>
      <c r="M264" s="35">
        <f>IFERROR(IF(B264="Funkcna poziadavka",VLOOKUP(G264,#REF!,3,0),),)</f>
        <v>0</v>
      </c>
      <c r="N264" s="35">
        <f>IFERROR(IF(B264="funkcna poziadavka",VLOOKUP(G264,#REF!,2,0),),)</f>
        <v>0</v>
      </c>
      <c r="O264" s="34">
        <f t="shared" si="21"/>
        <v>0</v>
      </c>
      <c r="P264" s="33">
        <f>IFERROR(O264*VLOOKUP(G264,#REF!,5,0),)</f>
        <v>0</v>
      </c>
      <c r="Q264" s="65" t="str">
        <f>IFERROR(VLOOKUP(G264,#REF!,6,0),"")</f>
        <v/>
      </c>
      <c r="R264" s="38"/>
      <c r="S264" s="38"/>
      <c r="T264" s="38"/>
      <c r="U264" s="38"/>
      <c r="V264" s="38"/>
      <c r="W264" s="38"/>
      <c r="X264" s="38"/>
      <c r="Y264" s="38"/>
      <c r="Z264" s="38"/>
      <c r="AA264" s="38"/>
      <c r="AB264" s="38"/>
      <c r="AC264" s="38"/>
      <c r="AD264" s="38"/>
      <c r="AE264" s="38"/>
      <c r="AF264" s="30"/>
    </row>
    <row r="265" spans="1:32" ht="255" x14ac:dyDescent="0.25">
      <c r="A265" s="58" t="s">
        <v>1007</v>
      </c>
      <c r="B265" s="98" t="s">
        <v>616</v>
      </c>
      <c r="C265" s="91" t="s">
        <v>992</v>
      </c>
      <c r="D265" s="92" t="s">
        <v>1008</v>
      </c>
      <c r="E265" s="93" t="s">
        <v>1009</v>
      </c>
      <c r="F265" s="39"/>
      <c r="G265" s="39"/>
      <c r="H265" s="86"/>
      <c r="I265" s="86"/>
      <c r="J265" s="35">
        <f t="shared" si="19"/>
        <v>0</v>
      </c>
      <c r="K265" s="35">
        <f t="shared" si="20"/>
        <v>0</v>
      </c>
      <c r="L265" s="82">
        <f>IFERROR(IF(B265="funkcna poziadavka",VLOOKUP(G265,#REF!,4,0)*H265/SUMIFS($H$3:$H$199,$G$3:$G$199,G265,$B$3:$B$199,B265),),)</f>
        <v>0</v>
      </c>
      <c r="M265" s="35">
        <f>IFERROR(IF(B265="Funkcna poziadavka",VLOOKUP(G265,#REF!,3,0),),)</f>
        <v>0</v>
      </c>
      <c r="N265" s="35">
        <f>IFERROR(IF(B265="funkcna poziadavka",VLOOKUP(G265,#REF!,2,0),),)</f>
        <v>0</v>
      </c>
      <c r="O265" s="34">
        <f t="shared" si="21"/>
        <v>0</v>
      </c>
      <c r="P265" s="33">
        <f>IFERROR(O265*VLOOKUP(G265,#REF!,5,0),)</f>
        <v>0</v>
      </c>
      <c r="Q265" s="65" t="str">
        <f>IFERROR(VLOOKUP(G265,#REF!,6,0),"")</f>
        <v/>
      </c>
      <c r="R265" s="38"/>
      <c r="S265" s="38"/>
      <c r="T265" s="38"/>
      <c r="U265" s="38"/>
      <c r="V265" s="38"/>
      <c r="W265" s="38"/>
      <c r="X265" s="38"/>
      <c r="Y265" s="38"/>
      <c r="Z265" s="38"/>
      <c r="AA265" s="38"/>
      <c r="AB265" s="38"/>
      <c r="AC265" s="38"/>
      <c r="AD265" s="38"/>
      <c r="AE265" s="38"/>
      <c r="AF265" s="30"/>
    </row>
    <row r="266" spans="1:32" ht="229.5" x14ac:dyDescent="0.25">
      <c r="A266" s="58" t="s">
        <v>1010</v>
      </c>
      <c r="B266" s="98" t="s">
        <v>616</v>
      </c>
      <c r="C266" s="91" t="s">
        <v>992</v>
      </c>
      <c r="D266" s="92" t="s">
        <v>1011</v>
      </c>
      <c r="E266" s="93" t="s">
        <v>1012</v>
      </c>
      <c r="F266" s="39"/>
      <c r="G266" s="39"/>
      <c r="H266" s="86"/>
      <c r="I266" s="86"/>
      <c r="J266" s="35">
        <f t="shared" si="19"/>
        <v>0</v>
      </c>
      <c r="K266" s="35">
        <f t="shared" si="20"/>
        <v>0</v>
      </c>
      <c r="L266" s="82">
        <f>IFERROR(IF(B266="funkcna poziadavka",VLOOKUP(G266,#REF!,4,0)*H266/SUMIFS($H$3:$H$199,$G$3:$G$199,G266,$B$3:$B$199,B266),),)</f>
        <v>0</v>
      </c>
      <c r="M266" s="35">
        <f>IFERROR(IF(B266="Funkcna poziadavka",VLOOKUP(G266,#REF!,3,0),),)</f>
        <v>0</v>
      </c>
      <c r="N266" s="35">
        <f>IFERROR(IF(B266="funkcna poziadavka",VLOOKUP(G266,#REF!,2,0),),)</f>
        <v>0</v>
      </c>
      <c r="O266" s="34">
        <f t="shared" si="21"/>
        <v>0</v>
      </c>
      <c r="P266" s="33">
        <f>IFERROR(O266*VLOOKUP(G266,#REF!,5,0),)</f>
        <v>0</v>
      </c>
      <c r="Q266" s="65" t="str">
        <f>IFERROR(VLOOKUP(G266,#REF!,6,0),"")</f>
        <v/>
      </c>
      <c r="R266" s="38"/>
      <c r="S266" s="38"/>
      <c r="T266" s="38"/>
      <c r="U266" s="38"/>
      <c r="V266" s="38"/>
      <c r="W266" s="38"/>
      <c r="X266" s="38"/>
      <c r="Y266" s="38"/>
      <c r="Z266" s="38"/>
      <c r="AA266" s="38"/>
      <c r="AB266" s="38"/>
      <c r="AC266" s="38"/>
      <c r="AD266" s="38"/>
      <c r="AE266" s="38"/>
      <c r="AF266" s="30"/>
    </row>
    <row r="267" spans="1:32" ht="38.25" x14ac:dyDescent="0.25">
      <c r="A267" s="58" t="s">
        <v>1013</v>
      </c>
      <c r="B267" s="98" t="s">
        <v>616</v>
      </c>
      <c r="C267" s="91" t="s">
        <v>1014</v>
      </c>
      <c r="D267" s="91" t="s">
        <v>1015</v>
      </c>
      <c r="E267" s="93" t="s">
        <v>1016</v>
      </c>
      <c r="F267" s="39"/>
      <c r="G267" s="46"/>
      <c r="H267" s="86"/>
      <c r="I267" s="86"/>
      <c r="J267" s="35">
        <f t="shared" si="19"/>
        <v>0</v>
      </c>
      <c r="K267" s="35">
        <f t="shared" si="20"/>
        <v>0</v>
      </c>
      <c r="L267" s="82">
        <f>IFERROR(IF(B267="funkcna poziadavka",VLOOKUP(G267,#REF!,4,0)*H267/SUMIFS($H$3:$H$199,$G$3:$G$199,G267,$B$3:$B$199,B267),),)</f>
        <v>0</v>
      </c>
      <c r="M267" s="35">
        <f>IFERROR(IF(B267="Funkcna poziadavka",VLOOKUP(G267,#REF!,3,0),),)</f>
        <v>0</v>
      </c>
      <c r="N267" s="35">
        <f>IFERROR(IF(B267="funkcna poziadavka",VLOOKUP(G267,#REF!,2,0),),)</f>
        <v>0</v>
      </c>
      <c r="O267" s="34">
        <f t="shared" si="21"/>
        <v>0</v>
      </c>
      <c r="P267" s="33">
        <f>IFERROR(O267*VLOOKUP(G267,#REF!,5,0),)</f>
        <v>0</v>
      </c>
      <c r="Q267" s="65" t="str">
        <f>IFERROR(VLOOKUP(G267,#REF!,6,0),"")</f>
        <v/>
      </c>
      <c r="R267" s="38"/>
      <c r="S267" s="38"/>
      <c r="T267" s="38"/>
      <c r="U267" s="38"/>
      <c r="V267" s="38"/>
      <c r="W267" s="38"/>
      <c r="X267" s="38"/>
      <c r="Y267" s="38"/>
      <c r="Z267" s="38"/>
      <c r="AA267" s="38"/>
      <c r="AB267" s="38"/>
      <c r="AC267" s="38"/>
      <c r="AD267" s="38"/>
      <c r="AE267" s="38"/>
      <c r="AF267" s="30"/>
    </row>
    <row r="268" spans="1:32" ht="38.25" x14ac:dyDescent="0.25">
      <c r="A268" s="58" t="s">
        <v>1017</v>
      </c>
      <c r="B268" s="98" t="s">
        <v>616</v>
      </c>
      <c r="C268" s="91" t="s">
        <v>1014</v>
      </c>
      <c r="D268" s="91" t="s">
        <v>1015</v>
      </c>
      <c r="E268" s="93" t="s">
        <v>1018</v>
      </c>
      <c r="F268" s="39"/>
      <c r="G268" s="46"/>
      <c r="H268" s="86"/>
      <c r="I268" s="86"/>
      <c r="J268" s="35">
        <f t="shared" si="19"/>
        <v>0</v>
      </c>
      <c r="K268" s="35">
        <f t="shared" si="20"/>
        <v>0</v>
      </c>
      <c r="L268" s="82">
        <f>IFERROR(IF(B268="funkcna poziadavka",VLOOKUP(G268,#REF!,4,0)*H268/SUMIFS($H$3:$H$199,$G$3:$G$199,G268,$B$3:$B$199,B268),),)</f>
        <v>0</v>
      </c>
      <c r="M268" s="35">
        <f>IFERROR(IF(B268="Funkcna poziadavka",VLOOKUP(G268,#REF!,3,0),),)</f>
        <v>0</v>
      </c>
      <c r="N268" s="35">
        <f>IFERROR(IF(B268="funkcna poziadavka",VLOOKUP(G268,#REF!,2,0),),)</f>
        <v>0</v>
      </c>
      <c r="O268" s="34">
        <f t="shared" si="21"/>
        <v>0</v>
      </c>
      <c r="P268" s="33">
        <f>IFERROR(O268*VLOOKUP(G268,#REF!,5,0),)</f>
        <v>0</v>
      </c>
      <c r="Q268" s="65" t="str">
        <f>IFERROR(VLOOKUP(G268,#REF!,6,0),"")</f>
        <v/>
      </c>
      <c r="R268" s="38"/>
      <c r="S268" s="38"/>
      <c r="T268" s="38"/>
      <c r="U268" s="38"/>
      <c r="V268" s="38"/>
      <c r="W268" s="38"/>
      <c r="X268" s="38"/>
      <c r="Y268" s="38"/>
      <c r="Z268" s="38"/>
      <c r="AA268" s="38"/>
      <c r="AB268" s="38"/>
      <c r="AC268" s="38"/>
      <c r="AD268" s="38"/>
      <c r="AE268" s="38"/>
      <c r="AF268" s="30"/>
    </row>
    <row r="269" spans="1:32" ht="25.5" x14ac:dyDescent="0.25">
      <c r="A269" s="58" t="s">
        <v>1019</v>
      </c>
      <c r="B269" s="98" t="s">
        <v>616</v>
      </c>
      <c r="C269" s="91" t="s">
        <v>1014</v>
      </c>
      <c r="D269" s="91" t="s">
        <v>1020</v>
      </c>
      <c r="E269" s="93" t="s">
        <v>1021</v>
      </c>
      <c r="F269" s="39"/>
      <c r="G269" s="46"/>
      <c r="H269" s="86"/>
      <c r="I269" s="86"/>
      <c r="J269" s="35">
        <f t="shared" si="19"/>
        <v>0</v>
      </c>
      <c r="K269" s="35">
        <f t="shared" si="20"/>
        <v>0</v>
      </c>
      <c r="L269" s="82">
        <f>IFERROR(IF(B269="funkcna poziadavka",VLOOKUP(G269,#REF!,4,0)*H269/SUMIFS($H$3:$H$199,$G$3:$G$199,G269,$B$3:$B$199,B269),),)</f>
        <v>0</v>
      </c>
      <c r="M269" s="35">
        <f>IFERROR(IF(B269="Funkcna poziadavka",VLOOKUP(G269,#REF!,3,0),),)</f>
        <v>0</v>
      </c>
      <c r="N269" s="35">
        <f>IFERROR(IF(B269="funkcna poziadavka",VLOOKUP(G269,#REF!,2,0),),)</f>
        <v>0</v>
      </c>
      <c r="O269" s="34">
        <f t="shared" si="21"/>
        <v>0</v>
      </c>
      <c r="P269" s="33">
        <f>IFERROR(O269*VLOOKUP(G269,#REF!,5,0),)</f>
        <v>0</v>
      </c>
      <c r="Q269" s="65" t="str">
        <f>IFERROR(VLOOKUP(G269,#REF!,6,0),"")</f>
        <v/>
      </c>
      <c r="R269" s="38"/>
      <c r="S269" s="38"/>
      <c r="T269" s="38"/>
      <c r="U269" s="38"/>
      <c r="V269" s="38"/>
      <c r="W269" s="38"/>
      <c r="X269" s="38"/>
      <c r="Y269" s="38"/>
      <c r="Z269" s="38"/>
      <c r="AA269" s="38"/>
      <c r="AB269" s="38"/>
      <c r="AC269" s="38"/>
      <c r="AD269" s="38"/>
      <c r="AE269" s="38"/>
      <c r="AF269" s="30"/>
    </row>
    <row r="270" spans="1:32" ht="51" x14ac:dyDescent="0.25">
      <c r="A270" s="58" t="s">
        <v>1022</v>
      </c>
      <c r="B270" s="98" t="s">
        <v>616</v>
      </c>
      <c r="C270" s="91" t="s">
        <v>1014</v>
      </c>
      <c r="D270" s="91" t="s">
        <v>1020</v>
      </c>
      <c r="E270" s="93" t="s">
        <v>1023</v>
      </c>
      <c r="F270" s="39"/>
      <c r="G270" s="46"/>
      <c r="H270" s="86"/>
      <c r="I270" s="86"/>
      <c r="J270" s="35">
        <f t="shared" si="19"/>
        <v>0</v>
      </c>
      <c r="K270" s="35">
        <f t="shared" si="20"/>
        <v>0</v>
      </c>
      <c r="L270" s="82">
        <f>IFERROR(IF(B270="funkcna poziadavka",VLOOKUP(G270,#REF!,4,0)*H270/SUMIFS($H$3:$H$199,$G$3:$G$199,G270,$B$3:$B$199,B270),),)</f>
        <v>0</v>
      </c>
      <c r="M270" s="35">
        <f>IFERROR(IF(B270="Funkcna poziadavka",VLOOKUP(G270,#REF!,3,0),),)</f>
        <v>0</v>
      </c>
      <c r="N270" s="35">
        <f>IFERROR(IF(B270="funkcna poziadavka",VLOOKUP(G270,#REF!,2,0),),)</f>
        <v>0</v>
      </c>
      <c r="O270" s="34">
        <f t="shared" si="21"/>
        <v>0</v>
      </c>
      <c r="P270" s="33">
        <f>IFERROR(O270*VLOOKUP(G270,#REF!,5,0),)</f>
        <v>0</v>
      </c>
      <c r="Q270" s="65" t="str">
        <f>IFERROR(VLOOKUP(G270,#REF!,6,0),"")</f>
        <v/>
      </c>
      <c r="R270" s="38"/>
      <c r="S270" s="38"/>
      <c r="T270" s="38"/>
      <c r="U270" s="38"/>
      <c r="V270" s="38"/>
      <c r="W270" s="38"/>
      <c r="X270" s="38"/>
      <c r="Y270" s="38"/>
      <c r="Z270" s="38"/>
      <c r="AA270" s="38"/>
      <c r="AB270" s="38"/>
      <c r="AC270" s="38"/>
      <c r="AD270" s="38"/>
      <c r="AE270" s="38"/>
      <c r="AF270" s="30"/>
    </row>
    <row r="271" spans="1:32" ht="51" x14ac:dyDescent="0.25">
      <c r="A271" s="58" t="s">
        <v>1024</v>
      </c>
      <c r="B271" s="98" t="s">
        <v>616</v>
      </c>
      <c r="C271" s="91" t="s">
        <v>1014</v>
      </c>
      <c r="D271" s="91" t="s">
        <v>1015</v>
      </c>
      <c r="E271" s="93" t="s">
        <v>1025</v>
      </c>
      <c r="F271" s="39"/>
      <c r="G271" s="39"/>
      <c r="H271" s="86"/>
      <c r="I271" s="86"/>
      <c r="J271" s="35">
        <f t="shared" si="19"/>
        <v>0</v>
      </c>
      <c r="K271" s="35">
        <f t="shared" si="20"/>
        <v>0</v>
      </c>
      <c r="L271" s="82">
        <f>IFERROR(IF(B271="funkcna poziadavka",VLOOKUP(G271,#REF!,4,0)*H271/SUMIFS($H$3:$H$199,$G$3:$G$199,G271,$B$3:$B$199,B271),),)</f>
        <v>0</v>
      </c>
      <c r="M271" s="35">
        <f>IFERROR(IF(B271="Funkcna poziadavka",VLOOKUP(G271,#REF!,3,0),),)</f>
        <v>0</v>
      </c>
      <c r="N271" s="35">
        <f>IFERROR(IF(B271="funkcna poziadavka",VLOOKUP(G271,#REF!,2,0),),)</f>
        <v>0</v>
      </c>
      <c r="O271" s="34">
        <f t="shared" si="21"/>
        <v>0</v>
      </c>
      <c r="P271" s="33">
        <f>IFERROR(O271*VLOOKUP(G271,#REF!,5,0),)</f>
        <v>0</v>
      </c>
      <c r="Q271" s="65" t="str">
        <f>IFERROR(VLOOKUP(G271,#REF!,6,0),"")</f>
        <v/>
      </c>
      <c r="R271" s="38"/>
      <c r="S271" s="38"/>
      <c r="T271" s="38"/>
      <c r="U271" s="38"/>
      <c r="V271" s="38"/>
      <c r="W271" s="38"/>
      <c r="X271" s="38"/>
      <c r="Y271" s="38"/>
      <c r="Z271" s="38"/>
      <c r="AA271" s="38"/>
      <c r="AB271" s="38"/>
      <c r="AC271" s="38"/>
      <c r="AD271" s="38"/>
      <c r="AE271" s="38"/>
      <c r="AF271" s="30"/>
    </row>
    <row r="272" spans="1:32" ht="63.75" x14ac:dyDescent="0.25">
      <c r="A272" s="58" t="s">
        <v>1026</v>
      </c>
      <c r="B272" s="98" t="s">
        <v>616</v>
      </c>
      <c r="C272" s="91" t="s">
        <v>1014</v>
      </c>
      <c r="D272" s="91" t="s">
        <v>1015</v>
      </c>
      <c r="E272" s="93" t="s">
        <v>1027</v>
      </c>
      <c r="F272" s="39"/>
      <c r="G272" s="39"/>
      <c r="H272" s="86"/>
      <c r="I272" s="86"/>
      <c r="J272" s="35">
        <f t="shared" si="19"/>
        <v>0</v>
      </c>
      <c r="K272" s="35">
        <f t="shared" si="20"/>
        <v>0</v>
      </c>
      <c r="L272" s="82">
        <f>IFERROR(IF(B272="funkcna poziadavka",VLOOKUP(G272,#REF!,4,0)*H272/SUMIFS($H$3:$H$199,$G$3:$G$199,G272,$B$3:$B$199,B272),),)</f>
        <v>0</v>
      </c>
      <c r="M272" s="35">
        <f>IFERROR(IF(B272="Funkcna poziadavka",VLOOKUP(G272,#REF!,3,0),),)</f>
        <v>0</v>
      </c>
      <c r="N272" s="35">
        <f>IFERROR(IF(B272="funkcna poziadavka",VLOOKUP(G272,#REF!,2,0),),)</f>
        <v>0</v>
      </c>
      <c r="O272" s="34">
        <f t="shared" si="21"/>
        <v>0</v>
      </c>
      <c r="P272" s="33">
        <f>IFERROR(O272*VLOOKUP(G272,#REF!,5,0),)</f>
        <v>0</v>
      </c>
      <c r="Q272" s="65" t="str">
        <f>IFERROR(VLOOKUP(G272,#REF!,6,0),"")</f>
        <v/>
      </c>
      <c r="R272" s="38"/>
      <c r="S272" s="38"/>
      <c r="T272" s="38"/>
      <c r="U272" s="38"/>
      <c r="V272" s="38"/>
      <c r="W272" s="38"/>
      <c r="X272" s="38"/>
      <c r="Y272" s="38"/>
      <c r="Z272" s="38"/>
      <c r="AA272" s="38"/>
      <c r="AB272" s="38"/>
      <c r="AC272" s="38"/>
      <c r="AD272" s="38"/>
      <c r="AE272" s="38"/>
      <c r="AF272" s="30"/>
    </row>
    <row r="273" spans="1:32" ht="25.5" x14ac:dyDescent="0.25">
      <c r="A273" s="58" t="s">
        <v>1028</v>
      </c>
      <c r="B273" s="98" t="s">
        <v>616</v>
      </c>
      <c r="C273" s="91" t="s">
        <v>1014</v>
      </c>
      <c r="D273" s="91" t="s">
        <v>1015</v>
      </c>
      <c r="E273" s="93" t="s">
        <v>1029</v>
      </c>
      <c r="F273" s="39"/>
      <c r="G273" s="39"/>
      <c r="H273" s="86"/>
      <c r="I273" s="86"/>
      <c r="J273" s="35">
        <f t="shared" si="19"/>
        <v>0</v>
      </c>
      <c r="K273" s="35">
        <f t="shared" si="20"/>
        <v>0</v>
      </c>
      <c r="L273" s="82">
        <f>IFERROR(IF(B273="funkcna poziadavka",VLOOKUP(G273,#REF!,4,0)*H273/SUMIFS($H$3:$H$199,$G$3:$G$199,G273,$B$3:$B$199,B273),),)</f>
        <v>0</v>
      </c>
      <c r="M273" s="35">
        <f>IFERROR(IF(B273="Funkcna poziadavka",VLOOKUP(G273,#REF!,3,0),),)</f>
        <v>0</v>
      </c>
      <c r="N273" s="35">
        <f>IFERROR(IF(B273="funkcna poziadavka",VLOOKUP(G273,#REF!,2,0),),)</f>
        <v>0</v>
      </c>
      <c r="O273" s="34">
        <f t="shared" si="21"/>
        <v>0</v>
      </c>
      <c r="P273" s="33">
        <f>IFERROR(O273*VLOOKUP(G273,#REF!,5,0),)</f>
        <v>0</v>
      </c>
      <c r="Q273" s="65" t="str">
        <f>IFERROR(VLOOKUP(G273,#REF!,6,0),"")</f>
        <v/>
      </c>
      <c r="R273" s="38"/>
      <c r="S273" s="38"/>
      <c r="T273" s="38"/>
      <c r="U273" s="38"/>
      <c r="V273" s="38"/>
      <c r="W273" s="38"/>
      <c r="X273" s="38"/>
      <c r="Y273" s="38"/>
      <c r="Z273" s="38"/>
      <c r="AA273" s="38"/>
      <c r="AB273" s="38"/>
      <c r="AC273" s="38"/>
      <c r="AD273" s="38"/>
      <c r="AE273" s="38"/>
      <c r="AF273" s="30"/>
    </row>
    <row r="274" spans="1:32" ht="25.5" x14ac:dyDescent="0.25">
      <c r="A274" s="58" t="s">
        <v>1030</v>
      </c>
      <c r="B274" s="98" t="s">
        <v>616</v>
      </c>
      <c r="C274" s="91" t="s">
        <v>1014</v>
      </c>
      <c r="D274" s="91" t="s">
        <v>1015</v>
      </c>
      <c r="E274" s="93" t="s">
        <v>1031</v>
      </c>
      <c r="F274" s="39"/>
      <c r="G274" s="39"/>
      <c r="H274" s="86"/>
      <c r="I274" s="86"/>
      <c r="J274" s="35">
        <f t="shared" si="19"/>
        <v>0</v>
      </c>
      <c r="K274" s="35">
        <f t="shared" si="20"/>
        <v>0</v>
      </c>
      <c r="L274" s="82">
        <f>IFERROR(IF(B274="funkcna poziadavka",VLOOKUP(G274,#REF!,4,0)*H274/SUMIFS($H$3:$H$199,$G$3:$G$199,G274,$B$3:$B$199,B274),),)</f>
        <v>0</v>
      </c>
      <c r="M274" s="35">
        <f>IFERROR(IF(B274="Funkcna poziadavka",VLOOKUP(G274,#REF!,3,0),),)</f>
        <v>0</v>
      </c>
      <c r="N274" s="35">
        <f>IFERROR(IF(B274="funkcna poziadavka",VLOOKUP(G274,#REF!,2,0),),)</f>
        <v>0</v>
      </c>
      <c r="O274" s="34">
        <f t="shared" si="21"/>
        <v>0</v>
      </c>
      <c r="P274" s="33">
        <f>IFERROR(O274*VLOOKUP(G274,#REF!,5,0),)</f>
        <v>0</v>
      </c>
      <c r="Q274" s="65" t="str">
        <f>IFERROR(VLOOKUP(G274,#REF!,6,0),"")</f>
        <v/>
      </c>
      <c r="R274" s="38"/>
      <c r="S274" s="38"/>
      <c r="T274" s="38"/>
      <c r="U274" s="38"/>
      <c r="V274" s="38"/>
      <c r="W274" s="38"/>
      <c r="X274" s="38"/>
      <c r="Y274" s="38"/>
      <c r="Z274" s="38"/>
      <c r="AA274" s="38"/>
      <c r="AB274" s="38"/>
      <c r="AC274" s="38"/>
      <c r="AD274" s="38"/>
      <c r="AE274" s="38"/>
      <c r="AF274" s="30"/>
    </row>
    <row r="275" spans="1:32" ht="38.25" x14ac:dyDescent="0.25">
      <c r="A275" s="58" t="s">
        <v>1032</v>
      </c>
      <c r="B275" s="98" t="s">
        <v>616</v>
      </c>
      <c r="C275" s="91" t="s">
        <v>1014</v>
      </c>
      <c r="D275" s="91" t="s">
        <v>1015</v>
      </c>
      <c r="E275" s="93" t="s">
        <v>1033</v>
      </c>
      <c r="F275" s="39"/>
      <c r="G275" s="39"/>
      <c r="H275" s="86"/>
      <c r="I275" s="86"/>
      <c r="J275" s="35">
        <f t="shared" si="19"/>
        <v>0</v>
      </c>
      <c r="K275" s="35">
        <f t="shared" si="20"/>
        <v>0</v>
      </c>
      <c r="L275" s="82">
        <f>IFERROR(IF(B275="funkcna poziadavka",VLOOKUP(G275,#REF!,4,0)*H275/SUMIFS($H$3:$H$199,$G$3:$G$199,G275,$B$3:$B$199,B275),),)</f>
        <v>0</v>
      </c>
      <c r="M275" s="35">
        <f>IFERROR(IF(B275="Funkcna poziadavka",VLOOKUP(G275,#REF!,3,0),),)</f>
        <v>0</v>
      </c>
      <c r="N275" s="35">
        <f>IFERROR(IF(B275="funkcna poziadavka",VLOOKUP(G275,#REF!,2,0),),)</f>
        <v>0</v>
      </c>
      <c r="O275" s="34">
        <f t="shared" si="21"/>
        <v>0</v>
      </c>
      <c r="P275" s="33">
        <f>IFERROR(O275*VLOOKUP(G275,#REF!,5,0),)</f>
        <v>0</v>
      </c>
      <c r="Q275" s="65" t="str">
        <f>IFERROR(VLOOKUP(G275,#REF!,6,0),"")</f>
        <v/>
      </c>
      <c r="R275" s="38"/>
      <c r="S275" s="38"/>
      <c r="T275" s="38"/>
      <c r="U275" s="38"/>
      <c r="V275" s="38"/>
      <c r="W275" s="38"/>
      <c r="X275" s="38"/>
      <c r="Y275" s="38"/>
      <c r="Z275" s="38"/>
      <c r="AA275" s="38"/>
      <c r="AB275" s="38"/>
      <c r="AC275" s="38"/>
      <c r="AD275" s="38"/>
      <c r="AE275" s="38"/>
      <c r="AF275" s="30"/>
    </row>
    <row r="276" spans="1:32" ht="38.25" x14ac:dyDescent="0.25">
      <c r="A276" s="58" t="s">
        <v>1034</v>
      </c>
      <c r="B276" s="98" t="s">
        <v>616</v>
      </c>
      <c r="C276" s="91" t="s">
        <v>1014</v>
      </c>
      <c r="D276" s="91" t="s">
        <v>1015</v>
      </c>
      <c r="E276" s="93" t="s">
        <v>1035</v>
      </c>
      <c r="F276" s="39"/>
      <c r="G276" s="39"/>
      <c r="H276" s="86"/>
      <c r="I276" s="86"/>
      <c r="J276" s="35">
        <f t="shared" si="19"/>
        <v>0</v>
      </c>
      <c r="K276" s="35">
        <f t="shared" si="20"/>
        <v>0</v>
      </c>
      <c r="L276" s="82">
        <f>IFERROR(IF(B276="funkcna poziadavka",VLOOKUP(G276,#REF!,4,0)*H276/SUMIFS($H$3:$H$199,$G$3:$G$199,G276,$B$3:$B$199,B276),),)</f>
        <v>0</v>
      </c>
      <c r="M276" s="35">
        <f>IFERROR(IF(B276="Funkcna poziadavka",VLOOKUP(G276,#REF!,3,0),),)</f>
        <v>0</v>
      </c>
      <c r="N276" s="35">
        <f>IFERROR(IF(B276="funkcna poziadavka",VLOOKUP(G276,#REF!,2,0),),)</f>
        <v>0</v>
      </c>
      <c r="O276" s="34">
        <f t="shared" si="21"/>
        <v>0</v>
      </c>
      <c r="P276" s="33">
        <f>IFERROR(O276*VLOOKUP(G276,#REF!,5,0),)</f>
        <v>0</v>
      </c>
      <c r="Q276" s="65" t="str">
        <f>IFERROR(VLOOKUP(G276,#REF!,6,0),"")</f>
        <v/>
      </c>
      <c r="R276" s="38"/>
      <c r="S276" s="38"/>
      <c r="T276" s="38"/>
      <c r="U276" s="38"/>
      <c r="V276" s="38"/>
      <c r="W276" s="38"/>
      <c r="X276" s="38"/>
      <c r="Y276" s="38"/>
      <c r="Z276" s="38"/>
      <c r="AA276" s="38"/>
      <c r="AB276" s="38"/>
      <c r="AC276" s="38"/>
      <c r="AD276" s="38"/>
      <c r="AE276" s="38"/>
      <c r="AF276" s="30"/>
    </row>
    <row r="277" spans="1:32" ht="38.25" x14ac:dyDescent="0.25">
      <c r="A277" s="58" t="s">
        <v>1036</v>
      </c>
      <c r="B277" s="98" t="s">
        <v>616</v>
      </c>
      <c r="C277" s="91" t="s">
        <v>1014</v>
      </c>
      <c r="D277" s="91" t="s">
        <v>1020</v>
      </c>
      <c r="E277" s="93" t="s">
        <v>1037</v>
      </c>
      <c r="F277" s="39"/>
      <c r="G277" s="39"/>
      <c r="H277" s="86"/>
      <c r="I277" s="86"/>
      <c r="J277" s="35">
        <f t="shared" si="19"/>
        <v>0</v>
      </c>
      <c r="K277" s="35">
        <f t="shared" si="20"/>
        <v>0</v>
      </c>
      <c r="L277" s="82">
        <f>IFERROR(IF(B277="funkcna poziadavka",VLOOKUP(G277,#REF!,4,0)*H277/SUMIFS($H$3:$H$199,$G$3:$G$199,G277,$B$3:$B$199,B277),),)</f>
        <v>0</v>
      </c>
      <c r="M277" s="35">
        <f>IFERROR(IF(B277="Funkcna poziadavka",VLOOKUP(G277,#REF!,3,0),),)</f>
        <v>0</v>
      </c>
      <c r="N277" s="35">
        <f>IFERROR(IF(B277="funkcna poziadavka",VLOOKUP(G277,#REF!,2,0),),)</f>
        <v>0</v>
      </c>
      <c r="O277" s="34">
        <f t="shared" si="21"/>
        <v>0</v>
      </c>
      <c r="P277" s="33">
        <f>IFERROR(O277*VLOOKUP(G277,#REF!,5,0),)</f>
        <v>0</v>
      </c>
      <c r="Q277" s="65" t="str">
        <f>IFERROR(VLOOKUP(G277,#REF!,6,0),"")</f>
        <v/>
      </c>
      <c r="R277" s="38"/>
      <c r="S277" s="38"/>
      <c r="T277" s="38"/>
      <c r="U277" s="38"/>
      <c r="V277" s="38"/>
      <c r="W277" s="38"/>
      <c r="X277" s="38"/>
      <c r="Y277" s="38"/>
      <c r="Z277" s="38"/>
      <c r="AA277" s="38"/>
      <c r="AB277" s="38"/>
      <c r="AC277" s="38"/>
      <c r="AD277" s="38"/>
      <c r="AE277" s="38"/>
      <c r="AF277" s="30"/>
    </row>
    <row r="278" spans="1:32" ht="76.5" x14ac:dyDescent="0.25">
      <c r="A278" s="58" t="s">
        <v>1038</v>
      </c>
      <c r="B278" s="98" t="s">
        <v>616</v>
      </c>
      <c r="C278" s="91" t="s">
        <v>1014</v>
      </c>
      <c r="D278" s="91" t="s">
        <v>1015</v>
      </c>
      <c r="E278" s="93" t="s">
        <v>1039</v>
      </c>
      <c r="F278" s="39"/>
      <c r="G278" s="39"/>
      <c r="H278" s="86"/>
      <c r="I278" s="86"/>
      <c r="J278" s="35">
        <f t="shared" si="19"/>
        <v>0</v>
      </c>
      <c r="K278" s="35">
        <f t="shared" si="20"/>
        <v>0</v>
      </c>
      <c r="L278" s="82">
        <f>IFERROR(IF(B278="funkcna poziadavka",VLOOKUP(G278,#REF!,4,0)*H278/SUMIFS($H$3:$H$199,$G$3:$G$199,G278,$B$3:$B$199,B278),),)</f>
        <v>0</v>
      </c>
      <c r="M278" s="35">
        <f>IFERROR(IF(B278="Funkcna poziadavka",VLOOKUP(G278,#REF!,3,0),),)</f>
        <v>0</v>
      </c>
      <c r="N278" s="35">
        <f>IFERROR(IF(B278="funkcna poziadavka",VLOOKUP(G278,#REF!,2,0),),)</f>
        <v>0</v>
      </c>
      <c r="O278" s="34">
        <f t="shared" si="21"/>
        <v>0</v>
      </c>
      <c r="P278" s="33">
        <f>IFERROR(O278*VLOOKUP(G278,#REF!,5,0),)</f>
        <v>0</v>
      </c>
      <c r="Q278" s="65" t="str">
        <f>IFERROR(VLOOKUP(G278,#REF!,6,0),"")</f>
        <v/>
      </c>
      <c r="R278" s="38"/>
      <c r="S278" s="38"/>
      <c r="T278" s="38"/>
      <c r="U278" s="38"/>
      <c r="V278" s="38"/>
      <c r="W278" s="38"/>
      <c r="X278" s="38"/>
      <c r="Y278" s="38"/>
      <c r="Z278" s="38"/>
      <c r="AA278" s="38"/>
      <c r="AB278" s="38"/>
      <c r="AC278" s="38"/>
      <c r="AD278" s="38"/>
      <c r="AE278" s="38"/>
      <c r="AF278" s="30"/>
    </row>
    <row r="279" spans="1:32" ht="24.75" x14ac:dyDescent="0.25">
      <c r="A279" s="58" t="s">
        <v>1040</v>
      </c>
      <c r="B279" s="98" t="s">
        <v>616</v>
      </c>
      <c r="C279" s="91" t="s">
        <v>1014</v>
      </c>
      <c r="D279" s="91" t="s">
        <v>1015</v>
      </c>
      <c r="E279" s="93" t="s">
        <v>1041</v>
      </c>
      <c r="F279" s="39"/>
      <c r="G279" s="39"/>
      <c r="H279" s="86"/>
      <c r="I279" s="86"/>
      <c r="J279" s="35">
        <f t="shared" si="19"/>
        <v>0</v>
      </c>
      <c r="K279" s="35">
        <f t="shared" si="20"/>
        <v>0</v>
      </c>
      <c r="L279" s="82">
        <f>IFERROR(IF(B279="funkcna poziadavka",VLOOKUP(G279,#REF!,4,0)*H279/SUMIFS($H$3:$H$199,$G$3:$G$199,G279,$B$3:$B$199,B279),),)</f>
        <v>0</v>
      </c>
      <c r="M279" s="35">
        <f>IFERROR(IF(B279="Funkcna poziadavka",VLOOKUP(G279,#REF!,3,0),),)</f>
        <v>0</v>
      </c>
      <c r="N279" s="35">
        <f>IFERROR(IF(B279="funkcna poziadavka",VLOOKUP(G279,#REF!,2,0),),)</f>
        <v>0</v>
      </c>
      <c r="O279" s="34">
        <f t="shared" si="21"/>
        <v>0</v>
      </c>
      <c r="P279" s="33">
        <f>IFERROR(O279*VLOOKUP(G279,#REF!,5,0),)</f>
        <v>0</v>
      </c>
      <c r="Q279" s="65" t="str">
        <f>IFERROR(VLOOKUP(G279,#REF!,6,0),"")</f>
        <v/>
      </c>
      <c r="R279" s="38"/>
      <c r="S279" s="38"/>
      <c r="T279" s="38"/>
      <c r="U279" s="38"/>
      <c r="V279" s="38"/>
      <c r="W279" s="38"/>
      <c r="X279" s="38"/>
      <c r="Y279" s="38"/>
      <c r="Z279" s="38"/>
      <c r="AA279" s="38"/>
      <c r="AB279" s="38"/>
      <c r="AC279" s="38"/>
      <c r="AD279" s="38"/>
      <c r="AE279" s="38"/>
      <c r="AF279" s="30"/>
    </row>
    <row r="280" spans="1:32" ht="51" x14ac:dyDescent="0.25">
      <c r="A280" s="58" t="s">
        <v>1042</v>
      </c>
      <c r="B280" s="98" t="s">
        <v>616</v>
      </c>
      <c r="C280" s="91" t="s">
        <v>1014</v>
      </c>
      <c r="D280" s="91" t="s">
        <v>1015</v>
      </c>
      <c r="E280" s="93" t="s">
        <v>1043</v>
      </c>
      <c r="F280" s="39"/>
      <c r="G280" s="39"/>
      <c r="H280" s="86"/>
      <c r="I280" s="86"/>
      <c r="J280" s="35">
        <f t="shared" si="19"/>
        <v>0</v>
      </c>
      <c r="K280" s="35">
        <f t="shared" si="20"/>
        <v>0</v>
      </c>
      <c r="L280" s="82">
        <f>IFERROR(IF(B280="funkcna poziadavka",VLOOKUP(G280,#REF!,4,0)*H280/SUMIFS($H$3:$H$199,$G$3:$G$199,G280,$B$3:$B$199,B280),),)</f>
        <v>0</v>
      </c>
      <c r="M280" s="35">
        <f>IFERROR(IF(B280="Funkcna poziadavka",VLOOKUP(G280,#REF!,3,0),),)</f>
        <v>0</v>
      </c>
      <c r="N280" s="35">
        <f>IFERROR(IF(B280="funkcna poziadavka",VLOOKUP(G280,#REF!,2,0),),)</f>
        <v>0</v>
      </c>
      <c r="O280" s="34">
        <f t="shared" si="21"/>
        <v>0</v>
      </c>
      <c r="P280" s="33">
        <f>IFERROR(O280*VLOOKUP(G280,#REF!,5,0),)</f>
        <v>0</v>
      </c>
      <c r="Q280" s="65" t="str">
        <f>IFERROR(VLOOKUP(G280,#REF!,6,0),"")</f>
        <v/>
      </c>
      <c r="R280" s="38"/>
      <c r="S280" s="38"/>
      <c r="T280" s="38"/>
      <c r="U280" s="38"/>
      <c r="V280" s="38"/>
      <c r="W280" s="38"/>
      <c r="X280" s="38"/>
      <c r="Y280" s="38"/>
      <c r="Z280" s="38"/>
      <c r="AA280" s="38"/>
      <c r="AB280" s="38"/>
      <c r="AC280" s="38"/>
      <c r="AD280" s="38"/>
      <c r="AE280" s="38"/>
      <c r="AF280" s="30"/>
    </row>
    <row r="281" spans="1:32" ht="25.5" x14ac:dyDescent="0.25">
      <c r="A281" s="58" t="s">
        <v>1044</v>
      </c>
      <c r="B281" s="98" t="s">
        <v>616</v>
      </c>
      <c r="C281" s="91" t="s">
        <v>1014</v>
      </c>
      <c r="D281" s="91" t="s">
        <v>1015</v>
      </c>
      <c r="E281" s="92" t="s">
        <v>1045</v>
      </c>
      <c r="F281" s="39"/>
      <c r="G281" s="39"/>
      <c r="H281" s="86"/>
      <c r="I281" s="86"/>
      <c r="J281" s="35">
        <f t="shared" si="19"/>
        <v>0</v>
      </c>
      <c r="K281" s="35">
        <f t="shared" si="20"/>
        <v>0</v>
      </c>
      <c r="L281" s="82">
        <f>IFERROR(IF(B281="funkcna poziadavka",VLOOKUP(G281,#REF!,4,0)*H281/SUMIFS($H$3:$H$199,$G$3:$G$199,G281,$B$3:$B$199,B281),),)</f>
        <v>0</v>
      </c>
      <c r="M281" s="35">
        <f>IFERROR(IF(B281="Funkcna poziadavka",VLOOKUP(G281,#REF!,3,0),),)</f>
        <v>0</v>
      </c>
      <c r="N281" s="35">
        <f>IFERROR(IF(B281="funkcna poziadavka",VLOOKUP(G281,#REF!,2,0),),)</f>
        <v>0</v>
      </c>
      <c r="O281" s="34">
        <f t="shared" si="21"/>
        <v>0</v>
      </c>
      <c r="P281" s="33">
        <f>IFERROR(O281*VLOOKUP(G281,#REF!,5,0),)</f>
        <v>0</v>
      </c>
      <c r="Q281" s="65" t="str">
        <f>IFERROR(VLOOKUP(G281,#REF!,6,0),"")</f>
        <v/>
      </c>
      <c r="R281" s="38"/>
      <c r="S281" s="38"/>
      <c r="T281" s="38"/>
      <c r="U281" s="38"/>
      <c r="V281" s="38"/>
      <c r="W281" s="38"/>
      <c r="X281" s="38"/>
      <c r="Y281" s="38"/>
      <c r="Z281" s="38"/>
      <c r="AA281" s="38"/>
      <c r="AB281" s="38"/>
      <c r="AC281" s="38"/>
      <c r="AD281" s="38"/>
      <c r="AE281" s="38"/>
      <c r="AF281" s="30"/>
    </row>
    <row r="282" spans="1:32" ht="127.5" x14ac:dyDescent="0.25">
      <c r="A282" s="58" t="s">
        <v>1046</v>
      </c>
      <c r="B282" s="98" t="s">
        <v>616</v>
      </c>
      <c r="C282" s="91" t="s">
        <v>1014</v>
      </c>
      <c r="D282" s="91" t="s">
        <v>1047</v>
      </c>
      <c r="E282" s="92" t="s">
        <v>1048</v>
      </c>
      <c r="F282" s="39"/>
      <c r="G282" s="39"/>
      <c r="H282" s="86"/>
      <c r="I282" s="86"/>
      <c r="J282" s="35">
        <f t="shared" si="19"/>
        <v>0</v>
      </c>
      <c r="K282" s="35">
        <f t="shared" si="20"/>
        <v>0</v>
      </c>
      <c r="L282" s="82">
        <f>IFERROR(IF(B282="funkcna poziadavka",VLOOKUP(G282,#REF!,4,0)*H282/SUMIFS($H$3:$H$199,$G$3:$G$199,G282,$B$3:$B$199,B282),),)</f>
        <v>0</v>
      </c>
      <c r="M282" s="35">
        <f>IFERROR(IF(B282="Funkcna poziadavka",VLOOKUP(G282,#REF!,3,0),),)</f>
        <v>0</v>
      </c>
      <c r="N282" s="35">
        <f>IFERROR(IF(B282="funkcna poziadavka",VLOOKUP(G282,#REF!,2,0),),)</f>
        <v>0</v>
      </c>
      <c r="O282" s="34">
        <f t="shared" si="21"/>
        <v>0</v>
      </c>
      <c r="P282" s="33">
        <f>IFERROR(O282*VLOOKUP(G282,#REF!,5,0),)</f>
        <v>0</v>
      </c>
      <c r="Q282" s="65" t="str">
        <f>IFERROR(VLOOKUP(G282,#REF!,6,0),"")</f>
        <v/>
      </c>
      <c r="R282" s="38"/>
      <c r="S282" s="38"/>
      <c r="T282" s="38"/>
      <c r="U282" s="38"/>
      <c r="V282" s="38"/>
      <c r="W282" s="38"/>
      <c r="X282" s="38"/>
      <c r="Y282" s="38"/>
      <c r="Z282" s="38"/>
      <c r="AA282" s="38"/>
      <c r="AB282" s="38"/>
      <c r="AC282" s="38"/>
      <c r="AD282" s="38"/>
      <c r="AE282" s="38"/>
      <c r="AF282" s="30"/>
    </row>
    <row r="283" spans="1:32" ht="89.25" x14ac:dyDescent="0.25">
      <c r="A283" s="58" t="s">
        <v>1049</v>
      </c>
      <c r="B283" s="98" t="s">
        <v>616</v>
      </c>
      <c r="C283" s="91" t="s">
        <v>1050</v>
      </c>
      <c r="D283" s="91" t="s">
        <v>1051</v>
      </c>
      <c r="E283" s="92" t="s">
        <v>1052</v>
      </c>
      <c r="F283" s="39"/>
      <c r="G283" s="39"/>
      <c r="H283" s="86"/>
      <c r="I283" s="86"/>
      <c r="J283" s="35">
        <f t="shared" si="19"/>
        <v>0</v>
      </c>
      <c r="K283" s="35">
        <f t="shared" si="20"/>
        <v>0</v>
      </c>
      <c r="L283" s="82">
        <f>IFERROR(IF(B283="funkcna poziadavka",VLOOKUP(G283,#REF!,4,0)*H283/SUMIFS($H$3:$H$199,$G$3:$G$199,G283,$B$3:$B$199,B283),),)</f>
        <v>0</v>
      </c>
      <c r="M283" s="35">
        <f>IFERROR(IF(B283="Funkcna poziadavka",VLOOKUP(G283,#REF!,3,0),),)</f>
        <v>0</v>
      </c>
      <c r="N283" s="35">
        <f>IFERROR(IF(B283="funkcna poziadavka",VLOOKUP(G283,#REF!,2,0),),)</f>
        <v>0</v>
      </c>
      <c r="O283" s="34">
        <f t="shared" si="21"/>
        <v>0</v>
      </c>
      <c r="P283" s="33">
        <f>IFERROR(O283*VLOOKUP(G283,#REF!,5,0),)</f>
        <v>0</v>
      </c>
      <c r="Q283" s="65" t="str">
        <f>IFERROR(VLOOKUP(G283,#REF!,6,0),"")</f>
        <v/>
      </c>
      <c r="R283" s="38"/>
      <c r="S283" s="38"/>
      <c r="T283" s="38"/>
      <c r="U283" s="38"/>
      <c r="V283" s="38"/>
      <c r="W283" s="38"/>
      <c r="X283" s="38"/>
      <c r="Y283" s="38"/>
      <c r="Z283" s="38"/>
      <c r="AA283" s="38"/>
      <c r="AB283" s="38"/>
      <c r="AC283" s="38"/>
      <c r="AD283" s="38"/>
      <c r="AE283" s="38"/>
      <c r="AF283" s="30"/>
    </row>
    <row r="284" spans="1:32" ht="51" x14ac:dyDescent="0.25">
      <c r="A284" s="58" t="s">
        <v>1053</v>
      </c>
      <c r="B284" s="98" t="s">
        <v>616</v>
      </c>
      <c r="C284" s="91" t="s">
        <v>1050</v>
      </c>
      <c r="D284" s="91" t="s">
        <v>1054</v>
      </c>
      <c r="E284" s="92" t="s">
        <v>1055</v>
      </c>
      <c r="F284" s="39"/>
      <c r="G284" s="39"/>
      <c r="H284" s="86"/>
      <c r="I284" s="86"/>
      <c r="J284" s="35">
        <f t="shared" si="19"/>
        <v>0</v>
      </c>
      <c r="K284" s="35">
        <f t="shared" si="20"/>
        <v>0</v>
      </c>
      <c r="L284" s="82">
        <f>IFERROR(IF(B284="funkcna poziadavka",VLOOKUP(G284,#REF!,4,0)*H284/SUMIFS($H$3:$H$199,$G$3:$G$199,G284,$B$3:$B$199,B284),),)</f>
        <v>0</v>
      </c>
      <c r="M284" s="35">
        <f>IFERROR(IF(B284="Funkcna poziadavka",VLOOKUP(G284,#REF!,3,0),),)</f>
        <v>0</v>
      </c>
      <c r="N284" s="35">
        <f>IFERROR(IF(B284="funkcna poziadavka",VLOOKUP(G284,#REF!,2,0),),)</f>
        <v>0</v>
      </c>
      <c r="O284" s="34">
        <f t="shared" si="21"/>
        <v>0</v>
      </c>
      <c r="P284" s="33">
        <f>IFERROR(O284*VLOOKUP(G284,#REF!,5,0),)</f>
        <v>0</v>
      </c>
      <c r="Q284" s="65" t="str">
        <f>IFERROR(VLOOKUP(G284,#REF!,6,0),"")</f>
        <v/>
      </c>
      <c r="R284" s="38"/>
      <c r="S284" s="38"/>
      <c r="T284" s="38"/>
      <c r="U284" s="38"/>
      <c r="V284" s="38"/>
      <c r="W284" s="38"/>
      <c r="X284" s="38"/>
      <c r="Y284" s="38"/>
      <c r="Z284" s="38"/>
      <c r="AA284" s="38"/>
      <c r="AB284" s="38"/>
      <c r="AC284" s="38"/>
      <c r="AD284" s="38"/>
      <c r="AE284" s="38"/>
      <c r="AF284" s="30"/>
    </row>
    <row r="285" spans="1:32" ht="89.25" x14ac:dyDescent="0.25">
      <c r="A285" s="58" t="s">
        <v>1056</v>
      </c>
      <c r="B285" s="98" t="s">
        <v>616</v>
      </c>
      <c r="C285" s="91" t="s">
        <v>1050</v>
      </c>
      <c r="D285" s="91" t="s">
        <v>1057</v>
      </c>
      <c r="E285" s="92" t="s">
        <v>1058</v>
      </c>
      <c r="F285" s="39"/>
      <c r="G285" s="39"/>
      <c r="H285" s="86"/>
      <c r="I285" s="86"/>
      <c r="J285" s="35">
        <f t="shared" si="19"/>
        <v>0</v>
      </c>
      <c r="K285" s="35">
        <f t="shared" si="20"/>
        <v>0</v>
      </c>
      <c r="L285" s="82">
        <f>IFERROR(IF(B285="funkcna poziadavka",VLOOKUP(G285,#REF!,4,0)*H285/SUMIFS($H$3:$H$199,$G$3:$G$199,G285,$B$3:$B$199,B285),),)</f>
        <v>0</v>
      </c>
      <c r="M285" s="35">
        <f>IFERROR(IF(B285="Funkcna poziadavka",VLOOKUP(G285,#REF!,3,0),),)</f>
        <v>0</v>
      </c>
      <c r="N285" s="35">
        <f>IFERROR(IF(B285="funkcna poziadavka",VLOOKUP(G285,#REF!,2,0),),)</f>
        <v>0</v>
      </c>
      <c r="O285" s="34">
        <f t="shared" si="21"/>
        <v>0</v>
      </c>
      <c r="P285" s="33">
        <f>IFERROR(O285*VLOOKUP(G285,#REF!,5,0),)</f>
        <v>0</v>
      </c>
      <c r="Q285" s="65" t="str">
        <f>IFERROR(VLOOKUP(G285,#REF!,6,0),"")</f>
        <v/>
      </c>
      <c r="R285" s="38"/>
      <c r="S285" s="38"/>
      <c r="T285" s="38"/>
      <c r="U285" s="38"/>
      <c r="V285" s="38"/>
      <c r="W285" s="38"/>
      <c r="X285" s="38"/>
      <c r="Y285" s="38"/>
      <c r="Z285" s="38"/>
      <c r="AA285" s="38"/>
      <c r="AB285" s="38"/>
      <c r="AC285" s="38"/>
      <c r="AD285" s="38"/>
      <c r="AE285" s="38"/>
      <c r="AF285" s="30"/>
    </row>
    <row r="286" spans="1:32" ht="114.75" x14ac:dyDescent="0.25">
      <c r="A286" s="58" t="s">
        <v>1059</v>
      </c>
      <c r="B286" s="98" t="s">
        <v>616</v>
      </c>
      <c r="C286" s="91" t="s">
        <v>1050</v>
      </c>
      <c r="D286" s="91" t="s">
        <v>1060</v>
      </c>
      <c r="E286" s="92" t="s">
        <v>1061</v>
      </c>
      <c r="F286" s="39"/>
      <c r="G286" s="39"/>
      <c r="H286" s="86"/>
      <c r="I286" s="86"/>
      <c r="J286" s="35">
        <f t="shared" si="19"/>
        <v>0</v>
      </c>
      <c r="K286" s="35">
        <f t="shared" si="20"/>
        <v>0</v>
      </c>
      <c r="L286" s="82">
        <f>IFERROR(IF(B286="funkcna poziadavka",VLOOKUP(G286,#REF!,4,0)*H286/SUMIFS($H$3:$H$199,$G$3:$G$199,G286,$B$3:$B$199,B286),),)</f>
        <v>0</v>
      </c>
      <c r="M286" s="35">
        <f>IFERROR(IF(B286="Funkcna poziadavka",VLOOKUP(G286,#REF!,3,0),),)</f>
        <v>0</v>
      </c>
      <c r="N286" s="35">
        <f>IFERROR(IF(B286="funkcna poziadavka",VLOOKUP(G286,#REF!,2,0),),)</f>
        <v>0</v>
      </c>
      <c r="O286" s="34">
        <f t="shared" si="21"/>
        <v>0</v>
      </c>
      <c r="P286" s="33">
        <f>IFERROR(O286*VLOOKUP(G286,#REF!,5,0),)</f>
        <v>0</v>
      </c>
      <c r="Q286" s="65" t="str">
        <f>IFERROR(VLOOKUP(G286,#REF!,6,0),"")</f>
        <v/>
      </c>
      <c r="R286" s="38"/>
      <c r="S286" s="38"/>
      <c r="T286" s="38"/>
      <c r="U286" s="38"/>
      <c r="V286" s="38"/>
      <c r="W286" s="38"/>
      <c r="X286" s="38"/>
      <c r="Y286" s="38"/>
      <c r="Z286" s="38"/>
      <c r="AA286" s="38"/>
      <c r="AB286" s="38"/>
      <c r="AC286" s="38"/>
      <c r="AD286" s="38"/>
      <c r="AE286" s="38"/>
      <c r="AF286" s="30"/>
    </row>
    <row r="287" spans="1:32" ht="38.25" x14ac:dyDescent="0.25">
      <c r="A287" s="58" t="s">
        <v>1062</v>
      </c>
      <c r="B287" s="98" t="s">
        <v>616</v>
      </c>
      <c r="C287" s="91" t="s">
        <v>1050</v>
      </c>
      <c r="D287" s="91" t="s">
        <v>1015</v>
      </c>
      <c r="E287" s="92" t="s">
        <v>1063</v>
      </c>
      <c r="F287" s="39"/>
      <c r="G287" s="39"/>
      <c r="H287" s="86"/>
      <c r="I287" s="86"/>
      <c r="J287" s="35">
        <f t="shared" si="19"/>
        <v>0</v>
      </c>
      <c r="K287" s="35">
        <f t="shared" si="20"/>
        <v>0</v>
      </c>
      <c r="L287" s="82">
        <f>IFERROR(IF(B287="funkcna poziadavka",VLOOKUP(G287,#REF!,4,0)*H287/SUMIFS($H$3:$H$199,$G$3:$G$199,G287,$B$3:$B$199,B287),),)</f>
        <v>0</v>
      </c>
      <c r="M287" s="35">
        <f>IFERROR(IF(B287="Funkcna poziadavka",VLOOKUP(G287,#REF!,3,0),),)</f>
        <v>0</v>
      </c>
      <c r="N287" s="35">
        <f>IFERROR(IF(B287="funkcna poziadavka",VLOOKUP(G287,#REF!,2,0),),)</f>
        <v>0</v>
      </c>
      <c r="O287" s="34">
        <f t="shared" si="21"/>
        <v>0</v>
      </c>
      <c r="P287" s="33">
        <f>IFERROR(O287*VLOOKUP(G287,#REF!,5,0),)</f>
        <v>0</v>
      </c>
      <c r="Q287" s="65" t="str">
        <f>IFERROR(VLOOKUP(G287,#REF!,6,0),"")</f>
        <v/>
      </c>
      <c r="R287" s="38"/>
      <c r="S287" s="38"/>
      <c r="T287" s="38"/>
      <c r="U287" s="38"/>
      <c r="V287" s="38"/>
      <c r="W287" s="38"/>
      <c r="X287" s="38"/>
      <c r="Y287" s="38"/>
      <c r="Z287" s="38"/>
      <c r="AA287" s="38"/>
      <c r="AB287" s="38"/>
      <c r="AC287" s="38"/>
      <c r="AD287" s="38"/>
      <c r="AE287" s="38"/>
      <c r="AF287" s="30"/>
    </row>
    <row r="288" spans="1:32" ht="51" x14ac:dyDescent="0.25">
      <c r="A288" s="58" t="s">
        <v>1064</v>
      </c>
      <c r="B288" s="98" t="s">
        <v>616</v>
      </c>
      <c r="C288" s="91" t="s">
        <v>1050</v>
      </c>
      <c r="D288" s="91" t="s">
        <v>1015</v>
      </c>
      <c r="E288" s="92" t="s">
        <v>1065</v>
      </c>
      <c r="F288" s="39"/>
      <c r="G288" s="39"/>
      <c r="H288" s="86"/>
      <c r="I288" s="86"/>
      <c r="J288" s="35">
        <f t="shared" si="19"/>
        <v>0</v>
      </c>
      <c r="K288" s="35">
        <f t="shared" si="20"/>
        <v>0</v>
      </c>
      <c r="L288" s="82">
        <f>IFERROR(IF(B288="funkcna poziadavka",VLOOKUP(G288,#REF!,4,0)*H288/SUMIFS($H$3:$H$199,$G$3:$G$199,G288,$B$3:$B$199,B288),),)</f>
        <v>0</v>
      </c>
      <c r="M288" s="35">
        <f>IFERROR(IF(B288="Funkcna poziadavka",VLOOKUP(G288,#REF!,3,0),),)</f>
        <v>0</v>
      </c>
      <c r="N288" s="35">
        <f>IFERROR(IF(B288="funkcna poziadavka",VLOOKUP(G288,#REF!,2,0),),)</f>
        <v>0</v>
      </c>
      <c r="O288" s="34">
        <f t="shared" si="21"/>
        <v>0</v>
      </c>
      <c r="P288" s="33">
        <f>IFERROR(O288*VLOOKUP(G288,#REF!,5,0),)</f>
        <v>0</v>
      </c>
      <c r="Q288" s="65" t="str">
        <f>IFERROR(VLOOKUP(G288,#REF!,6,0),"")</f>
        <v/>
      </c>
      <c r="R288" s="38"/>
      <c r="S288" s="38"/>
      <c r="T288" s="38"/>
      <c r="U288" s="38"/>
      <c r="V288" s="38"/>
      <c r="W288" s="38"/>
      <c r="X288" s="38"/>
      <c r="Y288" s="38"/>
      <c r="Z288" s="38"/>
      <c r="AA288" s="38"/>
      <c r="AB288" s="38"/>
      <c r="AC288" s="38"/>
      <c r="AD288" s="38"/>
      <c r="AE288" s="38"/>
      <c r="AF288" s="30"/>
    </row>
    <row r="289" spans="1:32" ht="51" x14ac:dyDescent="0.25">
      <c r="A289" s="58" t="s">
        <v>1066</v>
      </c>
      <c r="B289" s="98" t="s">
        <v>616</v>
      </c>
      <c r="C289" s="91" t="s">
        <v>1050</v>
      </c>
      <c r="D289" s="91" t="s">
        <v>1015</v>
      </c>
      <c r="E289" s="92" t="s">
        <v>1067</v>
      </c>
      <c r="F289" s="39"/>
      <c r="G289" s="39"/>
      <c r="H289" s="86"/>
      <c r="I289" s="86"/>
      <c r="J289" s="35">
        <f t="shared" si="19"/>
        <v>0</v>
      </c>
      <c r="K289" s="35">
        <f t="shared" si="20"/>
        <v>0</v>
      </c>
      <c r="L289" s="82">
        <f>IFERROR(IF(B289="funkcna poziadavka",VLOOKUP(G289,#REF!,4,0)*H289/SUMIFS($H$3:$H$199,$G$3:$G$199,G289,$B$3:$B$199,B289),),)</f>
        <v>0</v>
      </c>
      <c r="M289" s="35">
        <f>IFERROR(IF(B289="Funkcna poziadavka",VLOOKUP(G289,#REF!,3,0),),)</f>
        <v>0</v>
      </c>
      <c r="N289" s="35">
        <f>IFERROR(IF(B289="funkcna poziadavka",VLOOKUP(G289,#REF!,2,0),),)</f>
        <v>0</v>
      </c>
      <c r="O289" s="34">
        <f t="shared" si="21"/>
        <v>0</v>
      </c>
      <c r="P289" s="33">
        <f>IFERROR(O289*VLOOKUP(G289,#REF!,5,0),)</f>
        <v>0</v>
      </c>
      <c r="Q289" s="65" t="str">
        <f>IFERROR(VLOOKUP(G289,#REF!,6,0),"")</f>
        <v/>
      </c>
      <c r="R289" s="38"/>
      <c r="S289" s="38"/>
      <c r="T289" s="38"/>
      <c r="U289" s="38"/>
      <c r="V289" s="38"/>
      <c r="W289" s="38"/>
      <c r="X289" s="38"/>
      <c r="Y289" s="38"/>
      <c r="Z289" s="38"/>
      <c r="AA289" s="38"/>
      <c r="AB289" s="38"/>
      <c r="AC289" s="38"/>
      <c r="AD289" s="38"/>
      <c r="AE289" s="38"/>
      <c r="AF289" s="30"/>
    </row>
    <row r="290" spans="1:32" ht="409.5" x14ac:dyDescent="0.25">
      <c r="A290" s="58" t="s">
        <v>1068</v>
      </c>
      <c r="B290" s="98" t="s">
        <v>616</v>
      </c>
      <c r="C290" s="91" t="s">
        <v>1069</v>
      </c>
      <c r="D290" s="92" t="s">
        <v>1070</v>
      </c>
      <c r="E290" s="92" t="s">
        <v>1071</v>
      </c>
      <c r="F290" s="39"/>
      <c r="G290" s="39"/>
      <c r="H290" s="86"/>
      <c r="I290" s="86"/>
      <c r="J290" s="35">
        <f t="shared" si="19"/>
        <v>0</v>
      </c>
      <c r="K290" s="35">
        <f t="shared" si="20"/>
        <v>0</v>
      </c>
      <c r="L290" s="82">
        <f>IFERROR(IF(B290="funkcna poziadavka",VLOOKUP(G290,#REF!,4,0)*H290/SUMIFS($H$3:$H$199,$G$3:$G$199,G290,$B$3:$B$199,B290),),)</f>
        <v>0</v>
      </c>
      <c r="M290" s="35">
        <f>IFERROR(IF(B290="Funkcna poziadavka",VLOOKUP(G290,#REF!,3,0),),)</f>
        <v>0</v>
      </c>
      <c r="N290" s="35">
        <f>IFERROR(IF(B290="funkcna poziadavka",VLOOKUP(G290,#REF!,2,0),),)</f>
        <v>0</v>
      </c>
      <c r="O290" s="34">
        <f t="shared" si="21"/>
        <v>0</v>
      </c>
      <c r="P290" s="33">
        <f>IFERROR(O290*VLOOKUP(G290,#REF!,5,0),)</f>
        <v>0</v>
      </c>
      <c r="Q290" s="65" t="str">
        <f>IFERROR(VLOOKUP(G290,#REF!,6,0),"")</f>
        <v/>
      </c>
      <c r="R290" s="38"/>
      <c r="S290" s="38"/>
      <c r="T290" s="38"/>
      <c r="U290" s="38"/>
      <c r="V290" s="38"/>
      <c r="W290" s="38"/>
      <c r="X290" s="38"/>
      <c r="Y290" s="38"/>
      <c r="Z290" s="38"/>
      <c r="AA290" s="38"/>
      <c r="AB290" s="38"/>
      <c r="AC290" s="38"/>
      <c r="AD290" s="38"/>
      <c r="AE290" s="38"/>
      <c r="AF290" s="30"/>
    </row>
    <row r="291" spans="1:32" ht="409.5" x14ac:dyDescent="0.25">
      <c r="A291" s="58" t="s">
        <v>1072</v>
      </c>
      <c r="B291" s="98" t="s">
        <v>616</v>
      </c>
      <c r="C291" s="91" t="s">
        <v>1069</v>
      </c>
      <c r="D291" s="92" t="s">
        <v>1073</v>
      </c>
      <c r="E291" s="93" t="s">
        <v>1074</v>
      </c>
      <c r="F291" s="39"/>
      <c r="G291" s="39"/>
      <c r="H291" s="86"/>
      <c r="I291" s="86"/>
      <c r="J291" s="35">
        <f t="shared" si="19"/>
        <v>0</v>
      </c>
      <c r="K291" s="35">
        <f t="shared" si="20"/>
        <v>0</v>
      </c>
      <c r="L291" s="82">
        <f>IFERROR(IF(B291="funkcna poziadavka",VLOOKUP(G291,#REF!,4,0)*H291/SUMIFS($H$3:$H$199,$G$3:$G$199,G291,$B$3:$B$199,B291),),)</f>
        <v>0</v>
      </c>
      <c r="M291" s="35">
        <f>IFERROR(IF(B291="Funkcna poziadavka",VLOOKUP(G291,#REF!,3,0),),)</f>
        <v>0</v>
      </c>
      <c r="N291" s="35">
        <f>IFERROR(IF(B291="funkcna poziadavka",VLOOKUP(G291,#REF!,2,0),),)</f>
        <v>0</v>
      </c>
      <c r="O291" s="34">
        <f t="shared" si="21"/>
        <v>0</v>
      </c>
      <c r="P291" s="33">
        <f>IFERROR(O291*VLOOKUP(G291,#REF!,5,0),)</f>
        <v>0</v>
      </c>
      <c r="Q291" s="65" t="str">
        <f>IFERROR(VLOOKUP(G291,#REF!,6,0),"")</f>
        <v/>
      </c>
      <c r="R291" s="38"/>
      <c r="S291" s="38"/>
      <c r="T291" s="38"/>
      <c r="U291" s="38"/>
      <c r="V291" s="38"/>
      <c r="W291" s="38"/>
      <c r="X291" s="38"/>
      <c r="Y291" s="38"/>
      <c r="Z291" s="38"/>
      <c r="AA291" s="38"/>
      <c r="AB291" s="38"/>
      <c r="AC291" s="38"/>
      <c r="AD291" s="38"/>
      <c r="AE291" s="38"/>
      <c r="AF291" s="30"/>
    </row>
    <row r="292" spans="1:32" ht="204" x14ac:dyDescent="0.25">
      <c r="A292" s="58" t="s">
        <v>1075</v>
      </c>
      <c r="B292" s="98" t="s">
        <v>616</v>
      </c>
      <c r="C292" s="91" t="s">
        <v>1069</v>
      </c>
      <c r="D292" s="92" t="s">
        <v>1076</v>
      </c>
      <c r="E292" s="93" t="s">
        <v>1077</v>
      </c>
      <c r="F292" s="39"/>
      <c r="G292" s="39"/>
      <c r="H292" s="86"/>
      <c r="I292" s="86"/>
      <c r="J292" s="35">
        <f t="shared" si="19"/>
        <v>0</v>
      </c>
      <c r="K292" s="35">
        <f t="shared" si="20"/>
        <v>0</v>
      </c>
      <c r="L292" s="82">
        <f>IFERROR(IF(B292="funkcna poziadavka",VLOOKUP(G292,#REF!,4,0)*H292/SUMIFS($H$3:$H$199,$G$3:$G$199,G292,$B$3:$B$199,B292),),)</f>
        <v>0</v>
      </c>
      <c r="M292" s="35">
        <f>IFERROR(IF(B292="Funkcna poziadavka",VLOOKUP(G292,#REF!,3,0),),)</f>
        <v>0</v>
      </c>
      <c r="N292" s="35">
        <f>IFERROR(IF(B292="funkcna poziadavka",VLOOKUP(G292,#REF!,2,0),),)</f>
        <v>0</v>
      </c>
      <c r="O292" s="34">
        <f t="shared" si="21"/>
        <v>0</v>
      </c>
      <c r="P292" s="33">
        <f>IFERROR(O292*VLOOKUP(G292,#REF!,5,0),)</f>
        <v>0</v>
      </c>
      <c r="Q292" s="65" t="str">
        <f>IFERROR(VLOOKUP(G292,#REF!,6,0),"")</f>
        <v/>
      </c>
      <c r="R292" s="38"/>
      <c r="S292" s="38"/>
      <c r="T292" s="38"/>
      <c r="U292" s="38"/>
      <c r="V292" s="38"/>
      <c r="W292" s="38"/>
      <c r="X292" s="38"/>
      <c r="Y292" s="38"/>
      <c r="Z292" s="38"/>
      <c r="AA292" s="38"/>
      <c r="AB292" s="38"/>
      <c r="AC292" s="38"/>
      <c r="AD292" s="38"/>
      <c r="AE292" s="38"/>
      <c r="AF292" s="30"/>
    </row>
    <row r="293" spans="1:32" ht="229.5" x14ac:dyDescent="0.25">
      <c r="A293" s="58" t="s">
        <v>1078</v>
      </c>
      <c r="B293" s="98" t="s">
        <v>616</v>
      </c>
      <c r="C293" s="91" t="s">
        <v>1069</v>
      </c>
      <c r="D293" s="92" t="s">
        <v>1079</v>
      </c>
      <c r="E293" s="93" t="s">
        <v>1080</v>
      </c>
      <c r="F293" s="39"/>
      <c r="G293" s="39"/>
      <c r="H293" s="86"/>
      <c r="I293" s="86"/>
      <c r="J293" s="35">
        <f t="shared" si="19"/>
        <v>0</v>
      </c>
      <c r="K293" s="35">
        <f t="shared" si="20"/>
        <v>0</v>
      </c>
      <c r="L293" s="82">
        <f>IFERROR(IF(B293="funkcna poziadavka",VLOOKUP(G293,#REF!,4,0)*H293/SUMIFS($H$3:$H$199,$G$3:$G$199,G293,$B$3:$B$199,B293),),)</f>
        <v>0</v>
      </c>
      <c r="M293" s="35">
        <f>IFERROR(IF(B293="Funkcna poziadavka",VLOOKUP(G293,#REF!,3,0),),)</f>
        <v>0</v>
      </c>
      <c r="N293" s="35">
        <f>IFERROR(IF(B293="funkcna poziadavka",VLOOKUP(G293,#REF!,2,0),),)</f>
        <v>0</v>
      </c>
      <c r="O293" s="34">
        <f t="shared" si="21"/>
        <v>0</v>
      </c>
      <c r="P293" s="33">
        <f>IFERROR(O293*VLOOKUP(G293,#REF!,5,0),)</f>
        <v>0</v>
      </c>
      <c r="Q293" s="65" t="str">
        <f>IFERROR(VLOOKUP(G293,#REF!,6,0),"")</f>
        <v/>
      </c>
      <c r="R293" s="38"/>
      <c r="S293" s="38"/>
      <c r="T293" s="38"/>
      <c r="U293" s="38"/>
      <c r="V293" s="38"/>
      <c r="W293" s="38"/>
      <c r="X293" s="38"/>
      <c r="Y293" s="38"/>
      <c r="Z293" s="38"/>
      <c r="AA293" s="38"/>
      <c r="AB293" s="38"/>
      <c r="AC293" s="38"/>
      <c r="AD293" s="38"/>
      <c r="AE293" s="38"/>
      <c r="AF293" s="30"/>
    </row>
    <row r="294" spans="1:32" ht="306" x14ac:dyDescent="0.25">
      <c r="A294" s="58" t="s">
        <v>1081</v>
      </c>
      <c r="B294" s="98" t="s">
        <v>616</v>
      </c>
      <c r="C294" s="91" t="s">
        <v>1069</v>
      </c>
      <c r="D294" s="92" t="s">
        <v>1082</v>
      </c>
      <c r="E294" s="93" t="s">
        <v>1083</v>
      </c>
      <c r="F294" s="39"/>
      <c r="G294" s="39"/>
      <c r="H294" s="86"/>
      <c r="I294" s="86"/>
      <c r="J294" s="35">
        <f t="shared" si="19"/>
        <v>0</v>
      </c>
      <c r="K294" s="35">
        <f t="shared" si="20"/>
        <v>0</v>
      </c>
      <c r="L294" s="82">
        <f>IFERROR(IF(B294="funkcna poziadavka",VLOOKUP(G294,#REF!,4,0)*H294/SUMIFS($H$3:$H$199,$G$3:$G$199,G294,$B$3:$B$199,B294),),)</f>
        <v>0</v>
      </c>
      <c r="M294" s="35">
        <f>IFERROR(IF(B294="Funkcna poziadavka",VLOOKUP(G294,#REF!,3,0),),)</f>
        <v>0</v>
      </c>
      <c r="N294" s="35">
        <f>IFERROR(IF(B294="funkcna poziadavka",VLOOKUP(G294,#REF!,2,0),),)</f>
        <v>0</v>
      </c>
      <c r="O294" s="34">
        <f t="shared" si="21"/>
        <v>0</v>
      </c>
      <c r="P294" s="33">
        <f>IFERROR(O294*VLOOKUP(G294,#REF!,5,0),)</f>
        <v>0</v>
      </c>
      <c r="Q294" s="65" t="str">
        <f>IFERROR(VLOOKUP(G294,#REF!,6,0),"")</f>
        <v/>
      </c>
      <c r="R294" s="38"/>
      <c r="S294" s="38"/>
      <c r="T294" s="38"/>
      <c r="U294" s="38"/>
      <c r="V294" s="38"/>
      <c r="W294" s="38"/>
      <c r="X294" s="38"/>
      <c r="Y294" s="38"/>
      <c r="Z294" s="38"/>
      <c r="AA294" s="38"/>
      <c r="AB294" s="38"/>
      <c r="AC294" s="38"/>
      <c r="AD294" s="38"/>
      <c r="AE294" s="38"/>
      <c r="AF294" s="30"/>
    </row>
    <row r="295" spans="1:32" ht="76.5" x14ac:dyDescent="0.25">
      <c r="A295" s="58" t="s">
        <v>1084</v>
      </c>
      <c r="B295" s="90" t="s">
        <v>616</v>
      </c>
      <c r="C295" s="99" t="s">
        <v>992</v>
      </c>
      <c r="D295" s="92" t="s">
        <v>1085</v>
      </c>
      <c r="E295" s="94" t="s">
        <v>1086</v>
      </c>
      <c r="F295" s="39"/>
      <c r="G295" s="39"/>
      <c r="H295" s="86"/>
      <c r="I295" s="86"/>
      <c r="J295" s="35">
        <f t="shared" si="19"/>
        <v>0</v>
      </c>
      <c r="K295" s="35">
        <f t="shared" si="20"/>
        <v>0</v>
      </c>
      <c r="L295" s="82">
        <f>IFERROR(IF(B295="funkcna poziadavka",VLOOKUP(G295,#REF!,4,0)*H295/SUMIFS($H$3:$H$199,$G$3:$G$199,G295,$B$3:$B$199,B295),),)</f>
        <v>0</v>
      </c>
      <c r="M295" s="35">
        <f>IFERROR(IF(B295="Funkcna poziadavka",VLOOKUP(G295,#REF!,3,0),),)</f>
        <v>0</v>
      </c>
      <c r="N295" s="35">
        <f>IFERROR(IF(B295="funkcna poziadavka",VLOOKUP(G295,#REF!,2,0),),)</f>
        <v>0</v>
      </c>
      <c r="O295" s="34">
        <f t="shared" si="21"/>
        <v>0</v>
      </c>
      <c r="P295" s="33">
        <f>IFERROR(O295*VLOOKUP(G295,#REF!,5,0),)</f>
        <v>0</v>
      </c>
      <c r="Q295" s="65" t="str">
        <f>IFERROR(VLOOKUP(G295,#REF!,6,0),"")</f>
        <v/>
      </c>
      <c r="R295" s="38"/>
      <c r="S295" s="38"/>
      <c r="T295" s="38"/>
      <c r="U295" s="38"/>
      <c r="V295" s="38"/>
      <c r="W295" s="38"/>
      <c r="X295" s="38"/>
      <c r="Y295" s="38"/>
      <c r="Z295" s="38"/>
      <c r="AA295" s="38"/>
      <c r="AB295" s="38"/>
      <c r="AC295" s="38"/>
      <c r="AD295" s="38"/>
      <c r="AE295" s="38"/>
      <c r="AF295" s="30"/>
    </row>
    <row r="296" spans="1:32" ht="357" x14ac:dyDescent="0.25">
      <c r="A296" s="58" t="s">
        <v>1087</v>
      </c>
      <c r="B296" s="90" t="s">
        <v>616</v>
      </c>
      <c r="C296" s="99" t="s">
        <v>992</v>
      </c>
      <c r="D296" s="92" t="s">
        <v>1088</v>
      </c>
      <c r="E296" s="94" t="s">
        <v>1089</v>
      </c>
      <c r="F296" s="39"/>
      <c r="G296" s="39"/>
      <c r="H296" s="86"/>
      <c r="I296" s="86"/>
      <c r="J296" s="35">
        <f t="shared" si="19"/>
        <v>0</v>
      </c>
      <c r="K296" s="35">
        <f t="shared" si="20"/>
        <v>0</v>
      </c>
      <c r="L296" s="82">
        <f>IFERROR(IF(B296="funkcna poziadavka",VLOOKUP(G296,#REF!,4,0)*H296/SUMIFS($H$3:$H$199,$G$3:$G$199,G296,$B$3:$B$199,B296),),)</f>
        <v>0</v>
      </c>
      <c r="M296" s="35">
        <f>IFERROR(IF(B296="Funkcna poziadavka",VLOOKUP(G296,#REF!,3,0),),)</f>
        <v>0</v>
      </c>
      <c r="N296" s="35">
        <f>IFERROR(IF(B296="funkcna poziadavka",VLOOKUP(G296,#REF!,2,0),),)</f>
        <v>0</v>
      </c>
      <c r="O296" s="34">
        <f t="shared" si="21"/>
        <v>0</v>
      </c>
      <c r="P296" s="33">
        <f>IFERROR(O296*VLOOKUP(G296,#REF!,5,0),)</f>
        <v>0</v>
      </c>
      <c r="Q296" s="65" t="str">
        <f>IFERROR(VLOOKUP(G296,#REF!,6,0),"")</f>
        <v/>
      </c>
      <c r="R296" s="38"/>
      <c r="S296" s="38"/>
      <c r="T296" s="38"/>
      <c r="U296" s="38"/>
      <c r="V296" s="38"/>
      <c r="W296" s="38"/>
      <c r="X296" s="38"/>
      <c r="Y296" s="38"/>
      <c r="Z296" s="38"/>
      <c r="AA296" s="38"/>
      <c r="AB296" s="38"/>
      <c r="AC296" s="38"/>
      <c r="AD296" s="38"/>
      <c r="AE296" s="38"/>
      <c r="AF296" s="30"/>
    </row>
    <row r="297" spans="1:32" ht="409.5" x14ac:dyDescent="0.25">
      <c r="A297" s="58" t="s">
        <v>1090</v>
      </c>
      <c r="B297" s="90" t="s">
        <v>616</v>
      </c>
      <c r="C297" s="99" t="s">
        <v>992</v>
      </c>
      <c r="D297" s="92" t="s">
        <v>1005</v>
      </c>
      <c r="E297" s="94" t="s">
        <v>1091</v>
      </c>
      <c r="F297" s="39"/>
      <c r="G297" s="39"/>
      <c r="H297" s="86"/>
      <c r="I297" s="86"/>
      <c r="J297" s="35">
        <f t="shared" si="19"/>
        <v>0</v>
      </c>
      <c r="K297" s="35">
        <f t="shared" si="20"/>
        <v>0</v>
      </c>
      <c r="L297" s="82">
        <f>IFERROR(IF(B297="funkcna poziadavka",VLOOKUP(G297,#REF!,4,0)*H297/SUMIFS($H$3:$H$199,$G$3:$G$199,G297,$B$3:$B$199,B297),),)</f>
        <v>0</v>
      </c>
      <c r="M297" s="35">
        <f>IFERROR(IF(B297="Funkcna poziadavka",VLOOKUP(G297,#REF!,3,0),),)</f>
        <v>0</v>
      </c>
      <c r="N297" s="35">
        <f>IFERROR(IF(B297="funkcna poziadavka",VLOOKUP(G297,#REF!,2,0),),)</f>
        <v>0</v>
      </c>
      <c r="O297" s="34">
        <f t="shared" si="21"/>
        <v>0</v>
      </c>
      <c r="P297" s="33">
        <f>IFERROR(O297*VLOOKUP(G297,#REF!,5,0),)</f>
        <v>0</v>
      </c>
      <c r="Q297" s="65" t="str">
        <f>IFERROR(VLOOKUP(G297,#REF!,6,0),"")</f>
        <v/>
      </c>
      <c r="R297" s="38"/>
      <c r="S297" s="38"/>
      <c r="T297" s="38"/>
      <c r="U297" s="38"/>
      <c r="V297" s="38"/>
      <c r="W297" s="38"/>
      <c r="X297" s="38"/>
      <c r="Y297" s="38"/>
      <c r="Z297" s="38"/>
      <c r="AA297" s="38"/>
      <c r="AB297" s="38"/>
      <c r="AC297" s="38"/>
      <c r="AD297" s="38"/>
      <c r="AE297" s="38"/>
      <c r="AF297" s="30"/>
    </row>
    <row r="298" spans="1:32" ht="331.5" x14ac:dyDescent="0.25">
      <c r="A298" s="58" t="s">
        <v>1092</v>
      </c>
      <c r="B298" s="90" t="s">
        <v>616</v>
      </c>
      <c r="C298" s="99" t="s">
        <v>992</v>
      </c>
      <c r="D298" s="92" t="s">
        <v>1093</v>
      </c>
      <c r="E298" s="94" t="s">
        <v>1094</v>
      </c>
      <c r="F298" s="39"/>
      <c r="G298" s="39"/>
      <c r="H298" s="86"/>
      <c r="I298" s="86"/>
      <c r="J298" s="35">
        <f t="shared" ref="J298:J299" si="22">IF(ISNUMBER(H298),H298,)</f>
        <v>0</v>
      </c>
      <c r="K298" s="35">
        <f t="shared" ref="K298:K299" si="23">H298*I298</f>
        <v>0</v>
      </c>
      <c r="L298" s="82">
        <f>IFERROR(IF(B298="funkcna poziadavka",VLOOKUP(G298,#REF!,4,0)*H298/SUMIFS($H$3:$H$199,$G$3:$G$199,G298,$B$3:$B$199,B298),),)</f>
        <v>0</v>
      </c>
      <c r="M298" s="35">
        <f>IFERROR(IF(B298="Funkcna poziadavka",VLOOKUP(G298,#REF!,3,0),),)</f>
        <v>0</v>
      </c>
      <c r="N298" s="35">
        <f>IFERROR(IF(B298="funkcna poziadavka",VLOOKUP(G298,#REF!,2,0),),)</f>
        <v>0</v>
      </c>
      <c r="O298" s="34">
        <f t="shared" ref="O298:O299" si="24">(K298+L298)*M298*N298</f>
        <v>0</v>
      </c>
      <c r="P298" s="33">
        <f>IFERROR(O298*VLOOKUP(G298,#REF!,5,0),)</f>
        <v>0</v>
      </c>
      <c r="Q298" s="65" t="str">
        <f>IFERROR(VLOOKUP(G298,#REF!,6,0),"")</f>
        <v/>
      </c>
      <c r="R298" s="38"/>
      <c r="S298" s="38"/>
      <c r="T298" s="38"/>
      <c r="U298" s="38"/>
      <c r="V298" s="38"/>
      <c r="W298" s="38"/>
      <c r="X298" s="38"/>
      <c r="Y298" s="38"/>
      <c r="Z298" s="38"/>
      <c r="AA298" s="38"/>
      <c r="AB298" s="38"/>
      <c r="AC298" s="38"/>
      <c r="AD298" s="38"/>
      <c r="AE298" s="38"/>
      <c r="AF298" s="30"/>
    </row>
    <row r="299" spans="1:32" ht="25.5" x14ac:dyDescent="0.25">
      <c r="A299" s="58" t="s">
        <v>1095</v>
      </c>
      <c r="B299" s="90" t="s">
        <v>616</v>
      </c>
      <c r="C299" s="99" t="s">
        <v>992</v>
      </c>
      <c r="D299" s="92" t="s">
        <v>1096</v>
      </c>
      <c r="E299" s="94" t="s">
        <v>1097</v>
      </c>
      <c r="F299" s="39"/>
      <c r="G299" s="39"/>
      <c r="H299" s="86"/>
      <c r="I299" s="86"/>
      <c r="J299" s="35">
        <f t="shared" si="22"/>
        <v>0</v>
      </c>
      <c r="K299" s="35">
        <f t="shared" si="23"/>
        <v>0</v>
      </c>
      <c r="L299" s="82">
        <f>IFERROR(IF(B299="funkcna poziadavka",VLOOKUP(G299,#REF!,4,0)*H299/SUMIFS($H$3:$H$199,$G$3:$G$199,G299,$B$3:$B$199,B299),),)</f>
        <v>0</v>
      </c>
      <c r="M299" s="35">
        <f>IFERROR(IF(B299="Funkcna poziadavka",VLOOKUP(G299,#REF!,3,0),),)</f>
        <v>0</v>
      </c>
      <c r="N299" s="35">
        <f>IFERROR(IF(B299="funkcna poziadavka",VLOOKUP(G299,#REF!,2,0),),)</f>
        <v>0</v>
      </c>
      <c r="O299" s="34">
        <f t="shared" si="24"/>
        <v>0</v>
      </c>
      <c r="P299" s="33">
        <f>IFERROR(O299*VLOOKUP(G299,#REF!,5,0),)</f>
        <v>0</v>
      </c>
      <c r="Q299" s="65" t="str">
        <f>IFERROR(VLOOKUP(G299,#REF!,6,0),"")</f>
        <v/>
      </c>
      <c r="R299" s="38"/>
      <c r="S299" s="38"/>
      <c r="T299" s="38"/>
      <c r="U299" s="38"/>
      <c r="V299" s="38"/>
      <c r="W299" s="38"/>
      <c r="X299" s="38"/>
      <c r="Y299" s="38"/>
      <c r="Z299" s="38"/>
      <c r="AA299" s="38"/>
      <c r="AB299" s="38"/>
      <c r="AC299" s="38"/>
      <c r="AD299" s="38"/>
      <c r="AE299" s="38"/>
      <c r="AF299" s="30"/>
    </row>
    <row r="300" spans="1:32" ht="25.5" x14ac:dyDescent="0.25">
      <c r="A300" s="58" t="s">
        <v>1098</v>
      </c>
      <c r="B300" s="90" t="s">
        <v>616</v>
      </c>
      <c r="C300" s="99" t="s">
        <v>992</v>
      </c>
      <c r="D300" s="92" t="s">
        <v>1099</v>
      </c>
      <c r="E300" s="94" t="s">
        <v>1100</v>
      </c>
      <c r="F300" s="39"/>
      <c r="G300" s="39"/>
    </row>
    <row r="301" spans="1:32" ht="76.5" x14ac:dyDescent="0.25">
      <c r="A301" s="58" t="s">
        <v>1101</v>
      </c>
      <c r="B301" s="90" t="s">
        <v>616</v>
      </c>
      <c r="C301" s="99" t="s">
        <v>992</v>
      </c>
      <c r="D301" s="92" t="s">
        <v>1102</v>
      </c>
      <c r="E301" s="94" t="s">
        <v>1103</v>
      </c>
      <c r="F301" s="39"/>
      <c r="G301" s="39"/>
    </row>
    <row r="302" spans="1:32" ht="76.5" x14ac:dyDescent="0.25">
      <c r="A302" s="58" t="s">
        <v>1104</v>
      </c>
      <c r="B302" s="90" t="s">
        <v>616</v>
      </c>
      <c r="C302" s="99" t="s">
        <v>992</v>
      </c>
      <c r="D302" s="92" t="s">
        <v>1105</v>
      </c>
      <c r="E302" s="94" t="s">
        <v>1106</v>
      </c>
      <c r="F302" s="39"/>
      <c r="G302" s="39"/>
    </row>
    <row r="303" spans="1:32" ht="76.5" x14ac:dyDescent="0.25">
      <c r="A303" s="58" t="s">
        <v>1107</v>
      </c>
      <c r="B303" s="90" t="s">
        <v>616</v>
      </c>
      <c r="C303" s="99" t="s">
        <v>992</v>
      </c>
      <c r="D303" s="92" t="s">
        <v>1108</v>
      </c>
      <c r="E303" s="94" t="s">
        <v>1109</v>
      </c>
      <c r="F303" s="39"/>
      <c r="G303" s="39"/>
    </row>
    <row r="304" spans="1:32" ht="255" x14ac:dyDescent="0.25">
      <c r="A304" s="58" t="s">
        <v>1110</v>
      </c>
      <c r="B304" s="90" t="s">
        <v>616</v>
      </c>
      <c r="C304" s="99" t="s">
        <v>992</v>
      </c>
      <c r="D304" s="92" t="s">
        <v>1111</v>
      </c>
      <c r="E304" s="94" t="s">
        <v>1112</v>
      </c>
      <c r="F304" s="39"/>
      <c r="G304" s="39"/>
    </row>
    <row r="305" spans="1:7" ht="178.5" x14ac:dyDescent="0.25">
      <c r="A305" s="58" t="s">
        <v>1113</v>
      </c>
      <c r="B305" s="90" t="s">
        <v>616</v>
      </c>
      <c r="C305" s="99" t="s">
        <v>992</v>
      </c>
      <c r="D305" s="92" t="s">
        <v>1114</v>
      </c>
      <c r="E305" s="94" t="s">
        <v>1115</v>
      </c>
      <c r="F305" s="39"/>
      <c r="G305" s="39"/>
    </row>
    <row r="306" spans="1:7" ht="409.5" x14ac:dyDescent="0.25">
      <c r="A306" s="58" t="s">
        <v>1116</v>
      </c>
      <c r="B306" s="90" t="s">
        <v>616</v>
      </c>
      <c r="C306" s="99" t="s">
        <v>992</v>
      </c>
      <c r="D306" s="92" t="s">
        <v>1117</v>
      </c>
      <c r="E306" s="94" t="s">
        <v>1118</v>
      </c>
      <c r="F306" s="39"/>
      <c r="G306" s="39"/>
    </row>
    <row r="307" spans="1:7" ht="89.25" x14ac:dyDescent="0.25">
      <c r="A307" s="58" t="s">
        <v>1119</v>
      </c>
      <c r="B307" s="90" t="s">
        <v>616</v>
      </c>
      <c r="C307" s="99" t="s">
        <v>992</v>
      </c>
      <c r="D307" s="92" t="s">
        <v>1120</v>
      </c>
      <c r="E307" s="94" t="s">
        <v>1121</v>
      </c>
      <c r="F307" s="39"/>
      <c r="G307" s="39"/>
    </row>
    <row r="308" spans="1:7" ht="114.75" x14ac:dyDescent="0.25">
      <c r="A308" s="58" t="s">
        <v>1122</v>
      </c>
      <c r="B308" s="90" t="s">
        <v>616</v>
      </c>
      <c r="C308" s="99" t="s">
        <v>992</v>
      </c>
      <c r="D308" s="92" t="s">
        <v>1123</v>
      </c>
      <c r="E308" s="94" t="s">
        <v>1124</v>
      </c>
      <c r="F308" s="39"/>
      <c r="G308" s="39"/>
    </row>
    <row r="309" spans="1:7" ht="216.75" x14ac:dyDescent="0.25">
      <c r="A309" s="58" t="s">
        <v>1125</v>
      </c>
      <c r="B309" s="90" t="s">
        <v>616</v>
      </c>
      <c r="C309" s="99" t="s">
        <v>992</v>
      </c>
      <c r="D309" s="92" t="s">
        <v>1126</v>
      </c>
      <c r="E309" s="94" t="s">
        <v>1127</v>
      </c>
      <c r="F309" s="39"/>
      <c r="G309" s="39"/>
    </row>
    <row r="310" spans="1:7" ht="102" x14ac:dyDescent="0.25">
      <c r="A310" s="58" t="s">
        <v>1128</v>
      </c>
      <c r="B310" s="90" t="s">
        <v>616</v>
      </c>
      <c r="C310" s="99" t="s">
        <v>992</v>
      </c>
      <c r="D310" s="92" t="s">
        <v>1129</v>
      </c>
      <c r="E310" s="94" t="s">
        <v>1130</v>
      </c>
      <c r="F310" s="39"/>
      <c r="G310" s="39"/>
    </row>
    <row r="311" spans="1:7" ht="25.5" x14ac:dyDescent="0.25">
      <c r="A311" s="58" t="s">
        <v>1131</v>
      </c>
      <c r="B311" s="90" t="s">
        <v>616</v>
      </c>
      <c r="C311" s="99" t="s">
        <v>992</v>
      </c>
      <c r="D311" s="92" t="s">
        <v>1132</v>
      </c>
      <c r="E311" s="94" t="s">
        <v>1133</v>
      </c>
      <c r="F311" s="39"/>
      <c r="G311" s="39"/>
    </row>
    <row r="312" spans="1:7" ht="89.25" x14ac:dyDescent="0.25">
      <c r="A312" s="58" t="s">
        <v>1134</v>
      </c>
      <c r="B312" s="90" t="s">
        <v>616</v>
      </c>
      <c r="C312" s="99" t="s">
        <v>992</v>
      </c>
      <c r="D312" s="92" t="s">
        <v>1135</v>
      </c>
      <c r="E312" s="94" t="s">
        <v>1136</v>
      </c>
      <c r="F312" s="39"/>
      <c r="G312" s="39"/>
    </row>
    <row r="313" spans="1:7" ht="38.25" x14ac:dyDescent="0.25">
      <c r="A313" s="58" t="s">
        <v>1137</v>
      </c>
      <c r="B313" s="90" t="s">
        <v>616</v>
      </c>
      <c r="C313" s="99" t="s">
        <v>992</v>
      </c>
      <c r="D313" s="92" t="s">
        <v>1138</v>
      </c>
      <c r="E313" s="94" t="s">
        <v>1139</v>
      </c>
      <c r="F313" s="39"/>
      <c r="G313" s="39"/>
    </row>
    <row r="314" spans="1:7" ht="204" x14ac:dyDescent="0.25">
      <c r="A314" s="58" t="s">
        <v>1140</v>
      </c>
      <c r="B314" s="90" t="s">
        <v>616</v>
      </c>
      <c r="C314" s="99" t="s">
        <v>992</v>
      </c>
      <c r="D314" s="92" t="s">
        <v>1141</v>
      </c>
      <c r="E314" s="94" t="s">
        <v>1142</v>
      </c>
      <c r="F314" s="39"/>
      <c r="G314" s="39"/>
    </row>
    <row r="315" spans="1:7" ht="76.5" x14ac:dyDescent="0.25">
      <c r="A315" s="58" t="s">
        <v>1143</v>
      </c>
      <c r="B315" s="90" t="s">
        <v>616</v>
      </c>
      <c r="C315" s="99" t="s">
        <v>992</v>
      </c>
      <c r="D315" s="92" t="s">
        <v>1144</v>
      </c>
      <c r="E315" s="94" t="s">
        <v>1145</v>
      </c>
      <c r="F315" s="39"/>
      <c r="G315" s="39"/>
    </row>
    <row r="316" spans="1:7" ht="63.75" x14ac:dyDescent="0.25">
      <c r="A316" s="58" t="s">
        <v>1146</v>
      </c>
      <c r="B316" s="90" t="s">
        <v>616</v>
      </c>
      <c r="C316" s="99" t="s">
        <v>992</v>
      </c>
      <c r="D316" s="92" t="s">
        <v>1147</v>
      </c>
      <c r="E316" s="94" t="s">
        <v>1148</v>
      </c>
      <c r="F316" s="39"/>
      <c r="G316" s="39"/>
    </row>
    <row r="317" spans="1:7" ht="51" x14ac:dyDescent="0.25">
      <c r="A317" s="58" t="s">
        <v>1149</v>
      </c>
      <c r="B317" s="90" t="s">
        <v>616</v>
      </c>
      <c r="C317" s="91" t="s">
        <v>1150</v>
      </c>
      <c r="D317" s="100" t="s">
        <v>1151</v>
      </c>
      <c r="E317" s="100" t="s">
        <v>1152</v>
      </c>
      <c r="F317" s="39"/>
      <c r="G317" s="39"/>
    </row>
    <row r="318" spans="1:7" ht="38.25" x14ac:dyDescent="0.2">
      <c r="A318" s="58" t="s">
        <v>1153</v>
      </c>
      <c r="B318" s="90" t="s">
        <v>616</v>
      </c>
      <c r="C318" s="91" t="s">
        <v>1150</v>
      </c>
      <c r="D318" s="100" t="s">
        <v>1154</v>
      </c>
      <c r="E318" s="101" t="s">
        <v>1155</v>
      </c>
      <c r="F318" s="39"/>
      <c r="G318" s="39"/>
    </row>
  </sheetData>
  <autoFilter ref="A2:AE299" xr:uid="{00000000-0009-0000-0000-000002000000}"/>
  <mergeCells count="4">
    <mergeCell ref="T1:V1"/>
    <mergeCell ref="W1:AC1"/>
    <mergeCell ref="AD1:AE1"/>
    <mergeCell ref="A1:S1"/>
  </mergeCells>
  <phoneticPr fontId="18" type="noConversion"/>
  <conditionalFormatting sqref="H3:I299">
    <cfRule type="expression" dxfId="1" priority="1">
      <formula>$B3="Funkcna poziadavka"</formula>
    </cfRule>
  </conditionalFormatting>
  <conditionalFormatting sqref="J3:P299">
    <cfRule type="expression" dxfId="0" priority="3">
      <formula>$B3="funkcna poziadavka"</formula>
    </cfRule>
  </conditionalFormatting>
  <dataValidations count="3">
    <dataValidation type="list" allowBlank="1" showInputMessage="1" showErrorMessage="1" sqref="I3:I299" xr:uid="{00000000-0002-0000-0200-000000000000}">
      <formula1>"5,10,15"</formula1>
    </dataValidation>
    <dataValidation type="list" allowBlank="1" showInputMessage="1" showErrorMessage="1" sqref="B3:B318" xr:uid="{79BEB4D9-54CC-6141-B97B-9DDF6B5D464B}">
      <formula1>"Funkcna poziadavka, Ne-Funkcna poziadavka, Technicka poziadavka"</formula1>
    </dataValidation>
    <dataValidation type="list" allowBlank="1" showInputMessage="1" showErrorMessage="1" sqref="G3:G1048576" xr:uid="{00000000-0002-0000-0200-000001000000}">
      <formula1>Moduly_2</formula1>
    </dataValidation>
  </dataValidations>
  <hyperlinks>
    <hyperlink ref="E269" r:id="rId1" display="https://idsk.gov.sk/" xr:uid="{C0287843-4333-E24D-8EFB-3C353773299E}"/>
    <hyperlink ref="E270" r:id="rId2" display="https://www.vicepremier.gov.sk/sekcie/oddelenie-behavioralnych-inovacii/index.html" xr:uid="{45BD1A8A-2AAD-B04B-A1C6-83290426357B}"/>
    <hyperlink ref="E277" r:id="rId3" display="https://datalab.digital/wp-content/uploads/Metodika-merania-dátovej-kvality-vo-verejnej-správe.pdf" xr:uid="{A5378A2A-4680-B442-8D7B-30A961A03141}"/>
    <hyperlink ref="E278" r:id="rId4" display="https://datalab.digital/wp-content/uploads/Metodické-usmernenie-ÚPVII-č.-3639-2019-oDK-1-FINAL-1.pdf" xr:uid="{E1A9AFF6-1532-274A-A127-81E74E13E0E6}"/>
  </hyperlinks>
  <pageMargins left="0.7" right="0.7" top="0.75" bottom="0.75" header="0.3" footer="0.3"/>
  <pageSetup paperSize="8" fitToHeight="0" orientation="landscape" horizontalDpi="4294967293" verticalDpi="1200"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O31"/>
  <sheetViews>
    <sheetView topLeftCell="A22" workbookViewId="0">
      <selection activeCell="F10" sqref="F10:F31"/>
    </sheetView>
  </sheetViews>
  <sheetFormatPr defaultColWidth="8.85546875" defaultRowHeight="15" x14ac:dyDescent="0.25"/>
  <cols>
    <col min="1" max="11" width="18.140625" style="64" customWidth="1"/>
    <col min="12" max="12" width="26.140625" style="64" customWidth="1"/>
    <col min="13" max="15" width="24.42578125" style="64" customWidth="1"/>
    <col min="16" max="16384" width="8.85546875" style="24"/>
  </cols>
  <sheetData>
    <row r="1" spans="1:12" ht="30" x14ac:dyDescent="0.25">
      <c r="A1" s="64" t="s">
        <v>1156</v>
      </c>
      <c r="B1" s="64" t="s">
        <v>1157</v>
      </c>
      <c r="C1" s="64" t="s">
        <v>1158</v>
      </c>
      <c r="D1" s="64" t="s">
        <v>1159</v>
      </c>
      <c r="E1" s="64" t="s">
        <v>1160</v>
      </c>
      <c r="F1" s="64" t="s">
        <v>1161</v>
      </c>
      <c r="G1" s="64" t="s">
        <v>1162</v>
      </c>
      <c r="H1" s="64" t="s">
        <v>1163</v>
      </c>
      <c r="I1" s="64" t="s">
        <v>1164</v>
      </c>
      <c r="J1" s="64" t="s">
        <v>1165</v>
      </c>
      <c r="K1" s="64" t="s">
        <v>1166</v>
      </c>
      <c r="L1" s="64" t="s">
        <v>1167</v>
      </c>
    </row>
    <row r="2" spans="1:12" ht="75" x14ac:dyDescent="0.25">
      <c r="A2" s="64" t="s">
        <v>1168</v>
      </c>
      <c r="B2" s="64" t="s">
        <v>1169</v>
      </c>
      <c r="C2" s="64" t="s">
        <v>1170</v>
      </c>
      <c r="D2" s="64" t="s">
        <v>1171</v>
      </c>
      <c r="E2" s="64" t="s">
        <v>1172</v>
      </c>
      <c r="F2" s="64" t="s">
        <v>1173</v>
      </c>
      <c r="G2" s="64" t="s">
        <v>1174</v>
      </c>
      <c r="H2" s="64" t="s">
        <v>1175</v>
      </c>
      <c r="I2" s="64" t="s">
        <v>1176</v>
      </c>
      <c r="J2" s="64" t="s">
        <v>1177</v>
      </c>
      <c r="L2" s="64" t="s">
        <v>1178</v>
      </c>
    </row>
    <row r="3" spans="1:12" ht="60" x14ac:dyDescent="0.25">
      <c r="B3" s="64" t="s">
        <v>1179</v>
      </c>
      <c r="D3" s="64" t="s">
        <v>1175</v>
      </c>
      <c r="H3" s="64" t="s">
        <v>1180</v>
      </c>
      <c r="J3" s="64" t="s">
        <v>1181</v>
      </c>
      <c r="L3" s="64" t="s">
        <v>1182</v>
      </c>
    </row>
    <row r="4" spans="1:12" ht="30" x14ac:dyDescent="0.25">
      <c r="L4" s="64" t="s">
        <v>1183</v>
      </c>
    </row>
    <row r="5" spans="1:12" ht="30" x14ac:dyDescent="0.25">
      <c r="L5" s="64" t="s">
        <v>1184</v>
      </c>
    </row>
    <row r="6" spans="1:12" ht="30" x14ac:dyDescent="0.25">
      <c r="L6" s="64" t="s">
        <v>1185</v>
      </c>
    </row>
    <row r="7" spans="1:12" ht="30" x14ac:dyDescent="0.25">
      <c r="L7" s="64" t="s">
        <v>1186</v>
      </c>
    </row>
    <row r="8" spans="1:12" x14ac:dyDescent="0.25">
      <c r="L8" s="64" t="s">
        <v>1187</v>
      </c>
    </row>
    <row r="9" spans="1:12" x14ac:dyDescent="0.25">
      <c r="A9" s="64" t="s">
        <v>1188</v>
      </c>
      <c r="B9" s="64" t="s">
        <v>1189</v>
      </c>
      <c r="D9" s="24" t="s">
        <v>1190</v>
      </c>
      <c r="E9" s="24" t="s">
        <v>1191</v>
      </c>
      <c r="F9" s="64" t="s">
        <v>1192</v>
      </c>
    </row>
    <row r="10" spans="1:12" ht="30" x14ac:dyDescent="0.25">
      <c r="A10" s="75" t="s">
        <v>1193</v>
      </c>
      <c r="B10" s="64" t="s">
        <v>1156</v>
      </c>
      <c r="D10" s="76" t="s">
        <v>1194</v>
      </c>
      <c r="E10" s="64" t="s">
        <v>1168</v>
      </c>
      <c r="F10" s="79">
        <v>1330001</v>
      </c>
    </row>
    <row r="11" spans="1:12" ht="30" x14ac:dyDescent="0.25">
      <c r="A11" s="75" t="s">
        <v>1195</v>
      </c>
      <c r="B11" s="64" t="s">
        <v>1157</v>
      </c>
      <c r="D11" s="77" t="s">
        <v>1196</v>
      </c>
      <c r="E11" s="64" t="s">
        <v>1169</v>
      </c>
      <c r="F11" s="80">
        <v>2512001</v>
      </c>
    </row>
    <row r="12" spans="1:12" ht="30" x14ac:dyDescent="0.25">
      <c r="A12" s="75" t="s">
        <v>1197</v>
      </c>
      <c r="B12" s="64" t="s">
        <v>1158</v>
      </c>
      <c r="D12" s="77" t="s">
        <v>1196</v>
      </c>
      <c r="E12" s="64" t="s">
        <v>1179</v>
      </c>
      <c r="F12" s="80">
        <v>2512002</v>
      </c>
    </row>
    <row r="13" spans="1:12" x14ac:dyDescent="0.25">
      <c r="A13" s="75" t="s">
        <v>1198</v>
      </c>
      <c r="B13" s="64" t="s">
        <v>1159</v>
      </c>
      <c r="D13" s="77" t="s">
        <v>1197</v>
      </c>
      <c r="E13" s="64" t="s">
        <v>1170</v>
      </c>
      <c r="F13" s="80">
        <v>2511003</v>
      </c>
    </row>
    <row r="14" spans="1:12" ht="38.25" x14ac:dyDescent="0.25">
      <c r="A14" s="75" t="s">
        <v>1199</v>
      </c>
      <c r="B14" s="64" t="s">
        <v>1160</v>
      </c>
      <c r="D14" s="77" t="s">
        <v>1198</v>
      </c>
      <c r="E14" s="64" t="s">
        <v>1171</v>
      </c>
      <c r="F14" s="80">
        <v>2511002</v>
      </c>
    </row>
    <row r="15" spans="1:12" ht="30" x14ac:dyDescent="0.25">
      <c r="A15" s="75" t="s">
        <v>1173</v>
      </c>
      <c r="B15" s="64" t="s">
        <v>1161</v>
      </c>
      <c r="D15" s="77" t="s">
        <v>1198</v>
      </c>
      <c r="E15" s="64" t="s">
        <v>1175</v>
      </c>
      <c r="F15" s="80">
        <v>2521001</v>
      </c>
    </row>
    <row r="16" spans="1:12" ht="38.25" x14ac:dyDescent="0.25">
      <c r="A16" s="75" t="s">
        <v>1200</v>
      </c>
      <c r="B16" s="64" t="s">
        <v>1162</v>
      </c>
      <c r="D16" s="76" t="s">
        <v>1199</v>
      </c>
      <c r="E16" s="64" t="s">
        <v>1172</v>
      </c>
      <c r="F16" s="80">
        <v>2421002</v>
      </c>
    </row>
    <row r="17" spans="1:6" ht="25.5" x14ac:dyDescent="0.25">
      <c r="A17" s="75" t="s">
        <v>1201</v>
      </c>
      <c r="B17" s="64" t="s">
        <v>1163</v>
      </c>
      <c r="D17" s="76" t="s">
        <v>1173</v>
      </c>
      <c r="E17" s="64" t="s">
        <v>1173</v>
      </c>
      <c r="F17" s="80">
        <v>2519001</v>
      </c>
    </row>
    <row r="18" spans="1:6" ht="75" x14ac:dyDescent="0.25">
      <c r="A18" s="75" t="s">
        <v>1202</v>
      </c>
      <c r="B18" s="64" t="s">
        <v>1164</v>
      </c>
      <c r="D18" s="76" t="s">
        <v>1203</v>
      </c>
      <c r="E18" s="64" t="s">
        <v>1177</v>
      </c>
      <c r="F18" s="80">
        <v>1330004</v>
      </c>
    </row>
    <row r="19" spans="1:6" ht="30" x14ac:dyDescent="0.25">
      <c r="A19" s="75" t="s">
        <v>1204</v>
      </c>
      <c r="B19" s="64" t="s">
        <v>1165</v>
      </c>
      <c r="D19" s="77" t="s">
        <v>1205</v>
      </c>
      <c r="E19" s="64" t="s">
        <v>1174</v>
      </c>
      <c r="F19" s="80">
        <v>2523000</v>
      </c>
    </row>
    <row r="20" spans="1:6" ht="30" x14ac:dyDescent="0.25">
      <c r="A20" s="75" t="s">
        <v>1206</v>
      </c>
      <c r="B20" s="64" t="s">
        <v>1166</v>
      </c>
      <c r="D20" s="77" t="s">
        <v>1201</v>
      </c>
      <c r="E20" s="64" t="s">
        <v>1175</v>
      </c>
      <c r="F20" s="80">
        <v>2521001</v>
      </c>
    </row>
    <row r="21" spans="1:6" ht="30" x14ac:dyDescent="0.25">
      <c r="A21" s="75" t="s">
        <v>1207</v>
      </c>
      <c r="B21" s="64" t="s">
        <v>1167</v>
      </c>
      <c r="D21" s="77" t="s">
        <v>1201</v>
      </c>
      <c r="E21" s="64" t="s">
        <v>1180</v>
      </c>
      <c r="F21" s="80">
        <v>2521003</v>
      </c>
    </row>
    <row r="22" spans="1:6" x14ac:dyDescent="0.25">
      <c r="D22" s="78" t="s">
        <v>1176</v>
      </c>
      <c r="E22" s="64" t="s">
        <v>1176</v>
      </c>
      <c r="F22" s="80">
        <v>2511001</v>
      </c>
    </row>
    <row r="23" spans="1:6" ht="60" x14ac:dyDescent="0.25">
      <c r="D23" s="77" t="s">
        <v>1208</v>
      </c>
      <c r="E23" s="64" t="s">
        <v>1181</v>
      </c>
      <c r="F23" s="80">
        <v>2529001</v>
      </c>
    </row>
    <row r="24" spans="1:6" x14ac:dyDescent="0.25">
      <c r="D24" s="78" t="s">
        <v>1206</v>
      </c>
      <c r="F24" s="25"/>
    </row>
    <row r="25" spans="1:6" ht="30" x14ac:dyDescent="0.25">
      <c r="D25" s="77" t="s">
        <v>1209</v>
      </c>
      <c r="E25" s="64" t="s">
        <v>1178</v>
      </c>
      <c r="F25" s="80">
        <v>7422003</v>
      </c>
    </row>
    <row r="26" spans="1:6" ht="60" x14ac:dyDescent="0.25">
      <c r="D26" s="77" t="s">
        <v>1209</v>
      </c>
      <c r="E26" s="64" t="s">
        <v>1182</v>
      </c>
      <c r="F26" s="80">
        <v>2153003</v>
      </c>
    </row>
    <row r="27" spans="1:6" ht="60" x14ac:dyDescent="0.25">
      <c r="D27" s="77" t="s">
        <v>1209</v>
      </c>
      <c r="E27" s="64" t="s">
        <v>1183</v>
      </c>
      <c r="F27" s="80">
        <v>2513003</v>
      </c>
    </row>
    <row r="28" spans="1:6" ht="60" x14ac:dyDescent="0.25">
      <c r="D28" s="77" t="s">
        <v>1209</v>
      </c>
      <c r="E28" s="64" t="s">
        <v>1184</v>
      </c>
      <c r="F28" s="80">
        <v>4229</v>
      </c>
    </row>
    <row r="29" spans="1:6" ht="30" x14ac:dyDescent="0.25">
      <c r="D29" s="77" t="s">
        <v>1209</v>
      </c>
      <c r="E29" s="64" t="s">
        <v>1185</v>
      </c>
      <c r="F29" s="25">
        <v>3511002</v>
      </c>
    </row>
    <row r="30" spans="1:6" ht="30" x14ac:dyDescent="0.25">
      <c r="D30" s="77" t="s">
        <v>1209</v>
      </c>
      <c r="E30" s="64" t="s">
        <v>1186</v>
      </c>
      <c r="F30" s="25">
        <v>3512000</v>
      </c>
    </row>
    <row r="31" spans="1:6" ht="30" x14ac:dyDescent="0.25">
      <c r="D31" s="77" t="s">
        <v>1209</v>
      </c>
      <c r="E31" s="64" t="s">
        <v>1187</v>
      </c>
      <c r="F31" s="25">
        <v>2514000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1"/>
  <dimension ref="A1:A9"/>
  <sheetViews>
    <sheetView workbookViewId="0">
      <selection activeCell="A2" sqref="A2:A9"/>
    </sheetView>
  </sheetViews>
  <sheetFormatPr defaultColWidth="8.85546875" defaultRowHeight="15" x14ac:dyDescent="0.25"/>
  <cols>
    <col min="1" max="1" width="37.42578125" bestFit="1" customWidth="1"/>
  </cols>
  <sheetData>
    <row r="1" spans="1:1" x14ac:dyDescent="0.25">
      <c r="A1" t="s">
        <v>1210</v>
      </c>
    </row>
    <row r="2" spans="1:1" x14ac:dyDescent="0.25">
      <c r="A2" t="s">
        <v>1211</v>
      </c>
    </row>
    <row r="3" spans="1:1" x14ac:dyDescent="0.25">
      <c r="A3" t="s">
        <v>1212</v>
      </c>
    </row>
    <row r="4" spans="1:1" x14ac:dyDescent="0.25">
      <c r="A4" t="s">
        <v>1213</v>
      </c>
    </row>
    <row r="5" spans="1:1" x14ac:dyDescent="0.25">
      <c r="A5" t="s">
        <v>1214</v>
      </c>
    </row>
    <row r="6" spans="1:1" x14ac:dyDescent="0.25">
      <c r="A6" t="s">
        <v>1215</v>
      </c>
    </row>
    <row r="7" spans="1:1" x14ac:dyDescent="0.25">
      <c r="A7" t="s">
        <v>1216</v>
      </c>
    </row>
    <row r="8" spans="1:1" x14ac:dyDescent="0.25">
      <c r="A8" t="s">
        <v>1217</v>
      </c>
    </row>
    <row r="9" spans="1:1" x14ac:dyDescent="0.25">
      <c r="A9" t="s">
        <v>1218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22">
    <tabColor rgb="FFFFFFCC"/>
  </sheetPr>
  <dimension ref="A1:I138"/>
  <sheetViews>
    <sheetView view="pageBreakPreview" zoomScale="80" zoomScaleNormal="80" zoomScaleSheetLayoutView="80" workbookViewId="0">
      <selection activeCell="S53" sqref="S53"/>
    </sheetView>
  </sheetViews>
  <sheetFormatPr defaultColWidth="8.85546875" defaultRowHeight="15" x14ac:dyDescent="0.25"/>
  <cols>
    <col min="1" max="1" width="26" customWidth="1"/>
    <col min="2" max="2" width="11.42578125" customWidth="1"/>
    <col min="4" max="4" width="20.85546875" customWidth="1"/>
    <col min="6" max="8" width="12.42578125" bestFit="1" customWidth="1"/>
    <col min="9" max="9" width="13.140625" bestFit="1" customWidth="1"/>
  </cols>
  <sheetData>
    <row r="1" spans="1:9" ht="15.75" thickBot="1" x14ac:dyDescent="0.3"/>
    <row r="2" spans="1:9" x14ac:dyDescent="0.25">
      <c r="A2" s="154" t="e">
        <f>#REF!</f>
        <v>#REF!</v>
      </c>
      <c r="B2" s="155"/>
      <c r="C2" s="156"/>
      <c r="D2" s="160" t="s">
        <v>1219</v>
      </c>
      <c r="E2" s="161"/>
      <c r="F2" s="12" t="s">
        <v>1220</v>
      </c>
      <c r="G2" s="12" t="s">
        <v>1221</v>
      </c>
      <c r="H2" s="12" t="s">
        <v>1222</v>
      </c>
      <c r="I2" s="12" t="s">
        <v>1223</v>
      </c>
    </row>
    <row r="3" spans="1:9" ht="15.75" thickBot="1" x14ac:dyDescent="0.3">
      <c r="A3" s="157"/>
      <c r="B3" s="158"/>
      <c r="C3" s="159"/>
      <c r="D3" s="15" t="s">
        <v>1224</v>
      </c>
      <c r="E3" s="16" t="s">
        <v>1225</v>
      </c>
      <c r="F3" s="7" t="s">
        <v>1225</v>
      </c>
      <c r="G3" s="7" t="s">
        <v>1225</v>
      </c>
      <c r="H3" s="7" t="s">
        <v>1225</v>
      </c>
      <c r="I3" s="7" t="s">
        <v>1225</v>
      </c>
    </row>
    <row r="4" spans="1:9" ht="15" customHeight="1" x14ac:dyDescent="0.25">
      <c r="A4" s="148" t="s">
        <v>1226</v>
      </c>
      <c r="B4" s="151" t="s">
        <v>1227</v>
      </c>
      <c r="C4" s="8" t="s">
        <v>1228</v>
      </c>
      <c r="D4" s="17" t="e">
        <f>IF(E4=#REF!,"OK","Chyba počtu FTE")</f>
        <v>#REF!</v>
      </c>
      <c r="E4" s="18">
        <f t="shared" ref="E4:E33" si="0">F4+G4+H4+I4</f>
        <v>0</v>
      </c>
      <c r="F4" s="9"/>
      <c r="G4" s="9"/>
      <c r="H4" s="9"/>
      <c r="I4" s="9"/>
    </row>
    <row r="5" spans="1:9" x14ac:dyDescent="0.25">
      <c r="A5" s="149"/>
      <c r="B5" s="152"/>
      <c r="C5" s="5" t="s">
        <v>1229</v>
      </c>
      <c r="D5" s="19" t="e">
        <f>IF(E5=#REF!,"OK","Chyba počtu FTE")</f>
        <v>#REF!</v>
      </c>
      <c r="E5" s="20">
        <f t="shared" si="0"/>
        <v>0</v>
      </c>
      <c r="F5" s="10"/>
      <c r="G5" s="10"/>
      <c r="H5" s="10"/>
      <c r="I5" s="10"/>
    </row>
    <row r="6" spans="1:9" x14ac:dyDescent="0.25">
      <c r="A6" s="149"/>
      <c r="B6" s="152"/>
      <c r="C6" s="5" t="s">
        <v>1230</v>
      </c>
      <c r="D6" s="19" t="e">
        <f>IF(E6=#REF!,"OK","Chyba počtu FTE")</f>
        <v>#REF!</v>
      </c>
      <c r="E6" s="20">
        <f t="shared" si="0"/>
        <v>0</v>
      </c>
      <c r="F6" s="10"/>
      <c r="G6" s="10"/>
      <c r="H6" s="10"/>
      <c r="I6" s="10"/>
    </row>
    <row r="7" spans="1:9" x14ac:dyDescent="0.25">
      <c r="A7" s="149"/>
      <c r="B7" s="152"/>
      <c r="C7" s="5" t="s">
        <v>1231</v>
      </c>
      <c r="D7" s="19" t="e">
        <f>IF(E7=#REF!,"OK","Chyba počtu FTE")</f>
        <v>#REF!</v>
      </c>
      <c r="E7" s="20">
        <f t="shared" si="0"/>
        <v>0</v>
      </c>
      <c r="F7" s="10"/>
      <c r="G7" s="10"/>
      <c r="H7" s="10"/>
      <c r="I7" s="10"/>
    </row>
    <row r="8" spans="1:9" x14ac:dyDescent="0.25">
      <c r="A8" s="149"/>
      <c r="B8" s="152"/>
      <c r="C8" s="5" t="s">
        <v>1232</v>
      </c>
      <c r="D8" s="19" t="e">
        <f>IF(E8=#REF!,"OK","Chyba počtu FTE")</f>
        <v>#REF!</v>
      </c>
      <c r="E8" s="20">
        <f t="shared" si="0"/>
        <v>0</v>
      </c>
      <c r="F8" s="10"/>
      <c r="G8" s="10"/>
      <c r="H8" s="10"/>
      <c r="I8" s="10"/>
    </row>
    <row r="9" spans="1:9" x14ac:dyDescent="0.25">
      <c r="A9" s="149"/>
      <c r="B9" s="152"/>
      <c r="C9" s="5" t="s">
        <v>1233</v>
      </c>
      <c r="D9" s="19" t="e">
        <f>IF(E9=#REF!,"OK","Chyba počtu FTE")</f>
        <v>#REF!</v>
      </c>
      <c r="E9" s="20">
        <f t="shared" si="0"/>
        <v>0</v>
      </c>
      <c r="F9" s="10"/>
      <c r="G9" s="10"/>
      <c r="H9" s="10"/>
      <c r="I9" s="10"/>
    </row>
    <row r="10" spans="1:9" x14ac:dyDescent="0.25">
      <c r="A10" s="149"/>
      <c r="B10" s="152"/>
      <c r="C10" s="5" t="s">
        <v>1234</v>
      </c>
      <c r="D10" s="19" t="e">
        <f>IF(E10=#REF!,"OK","Chyba počtu FTE")</f>
        <v>#REF!</v>
      </c>
      <c r="E10" s="20">
        <f t="shared" si="0"/>
        <v>0</v>
      </c>
      <c r="F10" s="10"/>
      <c r="G10" s="10"/>
      <c r="H10" s="10"/>
      <c r="I10" s="10"/>
    </row>
    <row r="11" spans="1:9" x14ac:dyDescent="0.25">
      <c r="A11" s="149"/>
      <c r="B11" s="152"/>
      <c r="C11" s="5" t="s">
        <v>1235</v>
      </c>
      <c r="D11" s="19" t="e">
        <f>IF(E11=#REF!,"OK","Chyba počtu FTE")</f>
        <v>#REF!</v>
      </c>
      <c r="E11" s="20">
        <f t="shared" si="0"/>
        <v>0</v>
      </c>
      <c r="F11" s="10"/>
      <c r="G11" s="10"/>
      <c r="H11" s="10"/>
      <c r="I11" s="10"/>
    </row>
    <row r="12" spans="1:9" x14ac:dyDescent="0.25">
      <c r="A12" s="149"/>
      <c r="B12" s="152"/>
      <c r="C12" s="5" t="s">
        <v>1236</v>
      </c>
      <c r="D12" s="19" t="e">
        <f>IF(E12=#REF!,"OK","Chyba počtu FTE")</f>
        <v>#REF!</v>
      </c>
      <c r="E12" s="20">
        <f t="shared" si="0"/>
        <v>0</v>
      </c>
      <c r="F12" s="10"/>
      <c r="G12" s="10"/>
      <c r="H12" s="10"/>
      <c r="I12" s="10"/>
    </row>
    <row r="13" spans="1:9" ht="15.75" thickBot="1" x14ac:dyDescent="0.3">
      <c r="A13" s="149"/>
      <c r="B13" s="152"/>
      <c r="C13" s="5" t="s">
        <v>1237</v>
      </c>
      <c r="D13" s="21" t="e">
        <f>IF(E13=#REF!,"OK","Chyba počtu FTE")</f>
        <v>#REF!</v>
      </c>
      <c r="E13" s="22">
        <f t="shared" si="0"/>
        <v>0</v>
      </c>
      <c r="F13" s="11"/>
      <c r="G13" s="11"/>
      <c r="H13" s="11"/>
      <c r="I13" s="11"/>
    </row>
    <row r="14" spans="1:9" ht="15" customHeight="1" x14ac:dyDescent="0.25">
      <c r="A14" s="148" t="s">
        <v>1238</v>
      </c>
      <c r="B14" s="151" t="s">
        <v>1239</v>
      </c>
      <c r="C14" s="8" t="s">
        <v>1228</v>
      </c>
      <c r="D14" s="18" t="e">
        <f>IF(E14=#REF!,"OK","Chyba počtu podaní")</f>
        <v>#REF!</v>
      </c>
      <c r="E14" s="23">
        <f t="shared" si="0"/>
        <v>0</v>
      </c>
      <c r="F14" s="9"/>
      <c r="G14" s="9"/>
      <c r="H14" s="9"/>
      <c r="I14" s="9"/>
    </row>
    <row r="15" spans="1:9" x14ac:dyDescent="0.25">
      <c r="A15" s="149"/>
      <c r="B15" s="152"/>
      <c r="C15" s="5" t="s">
        <v>1229</v>
      </c>
      <c r="D15" s="19" t="e">
        <f>IF(E15=#REF!,"OK","Chyba počtu podaní")</f>
        <v>#REF!</v>
      </c>
      <c r="E15" s="20">
        <f t="shared" si="0"/>
        <v>0</v>
      </c>
      <c r="F15" s="10"/>
      <c r="G15" s="10"/>
      <c r="H15" s="10"/>
      <c r="I15" s="10"/>
    </row>
    <row r="16" spans="1:9" x14ac:dyDescent="0.25">
      <c r="A16" s="149"/>
      <c r="B16" s="152"/>
      <c r="C16" s="5" t="s">
        <v>1230</v>
      </c>
      <c r="D16" s="19" t="e">
        <f>IF(E16=#REF!,"OK","Chyba počtu podaní")</f>
        <v>#REF!</v>
      </c>
      <c r="E16" s="20">
        <f t="shared" si="0"/>
        <v>0</v>
      </c>
      <c r="F16" s="10"/>
      <c r="G16" s="10"/>
      <c r="H16" s="10"/>
      <c r="I16" s="10"/>
    </row>
    <row r="17" spans="1:9" x14ac:dyDescent="0.25">
      <c r="A17" s="149"/>
      <c r="B17" s="152"/>
      <c r="C17" s="5" t="s">
        <v>1231</v>
      </c>
      <c r="D17" s="19" t="e">
        <f>IF(E17=#REF!,"OK","Chyba počtu podaní")</f>
        <v>#REF!</v>
      </c>
      <c r="E17" s="20">
        <f t="shared" si="0"/>
        <v>0</v>
      </c>
      <c r="F17" s="10"/>
      <c r="G17" s="10"/>
      <c r="H17" s="10"/>
      <c r="I17" s="10"/>
    </row>
    <row r="18" spans="1:9" x14ac:dyDescent="0.25">
      <c r="A18" s="149"/>
      <c r="B18" s="152"/>
      <c r="C18" s="5" t="s">
        <v>1232</v>
      </c>
      <c r="D18" s="19" t="e">
        <f>IF(E18=#REF!,"OK","Chyba počtu podaní")</f>
        <v>#REF!</v>
      </c>
      <c r="E18" s="20">
        <f t="shared" si="0"/>
        <v>0</v>
      </c>
      <c r="F18" s="10"/>
      <c r="G18" s="10"/>
      <c r="H18" s="10"/>
      <c r="I18" s="10"/>
    </row>
    <row r="19" spans="1:9" x14ac:dyDescent="0.25">
      <c r="A19" s="149"/>
      <c r="B19" s="152"/>
      <c r="C19" s="5" t="s">
        <v>1233</v>
      </c>
      <c r="D19" s="19" t="e">
        <f>IF(E19=#REF!,"OK","Chyba počtu podaní")</f>
        <v>#REF!</v>
      </c>
      <c r="E19" s="20">
        <f t="shared" si="0"/>
        <v>0</v>
      </c>
      <c r="F19" s="10"/>
      <c r="G19" s="10"/>
      <c r="H19" s="10"/>
      <c r="I19" s="10"/>
    </row>
    <row r="20" spans="1:9" x14ac:dyDescent="0.25">
      <c r="A20" s="149"/>
      <c r="B20" s="152"/>
      <c r="C20" s="5" t="s">
        <v>1234</v>
      </c>
      <c r="D20" s="19" t="e">
        <f>IF(E20=#REF!,"OK","Chyba počtu podaní")</f>
        <v>#REF!</v>
      </c>
      <c r="E20" s="20">
        <f t="shared" si="0"/>
        <v>0</v>
      </c>
      <c r="F20" s="10"/>
      <c r="G20" s="10"/>
      <c r="H20" s="10"/>
      <c r="I20" s="10"/>
    </row>
    <row r="21" spans="1:9" x14ac:dyDescent="0.25">
      <c r="A21" s="149"/>
      <c r="B21" s="152"/>
      <c r="C21" s="5" t="s">
        <v>1235</v>
      </c>
      <c r="D21" s="19" t="e">
        <f>IF(E21=#REF!,"OK","Chyba počtu podaní")</f>
        <v>#REF!</v>
      </c>
      <c r="E21" s="20">
        <f t="shared" si="0"/>
        <v>0</v>
      </c>
      <c r="F21" s="10"/>
      <c r="G21" s="10"/>
      <c r="H21" s="10"/>
      <c r="I21" s="10"/>
    </row>
    <row r="22" spans="1:9" x14ac:dyDescent="0.25">
      <c r="A22" s="149"/>
      <c r="B22" s="152"/>
      <c r="C22" s="5" t="s">
        <v>1236</v>
      </c>
      <c r="D22" s="19" t="e">
        <f>IF(E22=#REF!,"OK","Chyba počtu podaní")</f>
        <v>#REF!</v>
      </c>
      <c r="E22" s="20">
        <f t="shared" si="0"/>
        <v>0</v>
      </c>
      <c r="F22" s="10"/>
      <c r="G22" s="10"/>
      <c r="H22" s="10"/>
      <c r="I22" s="10"/>
    </row>
    <row r="23" spans="1:9" ht="15.75" thickBot="1" x14ac:dyDescent="0.3">
      <c r="A23" s="150"/>
      <c r="B23" s="153"/>
      <c r="C23" s="6" t="s">
        <v>1237</v>
      </c>
      <c r="D23" s="19" t="e">
        <f>IF(E23=#REF!,"OK","Chyba počtu podaní")</f>
        <v>#REF!</v>
      </c>
      <c r="E23" s="20">
        <f t="shared" si="0"/>
        <v>0</v>
      </c>
      <c r="F23" s="10"/>
      <c r="G23" s="10"/>
      <c r="H23" s="10"/>
      <c r="I23" s="10"/>
    </row>
    <row r="24" spans="1:9" x14ac:dyDescent="0.25">
      <c r="A24" s="148" t="s">
        <v>1240</v>
      </c>
      <c r="B24" s="151" t="s">
        <v>1241</v>
      </c>
      <c r="C24" s="8" t="s">
        <v>1228</v>
      </c>
      <c r="D24" s="18" t="e">
        <f>IF(E24=#REF!,"OK","Chyba")</f>
        <v>#REF!</v>
      </c>
      <c r="E24" s="23">
        <f t="shared" si="0"/>
        <v>0</v>
      </c>
      <c r="F24" s="9"/>
      <c r="G24" s="9"/>
      <c r="H24" s="9"/>
      <c r="I24" s="9"/>
    </row>
    <row r="25" spans="1:9" x14ac:dyDescent="0.25">
      <c r="A25" s="149"/>
      <c r="B25" s="152"/>
      <c r="C25" s="5" t="s">
        <v>1229</v>
      </c>
      <c r="D25" s="19" t="e">
        <f>IF(E25=#REF!,"OK","Chyba")</f>
        <v>#REF!</v>
      </c>
      <c r="E25" s="20">
        <f t="shared" si="0"/>
        <v>0</v>
      </c>
      <c r="F25" s="10"/>
      <c r="G25" s="10"/>
      <c r="H25" s="10"/>
      <c r="I25" s="10"/>
    </row>
    <row r="26" spans="1:9" x14ac:dyDescent="0.25">
      <c r="A26" s="149"/>
      <c r="B26" s="152"/>
      <c r="C26" s="5" t="s">
        <v>1230</v>
      </c>
      <c r="D26" s="19" t="e">
        <f>IF(E26=#REF!,"OK","Chyba")</f>
        <v>#REF!</v>
      </c>
      <c r="E26" s="20">
        <f t="shared" si="0"/>
        <v>0</v>
      </c>
      <c r="F26" s="10"/>
      <c r="G26" s="10"/>
      <c r="H26" s="10"/>
      <c r="I26" s="10"/>
    </row>
    <row r="27" spans="1:9" x14ac:dyDescent="0.25">
      <c r="A27" s="149"/>
      <c r="B27" s="152"/>
      <c r="C27" s="5" t="s">
        <v>1231</v>
      </c>
      <c r="D27" s="19" t="e">
        <f>IF(E27=#REF!,"OK","Chyba")</f>
        <v>#REF!</v>
      </c>
      <c r="E27" s="20">
        <f t="shared" si="0"/>
        <v>0</v>
      </c>
      <c r="F27" s="10"/>
      <c r="G27" s="10"/>
      <c r="H27" s="10"/>
      <c r="I27" s="10"/>
    </row>
    <row r="28" spans="1:9" x14ac:dyDescent="0.25">
      <c r="A28" s="149"/>
      <c r="B28" s="152"/>
      <c r="C28" s="5" t="s">
        <v>1232</v>
      </c>
      <c r="D28" s="19" t="e">
        <f>IF(E28=#REF!,"OK","Chyba")</f>
        <v>#REF!</v>
      </c>
      <c r="E28" s="20">
        <f t="shared" si="0"/>
        <v>0</v>
      </c>
      <c r="F28" s="10"/>
      <c r="G28" s="10"/>
      <c r="H28" s="10"/>
      <c r="I28" s="10"/>
    </row>
    <row r="29" spans="1:9" x14ac:dyDescent="0.25">
      <c r="A29" s="149"/>
      <c r="B29" s="152"/>
      <c r="C29" s="5" t="s">
        <v>1233</v>
      </c>
      <c r="D29" s="19" t="e">
        <f>IF(E29=#REF!,"OK","Chyba")</f>
        <v>#REF!</v>
      </c>
      <c r="E29" s="20">
        <f t="shared" si="0"/>
        <v>0</v>
      </c>
      <c r="F29" s="10"/>
      <c r="G29" s="10"/>
      <c r="H29" s="10"/>
      <c r="I29" s="10"/>
    </row>
    <row r="30" spans="1:9" x14ac:dyDescent="0.25">
      <c r="A30" s="149"/>
      <c r="B30" s="152"/>
      <c r="C30" s="5" t="s">
        <v>1234</v>
      </c>
      <c r="D30" s="19" t="e">
        <f>IF(E30=#REF!,"OK","Chyba")</f>
        <v>#REF!</v>
      </c>
      <c r="E30" s="20">
        <f t="shared" si="0"/>
        <v>0</v>
      </c>
      <c r="F30" s="10"/>
      <c r="G30" s="10"/>
      <c r="H30" s="10"/>
      <c r="I30" s="10"/>
    </row>
    <row r="31" spans="1:9" x14ac:dyDescent="0.25">
      <c r="A31" s="149"/>
      <c r="B31" s="152"/>
      <c r="C31" s="5" t="s">
        <v>1235</v>
      </c>
      <c r="D31" s="19" t="e">
        <f>IF(E31=#REF!,"OK","Chyba")</f>
        <v>#REF!</v>
      </c>
      <c r="E31" s="20">
        <f t="shared" si="0"/>
        <v>0</v>
      </c>
      <c r="F31" s="10"/>
      <c r="G31" s="10"/>
      <c r="H31" s="10"/>
      <c r="I31" s="10"/>
    </row>
    <row r="32" spans="1:9" x14ac:dyDescent="0.25">
      <c r="A32" s="149"/>
      <c r="B32" s="152"/>
      <c r="C32" s="5" t="s">
        <v>1236</v>
      </c>
      <c r="D32" s="19" t="e">
        <f>IF(E32=#REF!,"OK","Chyba")</f>
        <v>#REF!</v>
      </c>
      <c r="E32" s="20">
        <f t="shared" si="0"/>
        <v>0</v>
      </c>
      <c r="F32" s="10"/>
      <c r="G32" s="10"/>
      <c r="H32" s="10"/>
      <c r="I32" s="10"/>
    </row>
    <row r="33" spans="1:9" ht="15.75" thickBot="1" x14ac:dyDescent="0.3">
      <c r="A33" s="150"/>
      <c r="B33" s="153"/>
      <c r="C33" s="6" t="s">
        <v>1237</v>
      </c>
      <c r="D33" s="19" t="e">
        <f>IF(E33=#REF!,"OK","Chyba")</f>
        <v>#REF!</v>
      </c>
      <c r="E33" s="20">
        <f t="shared" si="0"/>
        <v>0</v>
      </c>
      <c r="F33" s="10"/>
      <c r="G33" s="10"/>
      <c r="H33" s="10"/>
      <c r="I33" s="10"/>
    </row>
    <row r="34" spans="1:9" x14ac:dyDescent="0.25">
      <c r="A34" s="3"/>
      <c r="B34" s="4"/>
    </row>
    <row r="35" spans="1:9" x14ac:dyDescent="0.25">
      <c r="A35" s="3"/>
      <c r="B35" s="4"/>
    </row>
    <row r="36" spans="1:9" ht="15.75" thickBot="1" x14ac:dyDescent="0.3">
      <c r="A36" s="3"/>
      <c r="B36" s="4"/>
    </row>
    <row r="37" spans="1:9" x14ac:dyDescent="0.25">
      <c r="A37" s="154" t="e">
        <f>#REF!</f>
        <v>#REF!</v>
      </c>
      <c r="B37" s="155"/>
      <c r="C37" s="156"/>
      <c r="D37" s="160" t="s">
        <v>1219</v>
      </c>
      <c r="E37" s="161"/>
      <c r="F37" s="12" t="s">
        <v>1220</v>
      </c>
      <c r="G37" s="12" t="s">
        <v>1221</v>
      </c>
      <c r="H37" s="12" t="s">
        <v>1222</v>
      </c>
      <c r="I37" s="12" t="s">
        <v>1223</v>
      </c>
    </row>
    <row r="38" spans="1:9" ht="15.75" thickBot="1" x14ac:dyDescent="0.3">
      <c r="A38" s="157"/>
      <c r="B38" s="158"/>
      <c r="C38" s="159"/>
      <c r="D38" s="15" t="s">
        <v>1224</v>
      </c>
      <c r="E38" s="16" t="s">
        <v>1225</v>
      </c>
      <c r="F38" s="7" t="s">
        <v>1225</v>
      </c>
      <c r="G38" s="7" t="s">
        <v>1225</v>
      </c>
      <c r="H38" s="7" t="s">
        <v>1225</v>
      </c>
      <c r="I38" s="7" t="s">
        <v>1225</v>
      </c>
    </row>
    <row r="39" spans="1:9" x14ac:dyDescent="0.25">
      <c r="A39" s="148" t="s">
        <v>1226</v>
      </c>
      <c r="B39" s="151" t="s">
        <v>1227</v>
      </c>
      <c r="C39" s="8" t="s">
        <v>1228</v>
      </c>
      <c r="D39" s="17" t="e">
        <f>IF(E39=#REF!,"OK","Chyba počtu FTE")</f>
        <v>#REF!</v>
      </c>
      <c r="E39" s="18">
        <f t="shared" ref="E39:E68" si="1">F39+G39+H39+I39</f>
        <v>0</v>
      </c>
      <c r="F39" s="9"/>
      <c r="G39" s="9"/>
      <c r="H39" s="9"/>
      <c r="I39" s="9"/>
    </row>
    <row r="40" spans="1:9" x14ac:dyDescent="0.25">
      <c r="A40" s="149"/>
      <c r="B40" s="152"/>
      <c r="C40" s="5" t="s">
        <v>1229</v>
      </c>
      <c r="D40" s="19" t="e">
        <f>IF(E40=#REF!,"OK","Chyba počtu FTE")</f>
        <v>#REF!</v>
      </c>
      <c r="E40" s="20">
        <f t="shared" si="1"/>
        <v>0</v>
      </c>
      <c r="F40" s="10"/>
      <c r="G40" s="10"/>
      <c r="H40" s="10"/>
      <c r="I40" s="10"/>
    </row>
    <row r="41" spans="1:9" x14ac:dyDescent="0.25">
      <c r="A41" s="149"/>
      <c r="B41" s="152"/>
      <c r="C41" s="5" t="s">
        <v>1230</v>
      </c>
      <c r="D41" s="19" t="e">
        <f>IF(E41=#REF!,"OK","Chyba počtu FTE")</f>
        <v>#REF!</v>
      </c>
      <c r="E41" s="20">
        <f t="shared" si="1"/>
        <v>0</v>
      </c>
      <c r="F41" s="10"/>
      <c r="G41" s="10"/>
      <c r="H41" s="10"/>
      <c r="I41" s="10"/>
    </row>
    <row r="42" spans="1:9" x14ac:dyDescent="0.25">
      <c r="A42" s="149"/>
      <c r="B42" s="152"/>
      <c r="C42" s="5" t="s">
        <v>1231</v>
      </c>
      <c r="D42" s="19" t="e">
        <f>IF(E42=#REF!,"OK","Chyba počtu FTE")</f>
        <v>#REF!</v>
      </c>
      <c r="E42" s="20">
        <f t="shared" si="1"/>
        <v>0</v>
      </c>
      <c r="F42" s="10"/>
      <c r="G42" s="10"/>
      <c r="H42" s="10"/>
      <c r="I42" s="10"/>
    </row>
    <row r="43" spans="1:9" x14ac:dyDescent="0.25">
      <c r="A43" s="149"/>
      <c r="B43" s="152"/>
      <c r="C43" s="5" t="s">
        <v>1232</v>
      </c>
      <c r="D43" s="19" t="e">
        <f>IF(E43=#REF!,"OK","Chyba počtu FTE")</f>
        <v>#REF!</v>
      </c>
      <c r="E43" s="20">
        <f t="shared" si="1"/>
        <v>0</v>
      </c>
      <c r="F43" s="10"/>
      <c r="G43" s="10"/>
      <c r="H43" s="10"/>
      <c r="I43" s="10"/>
    </row>
    <row r="44" spans="1:9" ht="15" customHeight="1" x14ac:dyDescent="0.25">
      <c r="A44" s="149"/>
      <c r="B44" s="152"/>
      <c r="C44" s="5" t="s">
        <v>1233</v>
      </c>
      <c r="D44" s="19" t="e">
        <f>IF(E44=#REF!,"OK","Chyba počtu FTE")</f>
        <v>#REF!</v>
      </c>
      <c r="E44" s="20">
        <f t="shared" si="1"/>
        <v>0</v>
      </c>
      <c r="F44" s="10"/>
      <c r="G44" s="10"/>
      <c r="H44" s="10"/>
      <c r="I44" s="10"/>
    </row>
    <row r="45" spans="1:9" x14ac:dyDescent="0.25">
      <c r="A45" s="149"/>
      <c r="B45" s="152"/>
      <c r="C45" s="5" t="s">
        <v>1234</v>
      </c>
      <c r="D45" s="19" t="e">
        <f>IF(E45=#REF!,"OK","Chyba počtu FTE")</f>
        <v>#REF!</v>
      </c>
      <c r="E45" s="20">
        <f t="shared" si="1"/>
        <v>0</v>
      </c>
      <c r="F45" s="10"/>
      <c r="G45" s="10"/>
      <c r="H45" s="10"/>
      <c r="I45" s="10"/>
    </row>
    <row r="46" spans="1:9" x14ac:dyDescent="0.25">
      <c r="A46" s="149"/>
      <c r="B46" s="152"/>
      <c r="C46" s="5" t="s">
        <v>1235</v>
      </c>
      <c r="D46" s="19" t="e">
        <f>IF(E46=#REF!,"OK","Chyba počtu FTE")</f>
        <v>#REF!</v>
      </c>
      <c r="E46" s="20">
        <f t="shared" si="1"/>
        <v>0</v>
      </c>
      <c r="F46" s="10"/>
      <c r="G46" s="10"/>
      <c r="H46" s="10"/>
      <c r="I46" s="10"/>
    </row>
    <row r="47" spans="1:9" x14ac:dyDescent="0.25">
      <c r="A47" s="149"/>
      <c r="B47" s="152"/>
      <c r="C47" s="5" t="s">
        <v>1236</v>
      </c>
      <c r="D47" s="19" t="e">
        <f>IF(E47=#REF!,"OK","Chyba počtu FTE")</f>
        <v>#REF!</v>
      </c>
      <c r="E47" s="20">
        <f t="shared" si="1"/>
        <v>0</v>
      </c>
      <c r="F47" s="10"/>
      <c r="G47" s="10"/>
      <c r="H47" s="10"/>
      <c r="I47" s="10"/>
    </row>
    <row r="48" spans="1:9" ht="15.75" thickBot="1" x14ac:dyDescent="0.3">
      <c r="A48" s="149"/>
      <c r="B48" s="152"/>
      <c r="C48" s="5" t="s">
        <v>1237</v>
      </c>
      <c r="D48" s="21" t="e">
        <f>IF(E48=#REF!,"OK","Chyba počtu FTE")</f>
        <v>#REF!</v>
      </c>
      <c r="E48" s="22">
        <f t="shared" si="1"/>
        <v>0</v>
      </c>
      <c r="F48" s="11"/>
      <c r="G48" s="11"/>
      <c r="H48" s="11"/>
      <c r="I48" s="11"/>
    </row>
    <row r="49" spans="1:9" x14ac:dyDescent="0.25">
      <c r="A49" s="148" t="s">
        <v>1238</v>
      </c>
      <c r="B49" s="151" t="s">
        <v>1239</v>
      </c>
      <c r="C49" s="8" t="s">
        <v>1228</v>
      </c>
      <c r="D49" s="18" t="e">
        <f>IF(E49=#REF!,"OK","Chyba počtu podaní")</f>
        <v>#REF!</v>
      </c>
      <c r="E49" s="23">
        <f t="shared" si="1"/>
        <v>0</v>
      </c>
      <c r="F49" s="9"/>
      <c r="G49" s="9"/>
      <c r="H49" s="9"/>
      <c r="I49" s="9"/>
    </row>
    <row r="50" spans="1:9" x14ac:dyDescent="0.25">
      <c r="A50" s="149"/>
      <c r="B50" s="152"/>
      <c r="C50" s="5" t="s">
        <v>1229</v>
      </c>
      <c r="D50" s="19" t="e">
        <f>IF(E50=#REF!,"OK","Chyba počtu podaní")</f>
        <v>#REF!</v>
      </c>
      <c r="E50" s="20">
        <f t="shared" si="1"/>
        <v>0</v>
      </c>
      <c r="F50" s="10"/>
      <c r="G50" s="10"/>
      <c r="H50" s="10"/>
      <c r="I50" s="10"/>
    </row>
    <row r="51" spans="1:9" x14ac:dyDescent="0.25">
      <c r="A51" s="149"/>
      <c r="B51" s="152"/>
      <c r="C51" s="5" t="s">
        <v>1230</v>
      </c>
      <c r="D51" s="19" t="e">
        <f>IF(E51=#REF!,"OK","Chyba počtu podaní")</f>
        <v>#REF!</v>
      </c>
      <c r="E51" s="20">
        <f t="shared" si="1"/>
        <v>0</v>
      </c>
      <c r="F51" s="10"/>
      <c r="G51" s="10"/>
      <c r="H51" s="10"/>
      <c r="I51" s="10"/>
    </row>
    <row r="52" spans="1:9" x14ac:dyDescent="0.25">
      <c r="A52" s="149"/>
      <c r="B52" s="152"/>
      <c r="C52" s="5" t="s">
        <v>1231</v>
      </c>
      <c r="D52" s="19" t="e">
        <f>IF(E52=#REF!,"OK","Chyba počtu podaní")</f>
        <v>#REF!</v>
      </c>
      <c r="E52" s="20">
        <f t="shared" si="1"/>
        <v>0</v>
      </c>
      <c r="F52" s="10"/>
      <c r="G52" s="10"/>
      <c r="H52" s="10"/>
      <c r="I52" s="10"/>
    </row>
    <row r="53" spans="1:9" x14ac:dyDescent="0.25">
      <c r="A53" s="149"/>
      <c r="B53" s="152"/>
      <c r="C53" s="5" t="s">
        <v>1232</v>
      </c>
      <c r="D53" s="19" t="e">
        <f>IF(E53=#REF!,"OK","Chyba počtu podaní")</f>
        <v>#REF!</v>
      </c>
      <c r="E53" s="20">
        <f t="shared" si="1"/>
        <v>0</v>
      </c>
      <c r="F53" s="10"/>
      <c r="G53" s="10"/>
      <c r="H53" s="10"/>
      <c r="I53" s="10"/>
    </row>
    <row r="54" spans="1:9" x14ac:dyDescent="0.25">
      <c r="A54" s="149"/>
      <c r="B54" s="152"/>
      <c r="C54" s="5" t="s">
        <v>1233</v>
      </c>
      <c r="D54" s="19" t="e">
        <f>IF(E54=#REF!,"OK","Chyba počtu podaní")</f>
        <v>#REF!</v>
      </c>
      <c r="E54" s="20">
        <f t="shared" si="1"/>
        <v>0</v>
      </c>
      <c r="F54" s="10"/>
      <c r="G54" s="10"/>
      <c r="H54" s="10"/>
      <c r="I54" s="10"/>
    </row>
    <row r="55" spans="1:9" x14ac:dyDescent="0.25">
      <c r="A55" s="149"/>
      <c r="B55" s="152"/>
      <c r="C55" s="5" t="s">
        <v>1234</v>
      </c>
      <c r="D55" s="19" t="e">
        <f>IF(E55=#REF!,"OK","Chyba počtu podaní")</f>
        <v>#REF!</v>
      </c>
      <c r="E55" s="20">
        <f t="shared" si="1"/>
        <v>0</v>
      </c>
      <c r="F55" s="10"/>
      <c r="G55" s="10"/>
      <c r="H55" s="10"/>
      <c r="I55" s="10"/>
    </row>
    <row r="56" spans="1:9" x14ac:dyDescent="0.25">
      <c r="A56" s="149"/>
      <c r="B56" s="152"/>
      <c r="C56" s="5" t="s">
        <v>1235</v>
      </c>
      <c r="D56" s="19" t="e">
        <f>IF(E56=#REF!,"OK","Chyba počtu podaní")</f>
        <v>#REF!</v>
      </c>
      <c r="E56" s="20">
        <f t="shared" si="1"/>
        <v>0</v>
      </c>
      <c r="F56" s="10"/>
      <c r="G56" s="10"/>
      <c r="H56" s="10"/>
      <c r="I56" s="10"/>
    </row>
    <row r="57" spans="1:9" x14ac:dyDescent="0.25">
      <c r="A57" s="149"/>
      <c r="B57" s="152"/>
      <c r="C57" s="5" t="s">
        <v>1236</v>
      </c>
      <c r="D57" s="19" t="e">
        <f>IF(E57=#REF!,"OK","Chyba počtu podaní")</f>
        <v>#REF!</v>
      </c>
      <c r="E57" s="20">
        <f t="shared" si="1"/>
        <v>0</v>
      </c>
      <c r="F57" s="10"/>
      <c r="G57" s="10"/>
      <c r="H57" s="10"/>
      <c r="I57" s="10"/>
    </row>
    <row r="58" spans="1:9" ht="15.75" thickBot="1" x14ac:dyDescent="0.3">
      <c r="A58" s="150"/>
      <c r="B58" s="153"/>
      <c r="C58" s="6" t="s">
        <v>1237</v>
      </c>
      <c r="D58" s="19" t="e">
        <f>IF(E58=#REF!,"OK","Chyba počtu podaní")</f>
        <v>#REF!</v>
      </c>
      <c r="E58" s="20">
        <f t="shared" si="1"/>
        <v>0</v>
      </c>
      <c r="F58" s="10"/>
      <c r="G58" s="10"/>
      <c r="H58" s="10"/>
      <c r="I58" s="10"/>
    </row>
    <row r="59" spans="1:9" x14ac:dyDescent="0.25">
      <c r="A59" s="148" t="s">
        <v>1240</v>
      </c>
      <c r="B59" s="151" t="s">
        <v>1241</v>
      </c>
      <c r="C59" s="8" t="s">
        <v>1228</v>
      </c>
      <c r="D59" s="18" t="e">
        <f>IF(E59=#REF!,"OK","Chyba")</f>
        <v>#REF!</v>
      </c>
      <c r="E59" s="23">
        <f t="shared" si="1"/>
        <v>0</v>
      </c>
      <c r="F59" s="9"/>
      <c r="G59" s="9"/>
      <c r="H59" s="9"/>
      <c r="I59" s="9"/>
    </row>
    <row r="60" spans="1:9" x14ac:dyDescent="0.25">
      <c r="A60" s="149"/>
      <c r="B60" s="152"/>
      <c r="C60" s="5" t="s">
        <v>1229</v>
      </c>
      <c r="D60" s="19" t="e">
        <f>IF(E60=#REF!,"OK","Chyba")</f>
        <v>#REF!</v>
      </c>
      <c r="E60" s="20">
        <f t="shared" si="1"/>
        <v>0</v>
      </c>
      <c r="F60" s="10"/>
      <c r="G60" s="10"/>
      <c r="H60" s="10"/>
      <c r="I60" s="10"/>
    </row>
    <row r="61" spans="1:9" x14ac:dyDescent="0.25">
      <c r="A61" s="149"/>
      <c r="B61" s="152"/>
      <c r="C61" s="5" t="s">
        <v>1230</v>
      </c>
      <c r="D61" s="19" t="e">
        <f>IF(E61=#REF!,"OK","Chyba")</f>
        <v>#REF!</v>
      </c>
      <c r="E61" s="20">
        <f t="shared" si="1"/>
        <v>0</v>
      </c>
      <c r="F61" s="10"/>
      <c r="G61" s="10"/>
      <c r="H61" s="10"/>
      <c r="I61" s="10"/>
    </row>
    <row r="62" spans="1:9" x14ac:dyDescent="0.25">
      <c r="A62" s="149"/>
      <c r="B62" s="152"/>
      <c r="C62" s="5" t="s">
        <v>1231</v>
      </c>
      <c r="D62" s="19" t="e">
        <f>IF(E62=#REF!,"OK","Chyba")</f>
        <v>#REF!</v>
      </c>
      <c r="E62" s="20">
        <f t="shared" si="1"/>
        <v>0</v>
      </c>
      <c r="F62" s="10"/>
      <c r="G62" s="10"/>
      <c r="H62" s="10"/>
      <c r="I62" s="10"/>
    </row>
    <row r="63" spans="1:9" x14ac:dyDescent="0.25">
      <c r="A63" s="149"/>
      <c r="B63" s="152"/>
      <c r="C63" s="5" t="s">
        <v>1232</v>
      </c>
      <c r="D63" s="19" t="e">
        <f>IF(E63=#REF!,"OK","Chyba")</f>
        <v>#REF!</v>
      </c>
      <c r="E63" s="20">
        <f t="shared" si="1"/>
        <v>0</v>
      </c>
      <c r="F63" s="10"/>
      <c r="G63" s="10"/>
      <c r="H63" s="10"/>
      <c r="I63" s="10"/>
    </row>
    <row r="64" spans="1:9" x14ac:dyDescent="0.25">
      <c r="A64" s="149"/>
      <c r="B64" s="152"/>
      <c r="C64" s="5" t="s">
        <v>1233</v>
      </c>
      <c r="D64" s="19" t="e">
        <f>IF(E64=#REF!,"OK","Chyba")</f>
        <v>#REF!</v>
      </c>
      <c r="E64" s="20">
        <f t="shared" si="1"/>
        <v>0</v>
      </c>
      <c r="F64" s="10"/>
      <c r="G64" s="10"/>
      <c r="H64" s="10"/>
      <c r="I64" s="10"/>
    </row>
    <row r="65" spans="1:9" x14ac:dyDescent="0.25">
      <c r="A65" s="149"/>
      <c r="B65" s="152"/>
      <c r="C65" s="5" t="s">
        <v>1234</v>
      </c>
      <c r="D65" s="19" t="e">
        <f>IF(E65=#REF!,"OK","Chyba")</f>
        <v>#REF!</v>
      </c>
      <c r="E65" s="20">
        <f t="shared" si="1"/>
        <v>0</v>
      </c>
      <c r="F65" s="10"/>
      <c r="G65" s="10"/>
      <c r="H65" s="10"/>
      <c r="I65" s="10"/>
    </row>
    <row r="66" spans="1:9" x14ac:dyDescent="0.25">
      <c r="A66" s="149"/>
      <c r="B66" s="152"/>
      <c r="C66" s="5" t="s">
        <v>1235</v>
      </c>
      <c r="D66" s="19" t="e">
        <f>IF(E66=#REF!,"OK","Chyba")</f>
        <v>#REF!</v>
      </c>
      <c r="E66" s="20">
        <f t="shared" si="1"/>
        <v>0</v>
      </c>
      <c r="F66" s="10"/>
      <c r="G66" s="10"/>
      <c r="H66" s="10"/>
      <c r="I66" s="10"/>
    </row>
    <row r="67" spans="1:9" x14ac:dyDescent="0.25">
      <c r="A67" s="149"/>
      <c r="B67" s="152"/>
      <c r="C67" s="5" t="s">
        <v>1236</v>
      </c>
      <c r="D67" s="19" t="e">
        <f>IF(E67=#REF!,"OK","Chyba")</f>
        <v>#REF!</v>
      </c>
      <c r="E67" s="20">
        <f t="shared" si="1"/>
        <v>0</v>
      </c>
      <c r="F67" s="10"/>
      <c r="G67" s="10"/>
      <c r="H67" s="10"/>
      <c r="I67" s="10"/>
    </row>
    <row r="68" spans="1:9" ht="15.75" thickBot="1" x14ac:dyDescent="0.3">
      <c r="A68" s="150"/>
      <c r="B68" s="153"/>
      <c r="C68" s="6" t="s">
        <v>1237</v>
      </c>
      <c r="D68" s="19" t="e">
        <f>IF(E68=#REF!,"OK","Chyba")</f>
        <v>#REF!</v>
      </c>
      <c r="E68" s="20">
        <f t="shared" si="1"/>
        <v>0</v>
      </c>
      <c r="F68" s="10"/>
      <c r="G68" s="10"/>
      <c r="H68" s="10"/>
      <c r="I68" s="10"/>
    </row>
    <row r="71" spans="1:9" ht="15.75" thickBot="1" x14ac:dyDescent="0.3"/>
    <row r="72" spans="1:9" x14ac:dyDescent="0.25">
      <c r="A72" s="154" t="e">
        <f>#REF!</f>
        <v>#REF!</v>
      </c>
      <c r="B72" s="155"/>
      <c r="C72" s="156"/>
      <c r="D72" s="160" t="s">
        <v>1219</v>
      </c>
      <c r="E72" s="161"/>
      <c r="F72" s="12" t="s">
        <v>1220</v>
      </c>
      <c r="G72" s="12" t="s">
        <v>1221</v>
      </c>
      <c r="H72" s="12" t="s">
        <v>1222</v>
      </c>
      <c r="I72" s="12" t="s">
        <v>1223</v>
      </c>
    </row>
    <row r="73" spans="1:9" ht="15.75" thickBot="1" x14ac:dyDescent="0.3">
      <c r="A73" s="157"/>
      <c r="B73" s="158"/>
      <c r="C73" s="159"/>
      <c r="D73" s="15" t="s">
        <v>1224</v>
      </c>
      <c r="E73" s="16" t="s">
        <v>1225</v>
      </c>
      <c r="F73" s="7" t="s">
        <v>1225</v>
      </c>
      <c r="G73" s="7" t="s">
        <v>1225</v>
      </c>
      <c r="H73" s="7" t="s">
        <v>1225</v>
      </c>
      <c r="I73" s="7" t="s">
        <v>1225</v>
      </c>
    </row>
    <row r="74" spans="1:9" x14ac:dyDescent="0.25">
      <c r="A74" s="148" t="s">
        <v>1226</v>
      </c>
      <c r="B74" s="151" t="s">
        <v>1227</v>
      </c>
      <c r="C74" s="8" t="s">
        <v>1228</v>
      </c>
      <c r="D74" s="17" t="e">
        <f>IF(E74=#REF!,"OK","Chyba počtu FTE")</f>
        <v>#REF!</v>
      </c>
      <c r="E74" s="18">
        <f t="shared" ref="E74:E103" si="2">F74+G74+H74+I74</f>
        <v>0</v>
      </c>
      <c r="F74" s="9"/>
      <c r="G74" s="9"/>
      <c r="H74" s="9"/>
      <c r="I74" s="9"/>
    </row>
    <row r="75" spans="1:9" x14ac:dyDescent="0.25">
      <c r="A75" s="149"/>
      <c r="B75" s="152"/>
      <c r="C75" s="5" t="s">
        <v>1229</v>
      </c>
      <c r="D75" s="19" t="e">
        <f>IF(E75=#REF!,"OK","Chyba počtu FTE")</f>
        <v>#REF!</v>
      </c>
      <c r="E75" s="20">
        <f t="shared" si="2"/>
        <v>0</v>
      </c>
      <c r="F75" s="10"/>
      <c r="G75" s="10"/>
      <c r="H75" s="10"/>
      <c r="I75" s="10"/>
    </row>
    <row r="76" spans="1:9" x14ac:dyDescent="0.25">
      <c r="A76" s="149"/>
      <c r="B76" s="152"/>
      <c r="C76" s="5" t="s">
        <v>1230</v>
      </c>
      <c r="D76" s="19" t="e">
        <f>IF(E76=#REF!,"OK","Chyba počtu FTE")</f>
        <v>#REF!</v>
      </c>
      <c r="E76" s="20">
        <f t="shared" si="2"/>
        <v>0</v>
      </c>
      <c r="F76" s="10"/>
      <c r="G76" s="10"/>
      <c r="H76" s="10"/>
      <c r="I76" s="10"/>
    </row>
    <row r="77" spans="1:9" x14ac:dyDescent="0.25">
      <c r="A77" s="149"/>
      <c r="B77" s="152"/>
      <c r="C77" s="5" t="s">
        <v>1231</v>
      </c>
      <c r="D77" s="19" t="e">
        <f>IF(E77=#REF!,"OK","Chyba počtu FTE")</f>
        <v>#REF!</v>
      </c>
      <c r="E77" s="20">
        <f t="shared" si="2"/>
        <v>0</v>
      </c>
      <c r="F77" s="10"/>
      <c r="G77" s="10"/>
      <c r="H77" s="10"/>
      <c r="I77" s="10"/>
    </row>
    <row r="78" spans="1:9" x14ac:dyDescent="0.25">
      <c r="A78" s="149"/>
      <c r="B78" s="152"/>
      <c r="C78" s="5" t="s">
        <v>1232</v>
      </c>
      <c r="D78" s="19" t="e">
        <f>IF(E78=#REF!,"OK","Chyba počtu FTE")</f>
        <v>#REF!</v>
      </c>
      <c r="E78" s="20">
        <f t="shared" si="2"/>
        <v>0</v>
      </c>
      <c r="F78" s="10"/>
      <c r="G78" s="10"/>
      <c r="H78" s="10"/>
      <c r="I78" s="10"/>
    </row>
    <row r="79" spans="1:9" x14ac:dyDescent="0.25">
      <c r="A79" s="149"/>
      <c r="B79" s="152"/>
      <c r="C79" s="5" t="s">
        <v>1233</v>
      </c>
      <c r="D79" s="19" t="e">
        <f>IF(E79=#REF!,"OK","Chyba počtu FTE")</f>
        <v>#REF!</v>
      </c>
      <c r="E79" s="20">
        <f t="shared" si="2"/>
        <v>0</v>
      </c>
      <c r="F79" s="10"/>
      <c r="G79" s="10"/>
      <c r="H79" s="10"/>
      <c r="I79" s="10"/>
    </row>
    <row r="80" spans="1:9" x14ac:dyDescent="0.25">
      <c r="A80" s="149"/>
      <c r="B80" s="152"/>
      <c r="C80" s="5" t="s">
        <v>1234</v>
      </c>
      <c r="D80" s="19" t="e">
        <f>IF(E80=#REF!,"OK","Chyba počtu FTE")</f>
        <v>#REF!</v>
      </c>
      <c r="E80" s="20">
        <f t="shared" si="2"/>
        <v>0</v>
      </c>
      <c r="F80" s="10"/>
      <c r="G80" s="10"/>
      <c r="H80" s="10"/>
      <c r="I80" s="10"/>
    </row>
    <row r="81" spans="1:9" x14ac:dyDescent="0.25">
      <c r="A81" s="149"/>
      <c r="B81" s="152"/>
      <c r="C81" s="5" t="s">
        <v>1235</v>
      </c>
      <c r="D81" s="19" t="e">
        <f>IF(E81=#REF!,"OK","Chyba počtu FTE")</f>
        <v>#REF!</v>
      </c>
      <c r="E81" s="20">
        <f t="shared" si="2"/>
        <v>0</v>
      </c>
      <c r="F81" s="10"/>
      <c r="G81" s="10"/>
      <c r="H81" s="10"/>
      <c r="I81" s="10"/>
    </row>
    <row r="82" spans="1:9" x14ac:dyDescent="0.25">
      <c r="A82" s="149"/>
      <c r="B82" s="152"/>
      <c r="C82" s="5" t="s">
        <v>1236</v>
      </c>
      <c r="D82" s="19" t="e">
        <f>IF(E82=#REF!,"OK","Chyba počtu FTE")</f>
        <v>#REF!</v>
      </c>
      <c r="E82" s="20">
        <f t="shared" si="2"/>
        <v>0</v>
      </c>
      <c r="F82" s="10"/>
      <c r="G82" s="10"/>
      <c r="H82" s="10"/>
      <c r="I82" s="10"/>
    </row>
    <row r="83" spans="1:9" ht="15.75" thickBot="1" x14ac:dyDescent="0.3">
      <c r="A83" s="149"/>
      <c r="B83" s="152"/>
      <c r="C83" s="5" t="s">
        <v>1237</v>
      </c>
      <c r="D83" s="21" t="e">
        <f>IF(E83=#REF!,"OK","Chyba počtu FTE")</f>
        <v>#REF!</v>
      </c>
      <c r="E83" s="22">
        <f t="shared" si="2"/>
        <v>0</v>
      </c>
      <c r="F83" s="11"/>
      <c r="G83" s="11"/>
      <c r="H83" s="11"/>
      <c r="I83" s="11"/>
    </row>
    <row r="84" spans="1:9" x14ac:dyDescent="0.25">
      <c r="A84" s="148" t="s">
        <v>1238</v>
      </c>
      <c r="B84" s="151" t="s">
        <v>1239</v>
      </c>
      <c r="C84" s="8" t="s">
        <v>1228</v>
      </c>
      <c r="D84" s="18" t="e">
        <f>IF(E84=#REF!,"OK","Chyba počtu podaní")</f>
        <v>#REF!</v>
      </c>
      <c r="E84" s="23">
        <f t="shared" si="2"/>
        <v>0</v>
      </c>
      <c r="F84" s="9"/>
      <c r="G84" s="9"/>
      <c r="H84" s="9"/>
      <c r="I84" s="9"/>
    </row>
    <row r="85" spans="1:9" x14ac:dyDescent="0.25">
      <c r="A85" s="149"/>
      <c r="B85" s="152"/>
      <c r="C85" s="5" t="s">
        <v>1229</v>
      </c>
      <c r="D85" s="19" t="e">
        <f>IF(E85=#REF!,"OK","Chyba počtu podaní")</f>
        <v>#REF!</v>
      </c>
      <c r="E85" s="20">
        <f t="shared" si="2"/>
        <v>0</v>
      </c>
      <c r="F85" s="10"/>
      <c r="G85" s="10"/>
      <c r="H85" s="10"/>
      <c r="I85" s="10"/>
    </row>
    <row r="86" spans="1:9" x14ac:dyDescent="0.25">
      <c r="A86" s="149"/>
      <c r="B86" s="152"/>
      <c r="C86" s="5" t="s">
        <v>1230</v>
      </c>
      <c r="D86" s="19" t="e">
        <f>IF(E86=#REF!,"OK","Chyba počtu podaní")</f>
        <v>#REF!</v>
      </c>
      <c r="E86" s="20">
        <f t="shared" si="2"/>
        <v>0</v>
      </c>
      <c r="F86" s="10"/>
      <c r="G86" s="10"/>
      <c r="H86" s="10"/>
      <c r="I86" s="10"/>
    </row>
    <row r="87" spans="1:9" x14ac:dyDescent="0.25">
      <c r="A87" s="149"/>
      <c r="B87" s="152"/>
      <c r="C87" s="5" t="s">
        <v>1231</v>
      </c>
      <c r="D87" s="19" t="e">
        <f>IF(E87=#REF!,"OK","Chyba počtu podaní")</f>
        <v>#REF!</v>
      </c>
      <c r="E87" s="20">
        <f t="shared" si="2"/>
        <v>0</v>
      </c>
      <c r="F87" s="10"/>
      <c r="G87" s="10"/>
      <c r="H87" s="10"/>
      <c r="I87" s="10"/>
    </row>
    <row r="88" spans="1:9" x14ac:dyDescent="0.25">
      <c r="A88" s="149"/>
      <c r="B88" s="152"/>
      <c r="C88" s="5" t="s">
        <v>1232</v>
      </c>
      <c r="D88" s="19" t="e">
        <f>IF(E88=#REF!,"OK","Chyba počtu podaní")</f>
        <v>#REF!</v>
      </c>
      <c r="E88" s="20">
        <f t="shared" si="2"/>
        <v>0</v>
      </c>
      <c r="F88" s="10"/>
      <c r="G88" s="10"/>
      <c r="H88" s="10"/>
      <c r="I88" s="10"/>
    </row>
    <row r="89" spans="1:9" x14ac:dyDescent="0.25">
      <c r="A89" s="149"/>
      <c r="B89" s="152"/>
      <c r="C89" s="5" t="s">
        <v>1233</v>
      </c>
      <c r="D89" s="19" t="e">
        <f>IF(E89=#REF!,"OK","Chyba počtu podaní")</f>
        <v>#REF!</v>
      </c>
      <c r="E89" s="20">
        <f t="shared" si="2"/>
        <v>0</v>
      </c>
      <c r="F89" s="10"/>
      <c r="G89" s="10"/>
      <c r="H89" s="10"/>
      <c r="I89" s="10"/>
    </row>
    <row r="90" spans="1:9" x14ac:dyDescent="0.25">
      <c r="A90" s="149"/>
      <c r="B90" s="152"/>
      <c r="C90" s="5" t="s">
        <v>1234</v>
      </c>
      <c r="D90" s="19" t="e">
        <f>IF(E90=#REF!,"OK","Chyba počtu podaní")</f>
        <v>#REF!</v>
      </c>
      <c r="E90" s="20">
        <f t="shared" si="2"/>
        <v>0</v>
      </c>
      <c r="F90" s="10"/>
      <c r="G90" s="10"/>
      <c r="H90" s="10"/>
      <c r="I90" s="10"/>
    </row>
    <row r="91" spans="1:9" x14ac:dyDescent="0.25">
      <c r="A91" s="149"/>
      <c r="B91" s="152"/>
      <c r="C91" s="5" t="s">
        <v>1235</v>
      </c>
      <c r="D91" s="19" t="e">
        <f>IF(E91=#REF!,"OK","Chyba počtu podaní")</f>
        <v>#REF!</v>
      </c>
      <c r="E91" s="20">
        <f t="shared" si="2"/>
        <v>0</v>
      </c>
      <c r="F91" s="10"/>
      <c r="G91" s="10"/>
      <c r="H91" s="10"/>
      <c r="I91" s="10"/>
    </row>
    <row r="92" spans="1:9" x14ac:dyDescent="0.25">
      <c r="A92" s="149"/>
      <c r="B92" s="152"/>
      <c r="C92" s="5" t="s">
        <v>1236</v>
      </c>
      <c r="D92" s="19" t="e">
        <f>IF(E92=#REF!,"OK","Chyba počtu podaní")</f>
        <v>#REF!</v>
      </c>
      <c r="E92" s="20">
        <f t="shared" si="2"/>
        <v>0</v>
      </c>
      <c r="F92" s="10"/>
      <c r="G92" s="10"/>
      <c r="H92" s="10"/>
      <c r="I92" s="10"/>
    </row>
    <row r="93" spans="1:9" ht="15.75" thickBot="1" x14ac:dyDescent="0.3">
      <c r="A93" s="150"/>
      <c r="B93" s="153"/>
      <c r="C93" s="6" t="s">
        <v>1237</v>
      </c>
      <c r="D93" s="19" t="e">
        <f>IF(E93=#REF!,"OK","Chyba počtu podaní")</f>
        <v>#REF!</v>
      </c>
      <c r="E93" s="20">
        <f t="shared" si="2"/>
        <v>0</v>
      </c>
      <c r="F93" s="10"/>
      <c r="G93" s="10"/>
      <c r="H93" s="10"/>
      <c r="I93" s="10"/>
    </row>
    <row r="94" spans="1:9" x14ac:dyDescent="0.25">
      <c r="A94" s="148" t="s">
        <v>1240</v>
      </c>
      <c r="B94" s="151" t="s">
        <v>1241</v>
      </c>
      <c r="C94" s="8" t="s">
        <v>1228</v>
      </c>
      <c r="D94" s="18" t="e">
        <f>IF(E94=#REF!,"OK","Chyba")</f>
        <v>#REF!</v>
      </c>
      <c r="E94" s="23">
        <f t="shared" si="2"/>
        <v>0</v>
      </c>
      <c r="F94" s="9"/>
      <c r="G94" s="9"/>
      <c r="H94" s="9"/>
      <c r="I94" s="9"/>
    </row>
    <row r="95" spans="1:9" x14ac:dyDescent="0.25">
      <c r="A95" s="149"/>
      <c r="B95" s="152"/>
      <c r="C95" s="5" t="s">
        <v>1229</v>
      </c>
      <c r="D95" s="19" t="e">
        <f>IF(E95=#REF!,"OK","Chyba")</f>
        <v>#REF!</v>
      </c>
      <c r="E95" s="20">
        <f t="shared" si="2"/>
        <v>0</v>
      </c>
      <c r="F95" s="10"/>
      <c r="G95" s="10"/>
      <c r="H95" s="10"/>
      <c r="I95" s="10"/>
    </row>
    <row r="96" spans="1:9" x14ac:dyDescent="0.25">
      <c r="A96" s="149"/>
      <c r="B96" s="152"/>
      <c r="C96" s="5" t="s">
        <v>1230</v>
      </c>
      <c r="D96" s="19" t="e">
        <f>IF(E96=#REF!,"OK","Chyba")</f>
        <v>#REF!</v>
      </c>
      <c r="E96" s="20">
        <f t="shared" si="2"/>
        <v>0</v>
      </c>
      <c r="F96" s="10"/>
      <c r="G96" s="10"/>
      <c r="H96" s="10"/>
      <c r="I96" s="10"/>
    </row>
    <row r="97" spans="1:9" x14ac:dyDescent="0.25">
      <c r="A97" s="149"/>
      <c r="B97" s="152"/>
      <c r="C97" s="5" t="s">
        <v>1231</v>
      </c>
      <c r="D97" s="19" t="e">
        <f>IF(E97=#REF!,"OK","Chyba")</f>
        <v>#REF!</v>
      </c>
      <c r="E97" s="20">
        <f t="shared" si="2"/>
        <v>0</v>
      </c>
      <c r="F97" s="10"/>
      <c r="G97" s="10"/>
      <c r="H97" s="10"/>
      <c r="I97" s="10"/>
    </row>
    <row r="98" spans="1:9" x14ac:dyDescent="0.25">
      <c r="A98" s="149"/>
      <c r="B98" s="152"/>
      <c r="C98" s="5" t="s">
        <v>1232</v>
      </c>
      <c r="D98" s="19" t="e">
        <f>IF(E98=#REF!,"OK","Chyba")</f>
        <v>#REF!</v>
      </c>
      <c r="E98" s="20">
        <f t="shared" si="2"/>
        <v>0</v>
      </c>
      <c r="F98" s="10"/>
      <c r="G98" s="10"/>
      <c r="H98" s="10"/>
      <c r="I98" s="10"/>
    </row>
    <row r="99" spans="1:9" x14ac:dyDescent="0.25">
      <c r="A99" s="149"/>
      <c r="B99" s="152"/>
      <c r="C99" s="5" t="s">
        <v>1233</v>
      </c>
      <c r="D99" s="19" t="e">
        <f>IF(E99=#REF!,"OK","Chyba")</f>
        <v>#REF!</v>
      </c>
      <c r="E99" s="20">
        <f t="shared" si="2"/>
        <v>0</v>
      </c>
      <c r="F99" s="10"/>
      <c r="G99" s="10"/>
      <c r="H99" s="10"/>
      <c r="I99" s="10"/>
    </row>
    <row r="100" spans="1:9" x14ac:dyDescent="0.25">
      <c r="A100" s="149"/>
      <c r="B100" s="152"/>
      <c r="C100" s="5" t="s">
        <v>1234</v>
      </c>
      <c r="D100" s="19" t="e">
        <f>IF(E100=#REF!,"OK","Chyba")</f>
        <v>#REF!</v>
      </c>
      <c r="E100" s="20">
        <f t="shared" si="2"/>
        <v>0</v>
      </c>
      <c r="F100" s="10"/>
      <c r="G100" s="10"/>
      <c r="H100" s="10"/>
      <c r="I100" s="10"/>
    </row>
    <row r="101" spans="1:9" x14ac:dyDescent="0.25">
      <c r="A101" s="149"/>
      <c r="B101" s="152"/>
      <c r="C101" s="5" t="s">
        <v>1235</v>
      </c>
      <c r="D101" s="19" t="e">
        <f>IF(E101=#REF!,"OK","Chyba")</f>
        <v>#REF!</v>
      </c>
      <c r="E101" s="20">
        <f t="shared" si="2"/>
        <v>0</v>
      </c>
      <c r="F101" s="10"/>
      <c r="G101" s="10"/>
      <c r="H101" s="10"/>
      <c r="I101" s="10"/>
    </row>
    <row r="102" spans="1:9" x14ac:dyDescent="0.25">
      <c r="A102" s="149"/>
      <c r="B102" s="152"/>
      <c r="C102" s="5" t="s">
        <v>1236</v>
      </c>
      <c r="D102" s="19" t="e">
        <f>IF(E102=#REF!,"OK","Chyba")</f>
        <v>#REF!</v>
      </c>
      <c r="E102" s="20">
        <f t="shared" si="2"/>
        <v>0</v>
      </c>
      <c r="F102" s="10"/>
      <c r="G102" s="10"/>
      <c r="H102" s="10"/>
      <c r="I102" s="10"/>
    </row>
    <row r="103" spans="1:9" ht="15.75" thickBot="1" x14ac:dyDescent="0.3">
      <c r="A103" s="150"/>
      <c r="B103" s="153"/>
      <c r="C103" s="6" t="s">
        <v>1237</v>
      </c>
      <c r="D103" s="19" t="e">
        <f>IF(E103=#REF!,"OK","Chyba")</f>
        <v>#REF!</v>
      </c>
      <c r="E103" s="20">
        <f t="shared" si="2"/>
        <v>0</v>
      </c>
      <c r="F103" s="10"/>
      <c r="G103" s="10"/>
      <c r="H103" s="10"/>
      <c r="I103" s="10"/>
    </row>
    <row r="106" spans="1:9" ht="15.75" thickBot="1" x14ac:dyDescent="0.3"/>
    <row r="107" spans="1:9" x14ac:dyDescent="0.25">
      <c r="A107" s="154" t="e">
        <f>#REF!</f>
        <v>#REF!</v>
      </c>
      <c r="B107" s="155"/>
      <c r="C107" s="156"/>
      <c r="D107" s="160" t="s">
        <v>1219</v>
      </c>
      <c r="E107" s="161"/>
      <c r="F107" s="12" t="s">
        <v>1220</v>
      </c>
      <c r="G107" s="12" t="s">
        <v>1221</v>
      </c>
      <c r="H107" s="12" t="s">
        <v>1222</v>
      </c>
      <c r="I107" s="12" t="s">
        <v>1223</v>
      </c>
    </row>
    <row r="108" spans="1:9" ht="15.75" thickBot="1" x14ac:dyDescent="0.3">
      <c r="A108" s="157"/>
      <c r="B108" s="158"/>
      <c r="C108" s="159"/>
      <c r="D108" s="15" t="s">
        <v>1224</v>
      </c>
      <c r="E108" s="16" t="s">
        <v>1225</v>
      </c>
      <c r="F108" s="7" t="s">
        <v>1225</v>
      </c>
      <c r="G108" s="7" t="s">
        <v>1225</v>
      </c>
      <c r="H108" s="7" t="s">
        <v>1225</v>
      </c>
      <c r="I108" s="7" t="s">
        <v>1225</v>
      </c>
    </row>
    <row r="109" spans="1:9" x14ac:dyDescent="0.25">
      <c r="A109" s="148" t="s">
        <v>1226</v>
      </c>
      <c r="B109" s="151" t="s">
        <v>1227</v>
      </c>
      <c r="C109" s="8" t="s">
        <v>1228</v>
      </c>
      <c r="D109" s="17" t="e">
        <f>IF(E109=#REF!,"OK","Chyba počtu FTE")</f>
        <v>#REF!</v>
      </c>
      <c r="E109" s="18">
        <f t="shared" ref="E109:E138" si="3">F109+G109+H109+I109</f>
        <v>0</v>
      </c>
      <c r="F109" s="9"/>
      <c r="G109" s="9"/>
      <c r="H109" s="9"/>
      <c r="I109" s="9"/>
    </row>
    <row r="110" spans="1:9" x14ac:dyDescent="0.25">
      <c r="A110" s="149"/>
      <c r="B110" s="152"/>
      <c r="C110" s="5" t="s">
        <v>1229</v>
      </c>
      <c r="D110" s="19" t="e">
        <f>IF(E110=#REF!,"OK","Chyba počtu FTE")</f>
        <v>#REF!</v>
      </c>
      <c r="E110" s="20">
        <f t="shared" si="3"/>
        <v>0</v>
      </c>
      <c r="F110" s="10"/>
      <c r="G110" s="10"/>
      <c r="H110" s="10"/>
      <c r="I110" s="10"/>
    </row>
    <row r="111" spans="1:9" x14ac:dyDescent="0.25">
      <c r="A111" s="149"/>
      <c r="B111" s="152"/>
      <c r="C111" s="5" t="s">
        <v>1230</v>
      </c>
      <c r="D111" s="19" t="e">
        <f>IF(E111=#REF!,"OK","Chyba počtu FTE")</f>
        <v>#REF!</v>
      </c>
      <c r="E111" s="20">
        <f t="shared" si="3"/>
        <v>0</v>
      </c>
      <c r="F111" s="10"/>
      <c r="G111" s="10"/>
      <c r="H111" s="10"/>
      <c r="I111" s="10"/>
    </row>
    <row r="112" spans="1:9" x14ac:dyDescent="0.25">
      <c r="A112" s="149"/>
      <c r="B112" s="152"/>
      <c r="C112" s="5" t="s">
        <v>1231</v>
      </c>
      <c r="D112" s="19" t="e">
        <f>IF(E112=#REF!,"OK","Chyba počtu FTE")</f>
        <v>#REF!</v>
      </c>
      <c r="E112" s="20">
        <f t="shared" si="3"/>
        <v>0</v>
      </c>
      <c r="F112" s="10"/>
      <c r="G112" s="10"/>
      <c r="H112" s="10"/>
      <c r="I112" s="10"/>
    </row>
    <row r="113" spans="1:9" x14ac:dyDescent="0.25">
      <c r="A113" s="149"/>
      <c r="B113" s="152"/>
      <c r="C113" s="5" t="s">
        <v>1232</v>
      </c>
      <c r="D113" s="19" t="e">
        <f>IF(E113=#REF!,"OK","Chyba počtu FTE")</f>
        <v>#REF!</v>
      </c>
      <c r="E113" s="20">
        <f t="shared" si="3"/>
        <v>0</v>
      </c>
      <c r="F113" s="10"/>
      <c r="G113" s="10"/>
      <c r="H113" s="10"/>
      <c r="I113" s="10"/>
    </row>
    <row r="114" spans="1:9" x14ac:dyDescent="0.25">
      <c r="A114" s="149"/>
      <c r="B114" s="152"/>
      <c r="C114" s="5" t="s">
        <v>1233</v>
      </c>
      <c r="D114" s="19" t="e">
        <f>IF(E114=#REF!,"OK","Chyba počtu FTE")</f>
        <v>#REF!</v>
      </c>
      <c r="E114" s="20">
        <f t="shared" si="3"/>
        <v>0</v>
      </c>
      <c r="F114" s="10"/>
      <c r="G114" s="10"/>
      <c r="H114" s="10"/>
      <c r="I114" s="10"/>
    </row>
    <row r="115" spans="1:9" x14ac:dyDescent="0.25">
      <c r="A115" s="149"/>
      <c r="B115" s="152"/>
      <c r="C115" s="5" t="s">
        <v>1234</v>
      </c>
      <c r="D115" s="19" t="e">
        <f>IF(E115=#REF!,"OK","Chyba počtu FTE")</f>
        <v>#REF!</v>
      </c>
      <c r="E115" s="20">
        <f t="shared" si="3"/>
        <v>0</v>
      </c>
      <c r="F115" s="10"/>
      <c r="G115" s="10"/>
      <c r="H115" s="10"/>
      <c r="I115" s="10"/>
    </row>
    <row r="116" spans="1:9" x14ac:dyDescent="0.25">
      <c r="A116" s="149"/>
      <c r="B116" s="152"/>
      <c r="C116" s="5" t="s">
        <v>1235</v>
      </c>
      <c r="D116" s="19" t="e">
        <f>IF(E116=#REF!,"OK","Chyba počtu FTE")</f>
        <v>#REF!</v>
      </c>
      <c r="E116" s="20">
        <f t="shared" si="3"/>
        <v>0</v>
      </c>
      <c r="F116" s="10"/>
      <c r="G116" s="10"/>
      <c r="H116" s="10"/>
      <c r="I116" s="10"/>
    </row>
    <row r="117" spans="1:9" x14ac:dyDescent="0.25">
      <c r="A117" s="149"/>
      <c r="B117" s="152"/>
      <c r="C117" s="5" t="s">
        <v>1236</v>
      </c>
      <c r="D117" s="19" t="e">
        <f>IF(E117=#REF!,"OK","Chyba počtu FTE")</f>
        <v>#REF!</v>
      </c>
      <c r="E117" s="20">
        <f t="shared" si="3"/>
        <v>0</v>
      </c>
      <c r="F117" s="10"/>
      <c r="G117" s="10"/>
      <c r="H117" s="10"/>
      <c r="I117" s="10"/>
    </row>
    <row r="118" spans="1:9" ht="15.75" thickBot="1" x14ac:dyDescent="0.3">
      <c r="A118" s="149"/>
      <c r="B118" s="152"/>
      <c r="C118" s="5" t="s">
        <v>1237</v>
      </c>
      <c r="D118" s="21" t="e">
        <f>IF(E118=#REF!,"OK","Chyba počtu FTE")</f>
        <v>#REF!</v>
      </c>
      <c r="E118" s="22">
        <f t="shared" si="3"/>
        <v>0</v>
      </c>
      <c r="F118" s="11"/>
      <c r="G118" s="11"/>
      <c r="H118" s="11"/>
      <c r="I118" s="11"/>
    </row>
    <row r="119" spans="1:9" x14ac:dyDescent="0.25">
      <c r="A119" s="148" t="s">
        <v>1238</v>
      </c>
      <c r="B119" s="151" t="s">
        <v>1239</v>
      </c>
      <c r="C119" s="8" t="s">
        <v>1228</v>
      </c>
      <c r="D119" s="18" t="e">
        <f>IF(E119=#REF!,"OK","Chyba počtu podaní")</f>
        <v>#REF!</v>
      </c>
      <c r="E119" s="23">
        <f t="shared" si="3"/>
        <v>0</v>
      </c>
      <c r="F119" s="9"/>
      <c r="G119" s="9"/>
      <c r="H119" s="9"/>
      <c r="I119" s="9"/>
    </row>
    <row r="120" spans="1:9" x14ac:dyDescent="0.25">
      <c r="A120" s="149"/>
      <c r="B120" s="152"/>
      <c r="C120" s="5" t="s">
        <v>1229</v>
      </c>
      <c r="D120" s="19" t="e">
        <f>IF(E120=#REF!,"OK","Chyba počtu podaní")</f>
        <v>#REF!</v>
      </c>
      <c r="E120" s="20">
        <f t="shared" si="3"/>
        <v>0</v>
      </c>
      <c r="F120" s="10"/>
      <c r="G120" s="10"/>
      <c r="H120" s="10"/>
      <c r="I120" s="10"/>
    </row>
    <row r="121" spans="1:9" x14ac:dyDescent="0.25">
      <c r="A121" s="149"/>
      <c r="B121" s="152"/>
      <c r="C121" s="5" t="s">
        <v>1230</v>
      </c>
      <c r="D121" s="19" t="e">
        <f>IF(E121=#REF!,"OK","Chyba počtu podaní")</f>
        <v>#REF!</v>
      </c>
      <c r="E121" s="20">
        <f t="shared" si="3"/>
        <v>0</v>
      </c>
      <c r="F121" s="10"/>
      <c r="G121" s="10"/>
      <c r="H121" s="10"/>
      <c r="I121" s="10"/>
    </row>
    <row r="122" spans="1:9" x14ac:dyDescent="0.25">
      <c r="A122" s="149"/>
      <c r="B122" s="152"/>
      <c r="C122" s="5" t="s">
        <v>1231</v>
      </c>
      <c r="D122" s="19" t="e">
        <f>IF(E122=#REF!,"OK","Chyba počtu podaní")</f>
        <v>#REF!</v>
      </c>
      <c r="E122" s="20">
        <f t="shared" si="3"/>
        <v>0</v>
      </c>
      <c r="F122" s="10"/>
      <c r="G122" s="10"/>
      <c r="H122" s="10"/>
      <c r="I122" s="10"/>
    </row>
    <row r="123" spans="1:9" x14ac:dyDescent="0.25">
      <c r="A123" s="149"/>
      <c r="B123" s="152"/>
      <c r="C123" s="5" t="s">
        <v>1232</v>
      </c>
      <c r="D123" s="19" t="e">
        <f>IF(E123=#REF!,"OK","Chyba počtu podaní")</f>
        <v>#REF!</v>
      </c>
      <c r="E123" s="20">
        <f t="shared" si="3"/>
        <v>0</v>
      </c>
      <c r="F123" s="10"/>
      <c r="G123" s="10"/>
      <c r="H123" s="10"/>
      <c r="I123" s="10"/>
    </row>
    <row r="124" spans="1:9" x14ac:dyDescent="0.25">
      <c r="A124" s="149"/>
      <c r="B124" s="152"/>
      <c r="C124" s="5" t="s">
        <v>1233</v>
      </c>
      <c r="D124" s="19" t="e">
        <f>IF(E124=#REF!,"OK","Chyba počtu podaní")</f>
        <v>#REF!</v>
      </c>
      <c r="E124" s="20">
        <f t="shared" si="3"/>
        <v>0</v>
      </c>
      <c r="F124" s="10"/>
      <c r="G124" s="10"/>
      <c r="H124" s="10"/>
      <c r="I124" s="10"/>
    </row>
    <row r="125" spans="1:9" x14ac:dyDescent="0.25">
      <c r="A125" s="149"/>
      <c r="B125" s="152"/>
      <c r="C125" s="5" t="s">
        <v>1234</v>
      </c>
      <c r="D125" s="19" t="e">
        <f>IF(E125=#REF!,"OK","Chyba počtu podaní")</f>
        <v>#REF!</v>
      </c>
      <c r="E125" s="20">
        <f t="shared" si="3"/>
        <v>0</v>
      </c>
      <c r="F125" s="10"/>
      <c r="G125" s="10"/>
      <c r="H125" s="10"/>
      <c r="I125" s="10"/>
    </row>
    <row r="126" spans="1:9" x14ac:dyDescent="0.25">
      <c r="A126" s="149"/>
      <c r="B126" s="152"/>
      <c r="C126" s="5" t="s">
        <v>1235</v>
      </c>
      <c r="D126" s="19" t="e">
        <f>IF(E126=#REF!,"OK","Chyba počtu podaní")</f>
        <v>#REF!</v>
      </c>
      <c r="E126" s="20">
        <f t="shared" si="3"/>
        <v>0</v>
      </c>
      <c r="F126" s="10"/>
      <c r="G126" s="10"/>
      <c r="H126" s="10"/>
      <c r="I126" s="10"/>
    </row>
    <row r="127" spans="1:9" x14ac:dyDescent="0.25">
      <c r="A127" s="149"/>
      <c r="B127" s="152"/>
      <c r="C127" s="5" t="s">
        <v>1236</v>
      </c>
      <c r="D127" s="19" t="e">
        <f>IF(E127=#REF!,"OK","Chyba počtu podaní")</f>
        <v>#REF!</v>
      </c>
      <c r="E127" s="20">
        <f t="shared" si="3"/>
        <v>0</v>
      </c>
      <c r="F127" s="10"/>
      <c r="G127" s="10"/>
      <c r="H127" s="10"/>
      <c r="I127" s="10"/>
    </row>
    <row r="128" spans="1:9" ht="15.75" thickBot="1" x14ac:dyDescent="0.3">
      <c r="A128" s="150"/>
      <c r="B128" s="153"/>
      <c r="C128" s="6" t="s">
        <v>1237</v>
      </c>
      <c r="D128" s="19" t="e">
        <f>IF(E128=#REF!,"OK","Chyba počtu podaní")</f>
        <v>#REF!</v>
      </c>
      <c r="E128" s="20">
        <f t="shared" si="3"/>
        <v>0</v>
      </c>
      <c r="F128" s="10"/>
      <c r="G128" s="10"/>
      <c r="H128" s="10"/>
      <c r="I128" s="10"/>
    </row>
    <row r="129" spans="1:9" x14ac:dyDescent="0.25">
      <c r="A129" s="148" t="s">
        <v>1240</v>
      </c>
      <c r="B129" s="151" t="s">
        <v>1241</v>
      </c>
      <c r="C129" s="8" t="s">
        <v>1228</v>
      </c>
      <c r="D129" s="18" t="e">
        <f>IF(E129=#REF!,"OK","Chyba")</f>
        <v>#REF!</v>
      </c>
      <c r="E129" s="23">
        <f t="shared" si="3"/>
        <v>0</v>
      </c>
      <c r="F129" s="9"/>
      <c r="G129" s="9"/>
      <c r="H129" s="9"/>
      <c r="I129" s="9"/>
    </row>
    <row r="130" spans="1:9" x14ac:dyDescent="0.25">
      <c r="A130" s="149"/>
      <c r="B130" s="152"/>
      <c r="C130" s="5" t="s">
        <v>1229</v>
      </c>
      <c r="D130" s="19" t="e">
        <f>IF(E130=#REF!,"OK","Chyba")</f>
        <v>#REF!</v>
      </c>
      <c r="E130" s="20">
        <f t="shared" si="3"/>
        <v>0</v>
      </c>
      <c r="F130" s="10"/>
      <c r="G130" s="10"/>
      <c r="H130" s="10"/>
      <c r="I130" s="10"/>
    </row>
    <row r="131" spans="1:9" x14ac:dyDescent="0.25">
      <c r="A131" s="149"/>
      <c r="B131" s="152"/>
      <c r="C131" s="5" t="s">
        <v>1230</v>
      </c>
      <c r="D131" s="19" t="e">
        <f>IF(E131=#REF!,"OK","Chyba")</f>
        <v>#REF!</v>
      </c>
      <c r="E131" s="20">
        <f t="shared" si="3"/>
        <v>0</v>
      </c>
      <c r="F131" s="10"/>
      <c r="G131" s="10"/>
      <c r="H131" s="10"/>
      <c r="I131" s="10"/>
    </row>
    <row r="132" spans="1:9" x14ac:dyDescent="0.25">
      <c r="A132" s="149"/>
      <c r="B132" s="152"/>
      <c r="C132" s="5" t="s">
        <v>1231</v>
      </c>
      <c r="D132" s="19" t="e">
        <f>IF(E132=#REF!,"OK","Chyba")</f>
        <v>#REF!</v>
      </c>
      <c r="E132" s="20">
        <f t="shared" si="3"/>
        <v>0</v>
      </c>
      <c r="F132" s="10"/>
      <c r="G132" s="10"/>
      <c r="H132" s="10"/>
      <c r="I132" s="10"/>
    </row>
    <row r="133" spans="1:9" x14ac:dyDescent="0.25">
      <c r="A133" s="149"/>
      <c r="B133" s="152"/>
      <c r="C133" s="5" t="s">
        <v>1232</v>
      </c>
      <c r="D133" s="19" t="e">
        <f>IF(E133=#REF!,"OK","Chyba")</f>
        <v>#REF!</v>
      </c>
      <c r="E133" s="20">
        <f t="shared" si="3"/>
        <v>0</v>
      </c>
      <c r="F133" s="10"/>
      <c r="G133" s="10"/>
      <c r="H133" s="10"/>
      <c r="I133" s="10"/>
    </row>
    <row r="134" spans="1:9" x14ac:dyDescent="0.25">
      <c r="A134" s="149"/>
      <c r="B134" s="152"/>
      <c r="C134" s="5" t="s">
        <v>1233</v>
      </c>
      <c r="D134" s="19" t="e">
        <f>IF(E134=#REF!,"OK","Chyba")</f>
        <v>#REF!</v>
      </c>
      <c r="E134" s="20">
        <f t="shared" si="3"/>
        <v>0</v>
      </c>
      <c r="F134" s="10"/>
      <c r="G134" s="10"/>
      <c r="H134" s="10"/>
      <c r="I134" s="10"/>
    </row>
    <row r="135" spans="1:9" x14ac:dyDescent="0.25">
      <c r="A135" s="149"/>
      <c r="B135" s="152"/>
      <c r="C135" s="5" t="s">
        <v>1234</v>
      </c>
      <c r="D135" s="19" t="e">
        <f>IF(E135=#REF!,"OK","Chyba")</f>
        <v>#REF!</v>
      </c>
      <c r="E135" s="20">
        <f t="shared" si="3"/>
        <v>0</v>
      </c>
      <c r="F135" s="10"/>
      <c r="G135" s="10"/>
      <c r="H135" s="10"/>
      <c r="I135" s="10"/>
    </row>
    <row r="136" spans="1:9" x14ac:dyDescent="0.25">
      <c r="A136" s="149"/>
      <c r="B136" s="152"/>
      <c r="C136" s="5" t="s">
        <v>1235</v>
      </c>
      <c r="D136" s="19" t="e">
        <f>IF(E136=#REF!,"OK","Chyba")</f>
        <v>#REF!</v>
      </c>
      <c r="E136" s="20">
        <f t="shared" si="3"/>
        <v>0</v>
      </c>
      <c r="F136" s="10"/>
      <c r="G136" s="10"/>
      <c r="H136" s="10"/>
      <c r="I136" s="10"/>
    </row>
    <row r="137" spans="1:9" x14ac:dyDescent="0.25">
      <c r="A137" s="149"/>
      <c r="B137" s="152"/>
      <c r="C137" s="5" t="s">
        <v>1236</v>
      </c>
      <c r="D137" s="19" t="e">
        <f>IF(E137=#REF!,"OK","Chyba")</f>
        <v>#REF!</v>
      </c>
      <c r="E137" s="20">
        <f t="shared" si="3"/>
        <v>0</v>
      </c>
      <c r="F137" s="10"/>
      <c r="G137" s="10"/>
      <c r="H137" s="10"/>
      <c r="I137" s="10"/>
    </row>
    <row r="138" spans="1:9" ht="15.75" thickBot="1" x14ac:dyDescent="0.3">
      <c r="A138" s="150"/>
      <c r="B138" s="153"/>
      <c r="C138" s="6" t="s">
        <v>1237</v>
      </c>
      <c r="D138" s="19" t="e">
        <f>IF(E138=#REF!,"OK","Chyba")</f>
        <v>#REF!</v>
      </c>
      <c r="E138" s="20">
        <f t="shared" si="3"/>
        <v>0</v>
      </c>
      <c r="F138" s="10"/>
      <c r="G138" s="10"/>
      <c r="H138" s="10"/>
      <c r="I138" s="10"/>
    </row>
  </sheetData>
  <mergeCells count="32">
    <mergeCell ref="A119:A128"/>
    <mergeCell ref="B119:B128"/>
    <mergeCell ref="A109:A118"/>
    <mergeCell ref="B109:B118"/>
    <mergeCell ref="A84:A93"/>
    <mergeCell ref="B84:B93"/>
    <mergeCell ref="A107:C108"/>
    <mergeCell ref="D107:E107"/>
    <mergeCell ref="D72:E72"/>
    <mergeCell ref="D37:E37"/>
    <mergeCell ref="D2:E2"/>
    <mergeCell ref="A2:C3"/>
    <mergeCell ref="B4:B13"/>
    <mergeCell ref="A14:A23"/>
    <mergeCell ref="B14:B23"/>
    <mergeCell ref="A4:A13"/>
    <mergeCell ref="A129:A138"/>
    <mergeCell ref="B129:B138"/>
    <mergeCell ref="A24:A33"/>
    <mergeCell ref="B24:B33"/>
    <mergeCell ref="A59:A68"/>
    <mergeCell ref="B59:B68"/>
    <mergeCell ref="A94:A103"/>
    <mergeCell ref="B94:B103"/>
    <mergeCell ref="A37:C38"/>
    <mergeCell ref="A39:A48"/>
    <mergeCell ref="B39:B48"/>
    <mergeCell ref="A49:A58"/>
    <mergeCell ref="B49:B58"/>
    <mergeCell ref="A72:C73"/>
    <mergeCell ref="A74:A83"/>
    <mergeCell ref="B74:B83"/>
  </mergeCells>
  <pageMargins left="0.7" right="0.7" top="0.75" bottom="0.75" header="0.3" footer="0.3"/>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E292E050DB4F24F9087E7245AE584A7" ma:contentTypeVersion="3" ma:contentTypeDescription="Umožňuje vytvoriť nový dokument." ma:contentTypeScope="" ma:versionID="59662f384b88d26cd8a9aef9a7ba408c">
  <xsd:schema xmlns:xsd="http://www.w3.org/2001/XMLSchema" xmlns:xs="http://www.w3.org/2001/XMLSchema" xmlns:p="http://schemas.microsoft.com/office/2006/metadata/properties" xmlns:ns2="2a71dbba-1a67-4b1a-9247-93375f3da084" targetNamespace="http://schemas.microsoft.com/office/2006/metadata/properties" ma:root="true" ma:fieldsID="c6c34b90e6186ff794d6208e48da2185" ns2:_="">
    <xsd:import namespace="2a71dbba-1a67-4b1a-9247-93375f3da08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71dbba-1a67-4b1a-9247-93375f3da0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EFF772-5829-4A26-A7B1-9586624C3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71dbba-1a67-4b1a-9247-93375f3da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A1BF5D-CBDE-4770-924B-196E7429D38C}">
  <ds:schemaRefs>
    <ds:schemaRef ds:uri="http://purl.org/dc/terms/"/>
    <ds:schemaRef ds:uri="http://schemas.microsoft.com/office/2006/metadata/propertie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2a71dbba-1a67-4b1a-9247-93375f3da084"/>
    <ds:schemaRef ds:uri="http://www.w3.org/XML/1998/namespace"/>
  </ds:schemaRefs>
</ds:datastoreItem>
</file>

<file path=customXml/itemProps3.xml><?xml version="1.0" encoding="utf-8"?>
<ds:datastoreItem xmlns:ds="http://schemas.openxmlformats.org/officeDocument/2006/customXml" ds:itemID="{D361F49A-D5E9-4F71-AD94-62FA58CB9D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13</vt:i4>
      </vt:variant>
    </vt:vector>
  </HeadingPairs>
  <TitlesOfParts>
    <vt:vector size="19" baseType="lpstr">
      <vt:lpstr>Úvod</vt:lpstr>
      <vt:lpstr>Parametre_ECF_TCF</vt:lpstr>
      <vt:lpstr>KATALOG_POZIADAVKY</vt:lpstr>
      <vt:lpstr>ISCO_Prevodnik</vt:lpstr>
      <vt:lpstr>Ciselnik</vt:lpstr>
      <vt:lpstr>Rozdelenie prínosov</vt:lpstr>
      <vt:lpstr>Bezpecnost</vt:lpstr>
      <vt:lpstr>Databazy</vt:lpstr>
      <vt:lpstr>Ine</vt:lpstr>
      <vt:lpstr>Infrastrutkura</vt:lpstr>
      <vt:lpstr>IT_analytik</vt:lpstr>
      <vt:lpstr>IT_architekt</vt:lpstr>
      <vt:lpstr>IT_konzultant</vt:lpstr>
      <vt:lpstr>IT_programator</vt:lpstr>
      <vt:lpstr>IT_tester</vt:lpstr>
      <vt:lpstr>Kvalita</vt:lpstr>
      <vt:lpstr>Projektovy_manazer</vt:lpstr>
      <vt:lpstr>Projektový_manažér</vt:lpstr>
      <vt:lpstr>Subjekt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PS</dc:creator>
  <cp:keywords/>
  <dc:description/>
  <cp:lastModifiedBy>Ondrík, Branislav</cp:lastModifiedBy>
  <cp:revision/>
  <dcterms:created xsi:type="dcterms:W3CDTF">2015-01-29T13:50:20Z</dcterms:created>
  <dcterms:modified xsi:type="dcterms:W3CDTF">2025-06-20T11:57:56Z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0x010100FE292E050DB4F24F9087E7245AE584A7</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