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cessmanagementsk-my.sharepoint.com/personal/tkoval_process-management_sk/Documents/Dokumenty/Klienti/ŽSR/Alekšince - Hlohovec/SP/Final/"/>
    </mc:Choice>
  </mc:AlternateContent>
  <xr:revisionPtr revIDLastSave="15" documentId="8_{3D0FD3F3-2C6A-4274-BDCA-2E85E0F46120}" xr6:coauthVersionLast="47" xr6:coauthVersionMax="47" xr10:uidLastSave="{FED52C85-E6BB-4E68-80DF-044D4D99D996}"/>
  <workbookProtection workbookAlgorithmName="SHA-512" workbookHashValue="/d8U9wRC6CR0Y57UPk8PiGlV8MNJPYBKvAgbasy5PKgTDNNS4nBjVCulbWLTInfmhJLVHG1naXSpsXXYiBsUZg==" workbookSaltValue="woummGvhB8BG63qFq/AwHA==" workbookSpinCount="100000" lockStructure="1"/>
  <bookViews>
    <workbookView xWindow="-110" yWindow="-110" windowWidth="19420" windowHeight="11500" xr2:uid="{B22E4E66-0370-4750-A3FF-D7597E0C1D64}"/>
  </bookViews>
  <sheets>
    <sheet name="B.1_Príloha č. 1" sheetId="1" r:id="rId1"/>
  </sheets>
  <definedNames>
    <definedName name="_xlnm.Print_Area" localSheetId="0">'B.1_Príloha č. 1'!$A$1:$Z$213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1" i="1" l="1"/>
  <c r="M101" i="1"/>
  <c r="J101" i="1"/>
  <c r="L101" i="1" s="1"/>
  <c r="P100" i="1"/>
  <c r="M100" i="1"/>
  <c r="J100" i="1"/>
  <c r="L100" i="1" s="1"/>
  <c r="P99" i="1"/>
  <c r="M99" i="1"/>
  <c r="J99" i="1"/>
  <c r="L99" i="1" s="1"/>
  <c r="P98" i="1"/>
  <c r="M98" i="1"/>
  <c r="J98" i="1"/>
  <c r="L98" i="1" s="1"/>
  <c r="P97" i="1"/>
  <c r="Q97" i="1" s="1"/>
  <c r="M97" i="1"/>
  <c r="J97" i="1"/>
  <c r="L97" i="1" s="1"/>
  <c r="P96" i="1"/>
  <c r="M96" i="1"/>
  <c r="J96" i="1"/>
  <c r="L96" i="1" s="1"/>
  <c r="P95" i="1"/>
  <c r="M95" i="1"/>
  <c r="J95" i="1"/>
  <c r="L95" i="1" s="1"/>
  <c r="P94" i="1"/>
  <c r="S94" i="1" s="1"/>
  <c r="M94" i="1"/>
  <c r="J94" i="1"/>
  <c r="L94" i="1" s="1"/>
  <c r="P93" i="1"/>
  <c r="M93" i="1"/>
  <c r="J93" i="1"/>
  <c r="L93" i="1" s="1"/>
  <c r="P92" i="1"/>
  <c r="Q92" i="1" s="1"/>
  <c r="M92" i="1"/>
  <c r="J92" i="1"/>
  <c r="L92" i="1" s="1"/>
  <c r="P91" i="1"/>
  <c r="M91" i="1"/>
  <c r="J91" i="1"/>
  <c r="L91" i="1" s="1"/>
  <c r="P90" i="1"/>
  <c r="M90" i="1"/>
  <c r="J90" i="1"/>
  <c r="L90" i="1" s="1"/>
  <c r="P89" i="1"/>
  <c r="M89" i="1"/>
  <c r="J89" i="1"/>
  <c r="L89" i="1" s="1"/>
  <c r="P88" i="1"/>
  <c r="M88" i="1"/>
  <c r="J88" i="1"/>
  <c r="L88" i="1" s="1"/>
  <c r="P87" i="1"/>
  <c r="M87" i="1"/>
  <c r="J87" i="1"/>
  <c r="L87" i="1" s="1"/>
  <c r="P86" i="1"/>
  <c r="M86" i="1"/>
  <c r="J86" i="1"/>
  <c r="L86" i="1" s="1"/>
  <c r="P85" i="1"/>
  <c r="M85" i="1"/>
  <c r="J85" i="1"/>
  <c r="L85" i="1" s="1"/>
  <c r="P84" i="1"/>
  <c r="M84" i="1"/>
  <c r="J84" i="1"/>
  <c r="L84" i="1" s="1"/>
  <c r="P83" i="1"/>
  <c r="M83" i="1"/>
  <c r="L83" i="1"/>
  <c r="J83" i="1"/>
  <c r="P82" i="1"/>
  <c r="M82" i="1"/>
  <c r="J82" i="1"/>
  <c r="L82" i="1" s="1"/>
  <c r="P81" i="1"/>
  <c r="M81" i="1"/>
  <c r="J81" i="1"/>
  <c r="L81" i="1" s="1"/>
  <c r="P80" i="1"/>
  <c r="S80" i="1" s="1"/>
  <c r="M80" i="1"/>
  <c r="J80" i="1"/>
  <c r="L80" i="1" s="1"/>
  <c r="P79" i="1"/>
  <c r="M79" i="1"/>
  <c r="J79" i="1"/>
  <c r="L79" i="1" s="1"/>
  <c r="S78" i="1"/>
  <c r="P78" i="1"/>
  <c r="Q78" i="1" s="1"/>
  <c r="U78" i="1" s="1"/>
  <c r="M78" i="1"/>
  <c r="J78" i="1"/>
  <c r="L78" i="1" s="1"/>
  <c r="P77" i="1"/>
  <c r="M77" i="1"/>
  <c r="J77" i="1"/>
  <c r="L77" i="1" s="1"/>
  <c r="P76" i="1"/>
  <c r="M76" i="1"/>
  <c r="J76" i="1"/>
  <c r="L76" i="1" s="1"/>
  <c r="P75" i="1"/>
  <c r="M75" i="1"/>
  <c r="J75" i="1"/>
  <c r="L75" i="1" s="1"/>
  <c r="P74" i="1"/>
  <c r="M74" i="1"/>
  <c r="J74" i="1"/>
  <c r="L74" i="1" s="1"/>
  <c r="P73" i="1"/>
  <c r="M73" i="1"/>
  <c r="J73" i="1"/>
  <c r="L73" i="1" s="1"/>
  <c r="P72" i="1"/>
  <c r="M72" i="1"/>
  <c r="J72" i="1"/>
  <c r="L72" i="1" s="1"/>
  <c r="P71" i="1"/>
  <c r="M71" i="1"/>
  <c r="J71" i="1"/>
  <c r="L71" i="1" s="1"/>
  <c r="P70" i="1"/>
  <c r="M70" i="1"/>
  <c r="J70" i="1"/>
  <c r="L70" i="1" s="1"/>
  <c r="P69" i="1"/>
  <c r="Q69" i="1" s="1"/>
  <c r="M69" i="1"/>
  <c r="J69" i="1"/>
  <c r="L69" i="1" s="1"/>
  <c r="P68" i="1"/>
  <c r="M68" i="1"/>
  <c r="J68" i="1"/>
  <c r="L68" i="1" s="1"/>
  <c r="P67" i="1"/>
  <c r="M67" i="1"/>
  <c r="J67" i="1"/>
  <c r="L67" i="1" s="1"/>
  <c r="P66" i="1"/>
  <c r="S66" i="1" s="1"/>
  <c r="M66" i="1"/>
  <c r="J66" i="1"/>
  <c r="L66" i="1" s="1"/>
  <c r="P65" i="1"/>
  <c r="M65" i="1"/>
  <c r="J65" i="1"/>
  <c r="L65" i="1" s="1"/>
  <c r="P64" i="1"/>
  <c r="S64" i="1" s="1"/>
  <c r="M64" i="1"/>
  <c r="J64" i="1"/>
  <c r="L64" i="1" s="1"/>
  <c r="P63" i="1"/>
  <c r="M63" i="1"/>
  <c r="J63" i="1"/>
  <c r="L63" i="1" s="1"/>
  <c r="P62" i="1"/>
  <c r="S62" i="1" s="1"/>
  <c r="M62" i="1"/>
  <c r="J62" i="1"/>
  <c r="L62" i="1" s="1"/>
  <c r="P61" i="1"/>
  <c r="M61" i="1"/>
  <c r="J61" i="1"/>
  <c r="L61" i="1" s="1"/>
  <c r="P60" i="1"/>
  <c r="S60" i="1" s="1"/>
  <c r="M60" i="1"/>
  <c r="J60" i="1"/>
  <c r="L60" i="1" s="1"/>
  <c r="P59" i="1"/>
  <c r="M59" i="1"/>
  <c r="J59" i="1"/>
  <c r="L59" i="1" s="1"/>
  <c r="P58" i="1"/>
  <c r="M58" i="1"/>
  <c r="J58" i="1"/>
  <c r="L58" i="1" s="1"/>
  <c r="P57" i="1"/>
  <c r="M57" i="1"/>
  <c r="J57" i="1"/>
  <c r="L57" i="1" s="1"/>
  <c r="P56" i="1"/>
  <c r="M56" i="1"/>
  <c r="J56" i="1"/>
  <c r="L56" i="1" s="1"/>
  <c r="P55" i="1"/>
  <c r="M55" i="1"/>
  <c r="J55" i="1"/>
  <c r="L55" i="1" s="1"/>
  <c r="P54" i="1"/>
  <c r="M54" i="1"/>
  <c r="J54" i="1"/>
  <c r="L54" i="1" s="1"/>
  <c r="P53" i="1"/>
  <c r="Q53" i="1" s="1"/>
  <c r="M53" i="1"/>
  <c r="J53" i="1"/>
  <c r="L53" i="1" s="1"/>
  <c r="P52" i="1"/>
  <c r="S52" i="1" s="1"/>
  <c r="M52" i="1"/>
  <c r="J52" i="1"/>
  <c r="L52" i="1" s="1"/>
  <c r="P51" i="1"/>
  <c r="M51" i="1"/>
  <c r="J51" i="1"/>
  <c r="L51" i="1" s="1"/>
  <c r="S50" i="1"/>
  <c r="Q50" i="1"/>
  <c r="U50" i="1" s="1"/>
  <c r="P50" i="1"/>
  <c r="M50" i="1"/>
  <c r="J50" i="1"/>
  <c r="L50" i="1" s="1"/>
  <c r="P49" i="1"/>
  <c r="M49" i="1"/>
  <c r="J49" i="1"/>
  <c r="L49" i="1" s="1"/>
  <c r="P48" i="1"/>
  <c r="M48" i="1"/>
  <c r="J48" i="1"/>
  <c r="L48" i="1" s="1"/>
  <c r="P47" i="1"/>
  <c r="M47" i="1"/>
  <c r="J47" i="1"/>
  <c r="L47" i="1" s="1"/>
  <c r="P46" i="1"/>
  <c r="S46" i="1" s="1"/>
  <c r="M46" i="1"/>
  <c r="J46" i="1"/>
  <c r="L46" i="1" s="1"/>
  <c r="P45" i="1"/>
  <c r="M45" i="1"/>
  <c r="J45" i="1"/>
  <c r="L45" i="1" s="1"/>
  <c r="P44" i="1"/>
  <c r="M44" i="1"/>
  <c r="J44" i="1"/>
  <c r="L44" i="1" s="1"/>
  <c r="Q43" i="1"/>
  <c r="P43" i="1"/>
  <c r="M43" i="1"/>
  <c r="J43" i="1"/>
  <c r="L43" i="1" s="1"/>
  <c r="P42" i="1"/>
  <c r="M42" i="1"/>
  <c r="J42" i="1"/>
  <c r="L42" i="1" s="1"/>
  <c r="P41" i="1"/>
  <c r="M41" i="1"/>
  <c r="J41" i="1"/>
  <c r="L41" i="1" s="1"/>
  <c r="P40" i="1"/>
  <c r="M40" i="1"/>
  <c r="J40" i="1"/>
  <c r="L40" i="1" s="1"/>
  <c r="P39" i="1"/>
  <c r="M39" i="1"/>
  <c r="J39" i="1"/>
  <c r="L39" i="1" s="1"/>
  <c r="P38" i="1"/>
  <c r="S38" i="1" s="1"/>
  <c r="M38" i="1"/>
  <c r="J38" i="1"/>
  <c r="L38" i="1" s="1"/>
  <c r="P37" i="1"/>
  <c r="M37" i="1"/>
  <c r="J37" i="1"/>
  <c r="L37" i="1" s="1"/>
  <c r="P36" i="1"/>
  <c r="S36" i="1" s="1"/>
  <c r="M36" i="1"/>
  <c r="J36" i="1"/>
  <c r="L36" i="1" s="1"/>
  <c r="P35" i="1"/>
  <c r="M35" i="1"/>
  <c r="J35" i="1"/>
  <c r="L35" i="1" s="1"/>
  <c r="P34" i="1"/>
  <c r="S34" i="1" s="1"/>
  <c r="M34" i="1"/>
  <c r="J34" i="1"/>
  <c r="L34" i="1" s="1"/>
  <c r="P33" i="1"/>
  <c r="M33" i="1"/>
  <c r="J33" i="1"/>
  <c r="L33" i="1" s="1"/>
  <c r="P32" i="1"/>
  <c r="M32" i="1"/>
  <c r="J32" i="1"/>
  <c r="L32" i="1" s="1"/>
  <c r="P31" i="1"/>
  <c r="M31" i="1"/>
  <c r="J31" i="1"/>
  <c r="L31" i="1" s="1"/>
  <c r="P30" i="1"/>
  <c r="M30" i="1"/>
  <c r="J30" i="1"/>
  <c r="L30" i="1" s="1"/>
  <c r="P29" i="1"/>
  <c r="Q29" i="1" s="1"/>
  <c r="M29" i="1"/>
  <c r="J29" i="1"/>
  <c r="L29" i="1" s="1"/>
  <c r="P28" i="1"/>
  <c r="M28" i="1"/>
  <c r="J28" i="1"/>
  <c r="L28" i="1" s="1"/>
  <c r="P27" i="1"/>
  <c r="Q27" i="1" s="1"/>
  <c r="M27" i="1"/>
  <c r="J27" i="1"/>
  <c r="L27" i="1" s="1"/>
  <c r="P26" i="1"/>
  <c r="M26" i="1"/>
  <c r="J26" i="1"/>
  <c r="L26" i="1" s="1"/>
  <c r="P25" i="1"/>
  <c r="M25" i="1"/>
  <c r="J25" i="1"/>
  <c r="L25" i="1" s="1"/>
  <c r="P24" i="1"/>
  <c r="S24" i="1" s="1"/>
  <c r="M24" i="1"/>
  <c r="J24" i="1"/>
  <c r="L24" i="1" s="1"/>
  <c r="P23" i="1"/>
  <c r="M23" i="1"/>
  <c r="J23" i="1"/>
  <c r="L23" i="1" s="1"/>
  <c r="P22" i="1"/>
  <c r="S22" i="1" s="1"/>
  <c r="M22" i="1"/>
  <c r="J22" i="1"/>
  <c r="L22" i="1" s="1"/>
  <c r="P21" i="1"/>
  <c r="M21" i="1"/>
  <c r="J21" i="1"/>
  <c r="L21" i="1" s="1"/>
  <c r="P20" i="1"/>
  <c r="Q20" i="1" s="1"/>
  <c r="M20" i="1"/>
  <c r="J20" i="1"/>
  <c r="L20" i="1" s="1"/>
  <c r="P19" i="1"/>
  <c r="M19" i="1"/>
  <c r="J19" i="1"/>
  <c r="L19" i="1" s="1"/>
  <c r="P18" i="1"/>
  <c r="S18" i="1" s="1"/>
  <c r="M18" i="1"/>
  <c r="J18" i="1"/>
  <c r="L18" i="1" s="1"/>
  <c r="P17" i="1"/>
  <c r="M17" i="1"/>
  <c r="J17" i="1"/>
  <c r="L17" i="1" s="1"/>
  <c r="P16" i="1"/>
  <c r="M16" i="1"/>
  <c r="J16" i="1"/>
  <c r="L16" i="1" s="1"/>
  <c r="P15" i="1"/>
  <c r="M15" i="1"/>
  <c r="J15" i="1"/>
  <c r="L15" i="1" s="1"/>
  <c r="P14" i="1"/>
  <c r="S14" i="1" s="1"/>
  <c r="M14" i="1"/>
  <c r="J14" i="1"/>
  <c r="L14" i="1" s="1"/>
  <c r="P13" i="1"/>
  <c r="M13" i="1"/>
  <c r="J13" i="1"/>
  <c r="L13" i="1" s="1"/>
  <c r="P12" i="1"/>
  <c r="M12" i="1"/>
  <c r="J12" i="1"/>
  <c r="L12" i="1" s="1"/>
  <c r="Q60" i="1" l="1"/>
  <c r="U60" i="1" s="1"/>
  <c r="Q64" i="1"/>
  <c r="U64" i="1" s="1"/>
  <c r="Q36" i="1"/>
  <c r="U36" i="1" s="1"/>
  <c r="Q34" i="1"/>
  <c r="U34" i="1" s="1"/>
  <c r="Q18" i="1"/>
  <c r="U18" i="1" s="1"/>
  <c r="S92" i="1"/>
  <c r="U92" i="1" s="1"/>
  <c r="Q22" i="1"/>
  <c r="U22" i="1" s="1"/>
  <c r="U48" i="1"/>
  <c r="S12" i="1"/>
  <c r="S57" i="1"/>
  <c r="U57" i="1" s="1"/>
  <c r="Q12" i="1"/>
  <c r="S44" i="1"/>
  <c r="Q44" i="1"/>
  <c r="U44" i="1" s="1"/>
  <c r="S74" i="1"/>
  <c r="S95" i="1"/>
  <c r="Q95" i="1"/>
  <c r="U95" i="1" s="1"/>
  <c r="S20" i="1"/>
  <c r="Q46" i="1"/>
  <c r="U62" i="1"/>
  <c r="Q76" i="1"/>
  <c r="U20" i="1"/>
  <c r="S43" i="1"/>
  <c r="U43" i="1" s="1"/>
  <c r="S69" i="1"/>
  <c r="U69" i="1" s="1"/>
  <c r="S76" i="1"/>
  <c r="U76" i="1" s="1"/>
  <c r="Q90" i="1"/>
  <c r="S41" i="1"/>
  <c r="S67" i="1"/>
  <c r="Q74" i="1"/>
  <c r="S88" i="1"/>
  <c r="Q41" i="1"/>
  <c r="U41" i="1" s="1"/>
  <c r="Q48" i="1"/>
  <c r="Q67" i="1"/>
  <c r="U67" i="1" s="1"/>
  <c r="S71" i="1"/>
  <c r="U71" i="1" s="1"/>
  <c r="Q88" i="1"/>
  <c r="U88" i="1" s="1"/>
  <c r="Q16" i="1"/>
  <c r="S25" i="1"/>
  <c r="S48" i="1"/>
  <c r="Q71" i="1"/>
  <c r="S81" i="1"/>
  <c r="Q81" i="1"/>
  <c r="U81" i="1" s="1"/>
  <c r="S85" i="1"/>
  <c r="S16" i="1"/>
  <c r="Q25" i="1"/>
  <c r="U25" i="1" s="1"/>
  <c r="Q32" i="1"/>
  <c r="S58" i="1"/>
  <c r="Q58" i="1"/>
  <c r="U58" i="1" s="1"/>
  <c r="Q85" i="1"/>
  <c r="S99" i="1"/>
  <c r="S29" i="1"/>
  <c r="U29" i="1" s="1"/>
  <c r="S32" i="1"/>
  <c r="S55" i="1"/>
  <c r="Q99" i="1"/>
  <c r="Q55" i="1"/>
  <c r="Q62" i="1"/>
  <c r="S39" i="1"/>
  <c r="U46" i="1"/>
  <c r="Q14" i="1"/>
  <c r="U14" i="1" s="1"/>
  <c r="Q39" i="1"/>
  <c r="U39" i="1" s="1"/>
  <c r="S30" i="1"/>
  <c r="Q30" i="1"/>
  <c r="S83" i="1"/>
  <c r="S90" i="1"/>
  <c r="U90" i="1" s="1"/>
  <c r="S27" i="1"/>
  <c r="U27" i="1" s="1"/>
  <c r="S53" i="1"/>
  <c r="U53" i="1" s="1"/>
  <c r="Q83" i="1"/>
  <c r="S97" i="1"/>
  <c r="U97" i="1" s="1"/>
  <c r="Q57" i="1"/>
  <c r="S37" i="1"/>
  <c r="S65" i="1"/>
  <c r="Q86" i="1"/>
  <c r="U86" i="1" s="1"/>
  <c r="Q100" i="1"/>
  <c r="S23" i="1"/>
  <c r="U23" i="1" s="1"/>
  <c r="S51" i="1"/>
  <c r="U51" i="1" s="1"/>
  <c r="Q72" i="1"/>
  <c r="U72" i="1" s="1"/>
  <c r="S79" i="1"/>
  <c r="S93" i="1"/>
  <c r="Q23" i="1"/>
  <c r="Q37" i="1"/>
  <c r="Q51" i="1"/>
  <c r="Q65" i="1"/>
  <c r="S72" i="1"/>
  <c r="Q79" i="1"/>
  <c r="S86" i="1"/>
  <c r="Q93" i="1"/>
  <c r="U93" i="1" s="1"/>
  <c r="S100" i="1"/>
  <c r="U100" i="1" s="1"/>
  <c r="Q21" i="1"/>
  <c r="Q28" i="1"/>
  <c r="U28" i="1" s="1"/>
  <c r="S35" i="1"/>
  <c r="Q42" i="1"/>
  <c r="S49" i="1"/>
  <c r="Q56" i="1"/>
  <c r="U56" i="1" s="1"/>
  <c r="S63" i="1"/>
  <c r="Q70" i="1"/>
  <c r="U70" i="1" s="1"/>
  <c r="S77" i="1"/>
  <c r="U77" i="1" s="1"/>
  <c r="Q84" i="1"/>
  <c r="U84" i="1" s="1"/>
  <c r="S91" i="1"/>
  <c r="Q98" i="1"/>
  <c r="U98" i="1" s="1"/>
  <c r="Q19" i="1"/>
  <c r="S21" i="1"/>
  <c r="S28" i="1"/>
  <c r="Q35" i="1"/>
  <c r="S42" i="1"/>
  <c r="Q49" i="1"/>
  <c r="U49" i="1" s="1"/>
  <c r="S56" i="1"/>
  <c r="Q63" i="1"/>
  <c r="S70" i="1"/>
  <c r="Q77" i="1"/>
  <c r="S84" i="1"/>
  <c r="Q91" i="1"/>
  <c r="S98" i="1"/>
  <c r="Q17" i="1"/>
  <c r="S19" i="1"/>
  <c r="Q26" i="1"/>
  <c r="U26" i="1" s="1"/>
  <c r="S33" i="1"/>
  <c r="Q40" i="1"/>
  <c r="U40" i="1" s="1"/>
  <c r="S47" i="1"/>
  <c r="U47" i="1" s="1"/>
  <c r="Q54" i="1"/>
  <c r="S61" i="1"/>
  <c r="Q68" i="1"/>
  <c r="U68" i="1" s="1"/>
  <c r="S75" i="1"/>
  <c r="Q82" i="1"/>
  <c r="U82" i="1" s="1"/>
  <c r="S89" i="1"/>
  <c r="Q96" i="1"/>
  <c r="U96" i="1" s="1"/>
  <c r="Q15" i="1"/>
  <c r="S17" i="1"/>
  <c r="S26" i="1"/>
  <c r="Q33" i="1"/>
  <c r="S40" i="1"/>
  <c r="Q47" i="1"/>
  <c r="S54" i="1"/>
  <c r="Q61" i="1"/>
  <c r="U61" i="1" s="1"/>
  <c r="S68" i="1"/>
  <c r="Q75" i="1"/>
  <c r="S82" i="1"/>
  <c r="Q89" i="1"/>
  <c r="S96" i="1"/>
  <c r="Q13" i="1"/>
  <c r="S15" i="1"/>
  <c r="Q24" i="1"/>
  <c r="U24" i="1" s="1"/>
  <c r="S31" i="1"/>
  <c r="U31" i="1" s="1"/>
  <c r="Q38" i="1"/>
  <c r="U38" i="1" s="1"/>
  <c r="S45" i="1"/>
  <c r="Q52" i="1"/>
  <c r="U52" i="1" s="1"/>
  <c r="S59" i="1"/>
  <c r="Q66" i="1"/>
  <c r="U66" i="1" s="1"/>
  <c r="S73" i="1"/>
  <c r="Q80" i="1"/>
  <c r="U80" i="1" s="1"/>
  <c r="S87" i="1"/>
  <c r="Q94" i="1"/>
  <c r="U94" i="1" s="1"/>
  <c r="S101" i="1"/>
  <c r="S13" i="1"/>
  <c r="Q31" i="1"/>
  <c r="Q45" i="1"/>
  <c r="Q59" i="1"/>
  <c r="Q73" i="1"/>
  <c r="Q87" i="1"/>
  <c r="Q101" i="1"/>
  <c r="U101" i="1" s="1"/>
  <c r="U35" i="1" l="1"/>
  <c r="U59" i="1"/>
  <c r="U33" i="1"/>
  <c r="U21" i="1"/>
  <c r="U30" i="1"/>
  <c r="U45" i="1"/>
  <c r="U19" i="1"/>
  <c r="U17" i="1"/>
  <c r="U15" i="1"/>
  <c r="U79" i="1"/>
  <c r="U13" i="1"/>
  <c r="U91" i="1"/>
  <c r="U16" i="1"/>
  <c r="U65" i="1"/>
  <c r="U85" i="1"/>
  <c r="U89" i="1"/>
  <c r="U87" i="1"/>
  <c r="U37" i="1"/>
  <c r="U83" i="1"/>
  <c r="U99" i="1"/>
  <c r="U74" i="1"/>
  <c r="U75" i="1"/>
  <c r="U63" i="1"/>
  <c r="U73" i="1"/>
  <c r="U55" i="1"/>
  <c r="U54" i="1"/>
  <c r="U42" i="1"/>
  <c r="U32" i="1"/>
  <c r="U12" i="1"/>
</calcChain>
</file>

<file path=xl/sharedStrings.xml><?xml version="1.0" encoding="utf-8"?>
<sst xmlns="http://schemas.openxmlformats.org/spreadsheetml/2006/main" count="627" uniqueCount="175">
  <si>
    <t>OPRAVA ŽELEZNIČNÉHO ZVRŠKU V ÚSEKU ŽST ALEKŠINCE - ŽST HLOHOVEC, KM 10,449 - 22,351</t>
  </si>
  <si>
    <t>KAPITOLA B.1 OPIS PREDMETU ZÁKAZKY</t>
  </si>
  <si>
    <t>PRÍLOHA Č. 1</t>
  </si>
  <si>
    <t>PASPORTIZÁCIA NÁLETOVEJ VEGETÁCIE</t>
  </si>
  <si>
    <t>STROMY</t>
  </si>
  <si>
    <t>Úsek</t>
  </si>
  <si>
    <t>P. č.</t>
  </si>
  <si>
    <t>Druh dreviny</t>
  </si>
  <si>
    <t>Počet ks</t>
  </si>
  <si>
    <t>Poloha vzhľadom na staničenie (P/L)</t>
  </si>
  <si>
    <t>km poloha
(žel.km)</t>
  </si>
  <si>
    <t>Obvod kmeňa</t>
  </si>
  <si>
    <t>Priemer kmeňa 
(cm)</t>
  </si>
  <si>
    <t>Vzdialenosť od osi krajnej koľaje
(m)</t>
  </si>
  <si>
    <t>Výška
(m)</t>
  </si>
  <si>
    <t>% podiel dendromasy</t>
  </si>
  <si>
    <t>% podiel tenčiny</t>
  </si>
  <si>
    <t>Objem kôry</t>
  </si>
  <si>
    <t>% podiel kôry</t>
  </si>
  <si>
    <t>Číslo koľaje</t>
  </si>
  <si>
    <t>Dôvod</t>
  </si>
  <si>
    <r>
      <t>Plocha kmeňa
(m</t>
    </r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>)</t>
    </r>
  </si>
  <si>
    <r>
      <t>Objem hrubiny
(m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) </t>
    </r>
  </si>
  <si>
    <r>
      <t>Objem tenčiny
(m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)</t>
    </r>
  </si>
  <si>
    <t>Alekšince - vyh.č.6 - Rišňovce</t>
  </si>
  <si>
    <t>vŕba</t>
  </si>
  <si>
    <t>L</t>
  </si>
  <si>
    <t>10,440 - 10,500</t>
  </si>
  <si>
    <t>do 10 m</t>
  </si>
  <si>
    <t>ohrozuje bezpečnosť ŽD</t>
  </si>
  <si>
    <t>10,500 - 10,600</t>
  </si>
  <si>
    <t>Alekšince - vchod. návestidlo</t>
  </si>
  <si>
    <t>orech</t>
  </si>
  <si>
    <t>10,800 - 10,900</t>
  </si>
  <si>
    <t>11,800 - 11,900</t>
  </si>
  <si>
    <t>vŕba + orech</t>
  </si>
  <si>
    <t>11,900 - 12,000</t>
  </si>
  <si>
    <t>12,000 - 12,100</t>
  </si>
  <si>
    <t>12,100 - 12,200</t>
  </si>
  <si>
    <t>12,200 - 12,300</t>
  </si>
  <si>
    <t xml:space="preserve">12,300 - 12,400 </t>
  </si>
  <si>
    <t>vŕba + náletové</t>
  </si>
  <si>
    <t>12,400 - 12,500</t>
  </si>
  <si>
    <t>miešané</t>
  </si>
  <si>
    <t>12,500 - 12,600</t>
  </si>
  <si>
    <t>12,600 - 12,700</t>
  </si>
  <si>
    <t>12,700 - 12,800</t>
  </si>
  <si>
    <t>12,800 - 12,900</t>
  </si>
  <si>
    <t>12,900 - 13,000</t>
  </si>
  <si>
    <t>13,000 - 13,100</t>
  </si>
  <si>
    <t>orech + slivka</t>
  </si>
  <si>
    <t>13,100 - 13,200</t>
  </si>
  <si>
    <t>ovocné</t>
  </si>
  <si>
    <t>13,300 - 13,400</t>
  </si>
  <si>
    <t>13,400 - 13,500</t>
  </si>
  <si>
    <t>13,500 - 13,600</t>
  </si>
  <si>
    <t>13,600 - 13,700</t>
  </si>
  <si>
    <t>vŕba + topoľ</t>
  </si>
  <si>
    <t>13,700 - 13,800</t>
  </si>
  <si>
    <t>13,800 - 13,900</t>
  </si>
  <si>
    <t>Rišňovce - doprava</t>
  </si>
  <si>
    <t>13,900 - 14,000</t>
  </si>
  <si>
    <t>Rišňovce - Kľačany</t>
  </si>
  <si>
    <t>orech, vŕba</t>
  </si>
  <si>
    <t>14,000 - 14,100</t>
  </si>
  <si>
    <t>14,000 - 14,500 Žst. Rišňovce</t>
  </si>
  <si>
    <t>vŕba, topoľ, orech</t>
  </si>
  <si>
    <t>14,100 - 14,200</t>
  </si>
  <si>
    <t>vŕba, topoľ</t>
  </si>
  <si>
    <t>14,200 - 14,300</t>
  </si>
  <si>
    <t>14,300 - 14,400</t>
  </si>
  <si>
    <t>14,400 - 14,500</t>
  </si>
  <si>
    <t>14,600 - 14,700</t>
  </si>
  <si>
    <t>orech, topoľ, ovocné</t>
  </si>
  <si>
    <t>14,700 - 14,800</t>
  </si>
  <si>
    <t>14,900 vchod. návestidlo Rišň.</t>
  </si>
  <si>
    <t>14,800 - 14,900</t>
  </si>
  <si>
    <t>14,900 - 15,000</t>
  </si>
  <si>
    <t>topoľ, orech</t>
  </si>
  <si>
    <t>15,00 - 15,100</t>
  </si>
  <si>
    <t>orech, ovocné</t>
  </si>
  <si>
    <t>15,100 - 15,200</t>
  </si>
  <si>
    <t>15,200 - 15,300</t>
  </si>
  <si>
    <t>15,300 - 15,400</t>
  </si>
  <si>
    <t>15,400 - 15,500</t>
  </si>
  <si>
    <t>15,500 - 15,600</t>
  </si>
  <si>
    <t>15,600 - 15,700</t>
  </si>
  <si>
    <t>orech, čerešňa,agát</t>
  </si>
  <si>
    <t>15,700 - 15,800</t>
  </si>
  <si>
    <t>orech, agát, jaseň</t>
  </si>
  <si>
    <t>15,800 - 15,900</t>
  </si>
  <si>
    <t>orech, agát</t>
  </si>
  <si>
    <t>15,900 - 16,000</t>
  </si>
  <si>
    <t>16,000 - 16,100</t>
  </si>
  <si>
    <t>16,100 - 16,200</t>
  </si>
  <si>
    <t>Žkm.16,300 Zást. Kľačany</t>
  </si>
  <si>
    <t>16,200 - 16,300</t>
  </si>
  <si>
    <t>Kľačany - Hlohovec</t>
  </si>
  <si>
    <t>topole</t>
  </si>
  <si>
    <t>16,700 - 16,800</t>
  </si>
  <si>
    <t>16,800 - 16,900</t>
  </si>
  <si>
    <t>17,000 - 17,100</t>
  </si>
  <si>
    <t>17,100 - 17,200</t>
  </si>
  <si>
    <t>17,200 - 17,300</t>
  </si>
  <si>
    <t xml:space="preserve">náletove </t>
  </si>
  <si>
    <t>17,300 - 17,400</t>
  </si>
  <si>
    <t>17,400 - 17,500</t>
  </si>
  <si>
    <t>17,500 - 17,600</t>
  </si>
  <si>
    <t>17,600 - 17,700</t>
  </si>
  <si>
    <t>17,700 - 17,800</t>
  </si>
  <si>
    <t>17,800 - 17,900</t>
  </si>
  <si>
    <t>17,900 - 18,000</t>
  </si>
  <si>
    <t>18,100 - 18,200</t>
  </si>
  <si>
    <t>18,300 - 18,400</t>
  </si>
  <si>
    <t>18,400 - 18,500</t>
  </si>
  <si>
    <t>18,500 - 18,600</t>
  </si>
  <si>
    <t>18,600 - 18,700</t>
  </si>
  <si>
    <t xml:space="preserve">18,700 - 18,800 </t>
  </si>
  <si>
    <t>19,000 - 19,100</t>
  </si>
  <si>
    <t>19,100 - 19,200</t>
  </si>
  <si>
    <t>19,200 - 19,300</t>
  </si>
  <si>
    <t>19,300 - 19,400</t>
  </si>
  <si>
    <t>19,400 - 19,500</t>
  </si>
  <si>
    <t>19,500 - 19,600</t>
  </si>
  <si>
    <t>19,600 - 19,700</t>
  </si>
  <si>
    <t>agát</t>
  </si>
  <si>
    <t>19,700 - 19,800</t>
  </si>
  <si>
    <t>19,800 - 19,900</t>
  </si>
  <si>
    <t>19,900 - 20,000</t>
  </si>
  <si>
    <t>20,300 - 20,400</t>
  </si>
  <si>
    <t>20,600 - 20,700</t>
  </si>
  <si>
    <t>20,700 - 20,800</t>
  </si>
  <si>
    <t>20,800 - 20,900</t>
  </si>
  <si>
    <t xml:space="preserve">čerešňa </t>
  </si>
  <si>
    <t>20,900 - 21,000</t>
  </si>
  <si>
    <t>21,000 - 21,100</t>
  </si>
  <si>
    <t>21,100 - 21,200</t>
  </si>
  <si>
    <t>21,200 - 21,300</t>
  </si>
  <si>
    <t>21,300 - 21,400</t>
  </si>
  <si>
    <t>21,400 - 21,500</t>
  </si>
  <si>
    <t>21,500 - 21,600</t>
  </si>
  <si>
    <t>21,600 - 21,700</t>
  </si>
  <si>
    <t>21,700 - 21,800</t>
  </si>
  <si>
    <t>21,800 - 21,900</t>
  </si>
  <si>
    <t>21,900 - 22,000</t>
  </si>
  <si>
    <t>22,360 Hlohovec z. v. č.1</t>
  </si>
  <si>
    <t>22,000 - 22,100</t>
  </si>
  <si>
    <r>
      <t>Objem krovín pod stromom (2 x 2 x 1,5)
(m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)</t>
    </r>
  </si>
  <si>
    <t>Objem hrubiny 1 ks stromu
(viď dendrometrické tabuľky)</t>
  </si>
  <si>
    <r>
      <t>Spolu objem hrubiny, tenčiny a kôry
(m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)</t>
    </r>
  </si>
  <si>
    <t>KRY</t>
  </si>
  <si>
    <r>
      <t>Množstvo
(m</t>
    </r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>)</t>
    </r>
  </si>
  <si>
    <t>kroviny</t>
  </si>
  <si>
    <t>10,600 - 10,700</t>
  </si>
  <si>
    <t>10,700 - 10,800</t>
  </si>
  <si>
    <t>10,900 - 11,000</t>
  </si>
  <si>
    <t>11,000 - 11,100</t>
  </si>
  <si>
    <t>11,100 - 11,200</t>
  </si>
  <si>
    <t xml:space="preserve">11,200 - 11,300 </t>
  </si>
  <si>
    <t>11 ,300 - 11,400</t>
  </si>
  <si>
    <t>11,400 - 11,500</t>
  </si>
  <si>
    <t>11,500 - 11,600</t>
  </si>
  <si>
    <t>11,600 - 11,700</t>
  </si>
  <si>
    <t>13,200 - 13,300</t>
  </si>
  <si>
    <t>14,500 - 14,600</t>
  </si>
  <si>
    <t>16,300 - 16,400</t>
  </si>
  <si>
    <t>16,600 - 16,700</t>
  </si>
  <si>
    <t>16,900 - 17,000</t>
  </si>
  <si>
    <t>18,200 - 18,300</t>
  </si>
  <si>
    <t>18,800 - 18,900</t>
  </si>
  <si>
    <t>18,900 - 19,000</t>
  </si>
  <si>
    <t>20,000 - 20,100</t>
  </si>
  <si>
    <t>20,400 - 20,500</t>
  </si>
  <si>
    <t>20,500 - 20,600</t>
  </si>
  <si>
    <t>22,100 - 22,360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</si>
</sst>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0" fillId="0" borderId="0"/>
  </cellStyleXfs>
  <cellXfs count="37">
    <xf numFmtId="0" fontId="0" fillId="0" borderId="0" xfId="0"/>
    <xf numFmtId="49" fontId="0" fillId="0" borderId="0" xfId="0" applyNumberFormat="1" applyProtection="1">
      <protection hidden="1"/>
    </xf>
    <xf numFmtId="49" fontId="4" fillId="0" borderId="0" xfId="0" applyNumberFormat="1" applyFont="1" applyProtection="1"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49" fontId="8" fillId="2" borderId="1" xfId="0" applyNumberFormat="1" applyFont="1" applyFill="1" applyBorder="1" applyAlignment="1" applyProtection="1">
      <alignment horizontal="center" vertical="center" wrapText="1"/>
      <protection hidden="1"/>
    </xf>
    <xf numFmtId="1" fontId="8" fillId="0" borderId="1" xfId="0" applyNumberFormat="1" applyFont="1" applyBorder="1" applyAlignment="1" applyProtection="1">
      <alignment horizontal="center" vertical="center" wrapText="1"/>
      <protection hidden="1"/>
    </xf>
    <xf numFmtId="49" fontId="8" fillId="2" borderId="2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0" xfId="0" applyNumberFormat="1" applyFont="1" applyFill="1" applyAlignment="1" applyProtection="1">
      <alignment horizontal="left" vertic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49" fontId="6" fillId="2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 wrapText="1"/>
      <protection hidden="1"/>
    </xf>
    <xf numFmtId="0" fontId="11" fillId="0" borderId="1" xfId="1" applyFont="1" applyBorder="1" applyAlignment="1" applyProtection="1">
      <alignment horizontal="left" vertical="center"/>
      <protection hidden="1"/>
    </xf>
    <xf numFmtId="0" fontId="11" fillId="0" borderId="1" xfId="1" applyFont="1" applyBorder="1" applyAlignment="1" applyProtection="1">
      <alignment horizontal="center" vertical="center"/>
      <protection hidden="1"/>
    </xf>
    <xf numFmtId="164" fontId="11" fillId="0" borderId="1" xfId="1" applyNumberFormat="1" applyFont="1" applyBorder="1" applyAlignment="1" applyProtection="1">
      <alignment horizontal="center" vertical="center"/>
      <protection hidden="1"/>
    </xf>
    <xf numFmtId="0" fontId="11" fillId="0" borderId="1" xfId="1" applyFont="1" applyBorder="1" applyAlignment="1" applyProtection="1">
      <alignment horizontal="right" vertical="center"/>
      <protection hidden="1"/>
    </xf>
    <xf numFmtId="1" fontId="8" fillId="0" borderId="1" xfId="1" applyNumberFormat="1" applyFont="1" applyBorder="1" applyAlignment="1" applyProtection="1">
      <alignment horizontal="center" vertical="center" wrapText="1"/>
      <protection hidden="1"/>
    </xf>
    <xf numFmtId="164" fontId="12" fillId="0" borderId="1" xfId="1" applyNumberFormat="1" applyFont="1" applyBorder="1" applyAlignment="1" applyProtection="1">
      <alignment horizontal="center" vertical="center" wrapText="1"/>
      <protection hidden="1"/>
    </xf>
    <xf numFmtId="2" fontId="12" fillId="0" borderId="1" xfId="1" applyNumberFormat="1" applyFont="1" applyBorder="1" applyAlignment="1" applyProtection="1">
      <alignment horizontal="center" vertical="center" wrapText="1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2" fontId="11" fillId="0" borderId="1" xfId="2" applyNumberFormat="1" applyFont="1" applyBorder="1" applyAlignment="1" applyProtection="1">
      <alignment horizontal="center" vertical="center" wrapText="1"/>
      <protection hidden="1"/>
    </xf>
    <xf numFmtId="0" fontId="12" fillId="0" borderId="1" xfId="1" applyFont="1" applyBorder="1" applyAlignment="1" applyProtection="1">
      <alignment horizontal="left" vertical="center" wrapText="1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1" fontId="8" fillId="0" borderId="0" xfId="1" applyNumberFormat="1" applyFont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left"/>
      <protection hidden="1"/>
    </xf>
    <xf numFmtId="3" fontId="11" fillId="0" borderId="1" xfId="0" applyNumberFormat="1" applyFont="1" applyBorder="1" applyAlignment="1" applyProtection="1">
      <alignment horizontal="center"/>
      <protection hidden="1"/>
    </xf>
    <xf numFmtId="0" fontId="11" fillId="0" borderId="1" xfId="0" applyFont="1" applyBorder="1" applyAlignment="1" applyProtection="1">
      <alignment horizontal="center"/>
      <protection hidden="1"/>
    </xf>
    <xf numFmtId="164" fontId="11" fillId="0" borderId="0" xfId="1" applyNumberFormat="1" applyFont="1" applyAlignment="1" applyProtection="1">
      <alignment horizontal="center" vertical="center"/>
      <protection hidden="1"/>
    </xf>
    <xf numFmtId="0" fontId="11" fillId="0" borderId="0" xfId="1" applyFont="1" applyAlignment="1" applyProtection="1">
      <alignment horizontal="right" vertical="center"/>
      <protection hidden="1"/>
    </xf>
    <xf numFmtId="0" fontId="11" fillId="0" borderId="0" xfId="1" applyFont="1" applyAlignment="1" applyProtection="1">
      <alignment horizontal="center" vertical="center"/>
      <protection hidden="1"/>
    </xf>
    <xf numFmtId="164" fontId="12" fillId="0" borderId="0" xfId="1" applyNumberFormat="1" applyFont="1" applyAlignment="1" applyProtection="1">
      <alignment horizontal="center" vertical="center" wrapText="1"/>
      <protection hidden="1"/>
    </xf>
    <xf numFmtId="2" fontId="12" fillId="0" borderId="0" xfId="1" applyNumberFormat="1" applyFont="1" applyAlignment="1" applyProtection="1">
      <alignment horizontal="center" vertical="center" wrapText="1"/>
      <protection hidden="1"/>
    </xf>
    <xf numFmtId="0" fontId="12" fillId="0" borderId="0" xfId="1" applyFont="1" applyAlignment="1" applyProtection="1">
      <alignment horizontal="center" vertical="center" wrapText="1"/>
      <protection hidden="1"/>
    </xf>
    <xf numFmtId="2" fontId="11" fillId="0" borderId="0" xfId="2" applyNumberFormat="1" applyFont="1" applyAlignment="1" applyProtection="1">
      <alignment horizontal="center" vertical="center" wrapText="1"/>
      <protection hidden="1"/>
    </xf>
    <xf numFmtId="0" fontId="12" fillId="0" borderId="0" xfId="1" applyFont="1" applyAlignment="1" applyProtection="1">
      <alignment horizontal="left" vertical="center" wrapText="1"/>
      <protection hidden="1"/>
    </xf>
    <xf numFmtId="0" fontId="11" fillId="0" borderId="1" xfId="0" applyFont="1" applyBorder="1" applyProtection="1">
      <protection hidden="1"/>
    </xf>
    <xf numFmtId="3" fontId="11" fillId="0" borderId="1" xfId="0" applyNumberFormat="1" applyFont="1" applyBorder="1" applyAlignment="1" applyProtection="1">
      <alignment horizontal="center" vertical="center"/>
      <protection hidden="1"/>
    </xf>
  </cellXfs>
  <cellStyles count="3">
    <cellStyle name="Normálna" xfId="0" builtinId="0"/>
    <cellStyle name="Normálna 2" xfId="1" xr:uid="{0CD2DB7B-F319-4028-9D63-CA872E5A3C97}"/>
    <cellStyle name="Normálna 3" xfId="2" xr:uid="{71EBF28D-628F-4905-BD24-DA5907D4950C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A571-4576-4B2F-AE2D-75757F767786}">
  <dimension ref="A1:X213"/>
  <sheetViews>
    <sheetView tabSelected="1" zoomScale="115" zoomScaleNormal="115" zoomScaleSheetLayoutView="145" workbookViewId="0">
      <selection activeCell="H1" sqref="A1:XFD1048576"/>
    </sheetView>
  </sheetViews>
  <sheetFormatPr defaultColWidth="0" defaultRowHeight="14.5" zeroHeight="1" x14ac:dyDescent="0.35"/>
  <cols>
    <col min="1" max="1" width="1.6328125" style="1" customWidth="1"/>
    <col min="2" max="2" width="4" style="1" bestFit="1" customWidth="1"/>
    <col min="3" max="3" width="25.90625" style="1" bestFit="1" customWidth="1"/>
    <col min="4" max="4" width="14" style="1" bestFit="1" customWidth="1"/>
    <col min="5" max="5" width="7.81640625" style="1" customWidth="1"/>
    <col min="6" max="6" width="13" style="1" customWidth="1"/>
    <col min="7" max="7" width="11.6328125" style="1" bestFit="1" customWidth="1"/>
    <col min="8" max="8" width="8.7265625" style="1" customWidth="1"/>
    <col min="9" max="9" width="6.36328125" style="1" customWidth="1"/>
    <col min="10" max="10" width="5.7265625" style="1" customWidth="1"/>
    <col min="11" max="11" width="4.90625" style="1" customWidth="1"/>
    <col min="12" max="12" width="9.7265625" style="1" bestFit="1" customWidth="1"/>
    <col min="13" max="13" width="10.7265625" style="1" customWidth="1"/>
    <col min="14" max="14" width="8.453125" style="1" bestFit="1" customWidth="1"/>
    <col min="15" max="15" width="13.7265625" style="1" customWidth="1"/>
    <col min="16" max="16" width="6.90625" style="1" customWidth="1"/>
    <col min="17" max="17" width="6.7265625" style="1" customWidth="1"/>
    <col min="18" max="18" width="7.08984375" style="1" customWidth="1"/>
    <col min="19" max="19" width="8.6328125" style="1" customWidth="1"/>
    <col min="20" max="20" width="9.7265625" style="1" bestFit="1" customWidth="1"/>
    <col min="21" max="21" width="18.08984375" style="1" customWidth="1"/>
    <col min="22" max="22" width="6.81640625" style="1" customWidth="1"/>
    <col min="23" max="23" width="11.6328125" style="1" customWidth="1"/>
    <col min="24" max="24" width="1.6328125" style="1" customWidth="1"/>
    <col min="25" max="16384" width="9.08984375" style="1" hidden="1"/>
  </cols>
  <sheetData>
    <row r="1" spans="2:23" ht="25.15" customHeight="1" x14ac:dyDescent="0.35">
      <c r="B1" s="9" t="s">
        <v>1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</row>
    <row r="2" spans="2:23" ht="3" customHeight="1" x14ac:dyDescent="0.35">
      <c r="B2" s="8"/>
      <c r="C2" s="8"/>
      <c r="D2" s="8"/>
    </row>
    <row r="3" spans="2:23" ht="20.25" customHeight="1" x14ac:dyDescent="0.35">
      <c r="B3" s="10" t="s">
        <v>2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2:23" ht="3" customHeight="1" x14ac:dyDescent="0.35">
      <c r="B4" s="8"/>
      <c r="C4" s="8"/>
      <c r="D4" s="8"/>
    </row>
    <row r="5" spans="2:23" ht="20.25" customHeight="1" x14ac:dyDescent="0.35">
      <c r="B5" s="10" t="s">
        <v>3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2:23" ht="3" customHeight="1" x14ac:dyDescent="0.35">
      <c r="B6" s="8"/>
      <c r="C6" s="8"/>
      <c r="D6" s="8"/>
    </row>
    <row r="7" spans="2:23" ht="35.25" customHeight="1" x14ac:dyDescent="0.35">
      <c r="B7" s="11" t="s">
        <v>0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</row>
    <row r="8" spans="2:23" s="2" customFormat="1" ht="3" customHeight="1" x14ac:dyDescent="0.3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ht="20.25" customHeight="1" x14ac:dyDescent="0.35">
      <c r="B9" s="7" t="s">
        <v>4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2:23" s="2" customFormat="1" ht="3" customHeight="1" x14ac:dyDescent="0.3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2:23" s="2" customFormat="1" ht="71.650000000000006" customHeight="1" x14ac:dyDescent="0.3">
      <c r="B11" s="6" t="s">
        <v>6</v>
      </c>
      <c r="C11" s="6" t="s">
        <v>5</v>
      </c>
      <c r="D11" s="6" t="s">
        <v>7</v>
      </c>
      <c r="E11" s="6" t="s">
        <v>8</v>
      </c>
      <c r="F11" s="6" t="s">
        <v>9</v>
      </c>
      <c r="G11" s="6" t="s">
        <v>10</v>
      </c>
      <c r="H11" s="6" t="s">
        <v>13</v>
      </c>
      <c r="I11" s="6" t="s">
        <v>11</v>
      </c>
      <c r="J11" s="6" t="s">
        <v>12</v>
      </c>
      <c r="K11" s="6" t="s">
        <v>14</v>
      </c>
      <c r="L11" s="6" t="s">
        <v>21</v>
      </c>
      <c r="M11" s="6" t="s">
        <v>147</v>
      </c>
      <c r="N11" s="6" t="s">
        <v>15</v>
      </c>
      <c r="O11" s="6" t="s">
        <v>148</v>
      </c>
      <c r="P11" s="6" t="s">
        <v>22</v>
      </c>
      <c r="Q11" s="6" t="s">
        <v>23</v>
      </c>
      <c r="R11" s="6" t="s">
        <v>16</v>
      </c>
      <c r="S11" s="6" t="s">
        <v>17</v>
      </c>
      <c r="T11" s="6" t="s">
        <v>18</v>
      </c>
      <c r="U11" s="6" t="s">
        <v>149</v>
      </c>
      <c r="V11" s="6" t="s">
        <v>19</v>
      </c>
      <c r="W11" s="6" t="s">
        <v>20</v>
      </c>
    </row>
    <row r="12" spans="2:23" s="2" customFormat="1" ht="23" x14ac:dyDescent="0.3">
      <c r="B12" s="5">
        <v>1</v>
      </c>
      <c r="C12" s="12" t="s">
        <v>24</v>
      </c>
      <c r="D12" s="13" t="s">
        <v>25</v>
      </c>
      <c r="E12" s="13">
        <v>3</v>
      </c>
      <c r="F12" s="13" t="s">
        <v>26</v>
      </c>
      <c r="G12" s="14" t="s">
        <v>27</v>
      </c>
      <c r="H12" s="15" t="s">
        <v>28</v>
      </c>
      <c r="I12" s="16">
        <v>50</v>
      </c>
      <c r="J12" s="16">
        <f>SUM(I12/3.14)</f>
        <v>15.923566878980891</v>
      </c>
      <c r="K12" s="13">
        <v>5</v>
      </c>
      <c r="L12" s="17">
        <f t="shared" ref="L12:L75" si="0">SUM(3.14*J12*J12/4*0.0001)</f>
        <v>1.9904458598726114E-2</v>
      </c>
      <c r="M12" s="18">
        <f t="shared" ref="M12:M43" si="1">SUM(E12*6*2/100)</f>
        <v>0.36</v>
      </c>
      <c r="N12" s="19">
        <v>2</v>
      </c>
      <c r="O12" s="20">
        <v>0.45</v>
      </c>
      <c r="P12" s="18">
        <f t="shared" ref="P12:P75" si="2">SUM(E12*O12)</f>
        <v>1.35</v>
      </c>
      <c r="Q12" s="17">
        <f t="shared" ref="Q12:Q75" si="3">SUM(P12*R12/100)</f>
        <v>0.20250000000000001</v>
      </c>
      <c r="R12" s="19">
        <v>15</v>
      </c>
      <c r="S12" s="17">
        <f t="shared" ref="S12:S75" si="4">SUM(P12*T12/100)</f>
        <v>6.7500000000000004E-2</v>
      </c>
      <c r="T12" s="19">
        <v>5</v>
      </c>
      <c r="U12" s="18">
        <f t="shared" ref="U12:U75" si="5">SUM(P12+Q12+S12)</f>
        <v>1.62</v>
      </c>
      <c r="V12" s="13">
        <v>1</v>
      </c>
      <c r="W12" s="21" t="s">
        <v>29</v>
      </c>
    </row>
    <row r="13" spans="2:23" s="2" customFormat="1" ht="23" x14ac:dyDescent="0.3">
      <c r="B13" s="5">
        <v>2</v>
      </c>
      <c r="C13" s="12"/>
      <c r="D13" s="13" t="s">
        <v>25</v>
      </c>
      <c r="E13" s="13">
        <v>7</v>
      </c>
      <c r="F13" s="13" t="s">
        <v>26</v>
      </c>
      <c r="G13" s="14" t="s">
        <v>30</v>
      </c>
      <c r="H13" s="15" t="s">
        <v>28</v>
      </c>
      <c r="I13" s="16">
        <v>70</v>
      </c>
      <c r="J13" s="16">
        <f>SUM(I13/3.14)</f>
        <v>22.292993630573246</v>
      </c>
      <c r="K13" s="13">
        <v>7</v>
      </c>
      <c r="L13" s="17">
        <f t="shared" si="0"/>
        <v>3.9012738853503183E-2</v>
      </c>
      <c r="M13" s="18">
        <f t="shared" si="1"/>
        <v>0.84</v>
      </c>
      <c r="N13" s="19">
        <v>2</v>
      </c>
      <c r="O13" s="20">
        <v>0.45</v>
      </c>
      <c r="P13" s="18">
        <f t="shared" si="2"/>
        <v>3.15</v>
      </c>
      <c r="Q13" s="17">
        <f t="shared" si="3"/>
        <v>0.47249999999999998</v>
      </c>
      <c r="R13" s="19">
        <v>15</v>
      </c>
      <c r="S13" s="17">
        <f t="shared" si="4"/>
        <v>0.1575</v>
      </c>
      <c r="T13" s="19">
        <v>5</v>
      </c>
      <c r="U13" s="18">
        <f t="shared" si="5"/>
        <v>3.7800000000000002</v>
      </c>
      <c r="V13" s="13">
        <v>1</v>
      </c>
      <c r="W13" s="21" t="s">
        <v>29</v>
      </c>
    </row>
    <row r="14" spans="2:23" s="2" customFormat="1" ht="23" x14ac:dyDescent="0.3">
      <c r="B14" s="5">
        <v>3</v>
      </c>
      <c r="C14" s="12" t="s">
        <v>31</v>
      </c>
      <c r="D14" s="13" t="s">
        <v>32</v>
      </c>
      <c r="E14" s="13">
        <v>3</v>
      </c>
      <c r="F14" s="13" t="s">
        <v>26</v>
      </c>
      <c r="G14" s="14" t="s">
        <v>33</v>
      </c>
      <c r="H14" s="15" t="s">
        <v>28</v>
      </c>
      <c r="I14" s="16">
        <v>60</v>
      </c>
      <c r="J14" s="16">
        <f t="shared" ref="J14:J77" si="6">SUM(I14/3.14)</f>
        <v>19.108280254777068</v>
      </c>
      <c r="K14" s="13">
        <v>5</v>
      </c>
      <c r="L14" s="17">
        <f t="shared" si="0"/>
        <v>2.8662420382165595E-2</v>
      </c>
      <c r="M14" s="18">
        <f t="shared" si="1"/>
        <v>0.36</v>
      </c>
      <c r="N14" s="19">
        <v>2</v>
      </c>
      <c r="O14" s="20">
        <v>0.45</v>
      </c>
      <c r="P14" s="18">
        <f t="shared" si="2"/>
        <v>1.35</v>
      </c>
      <c r="Q14" s="17">
        <f t="shared" si="3"/>
        <v>0.20250000000000001</v>
      </c>
      <c r="R14" s="19">
        <v>15</v>
      </c>
      <c r="S14" s="17">
        <f t="shared" si="4"/>
        <v>6.7500000000000004E-2</v>
      </c>
      <c r="T14" s="19">
        <v>5</v>
      </c>
      <c r="U14" s="18">
        <f t="shared" si="5"/>
        <v>1.62</v>
      </c>
      <c r="V14" s="13">
        <v>1</v>
      </c>
      <c r="W14" s="21" t="s">
        <v>29</v>
      </c>
    </row>
    <row r="15" spans="2:23" s="2" customFormat="1" ht="23" x14ac:dyDescent="0.3">
      <c r="B15" s="5">
        <v>4</v>
      </c>
      <c r="C15" s="12"/>
      <c r="D15" s="13" t="s">
        <v>32</v>
      </c>
      <c r="E15" s="13">
        <v>9</v>
      </c>
      <c r="F15" s="13" t="s">
        <v>26</v>
      </c>
      <c r="G15" s="14" t="s">
        <v>34</v>
      </c>
      <c r="H15" s="15" t="s">
        <v>28</v>
      </c>
      <c r="I15" s="16">
        <v>200</v>
      </c>
      <c r="J15" s="16">
        <f t="shared" si="6"/>
        <v>63.694267515923563</v>
      </c>
      <c r="K15" s="13">
        <v>15</v>
      </c>
      <c r="L15" s="17">
        <f t="shared" si="0"/>
        <v>0.31847133757961782</v>
      </c>
      <c r="M15" s="18">
        <f t="shared" si="1"/>
        <v>1.08</v>
      </c>
      <c r="N15" s="19">
        <v>2</v>
      </c>
      <c r="O15" s="20">
        <v>0.45</v>
      </c>
      <c r="P15" s="18">
        <f t="shared" si="2"/>
        <v>4.05</v>
      </c>
      <c r="Q15" s="17">
        <f t="shared" si="3"/>
        <v>0.60750000000000004</v>
      </c>
      <c r="R15" s="19">
        <v>15</v>
      </c>
      <c r="S15" s="17">
        <f t="shared" si="4"/>
        <v>0.20250000000000001</v>
      </c>
      <c r="T15" s="19">
        <v>5</v>
      </c>
      <c r="U15" s="18">
        <f t="shared" si="5"/>
        <v>4.8599999999999994</v>
      </c>
      <c r="V15" s="13">
        <v>1</v>
      </c>
      <c r="W15" s="21" t="s">
        <v>29</v>
      </c>
    </row>
    <row r="16" spans="2:23" s="2" customFormat="1" ht="23" x14ac:dyDescent="0.3">
      <c r="B16" s="5">
        <v>5</v>
      </c>
      <c r="C16" s="12"/>
      <c r="D16" s="13" t="s">
        <v>35</v>
      </c>
      <c r="E16" s="13">
        <v>9</v>
      </c>
      <c r="F16" s="13" t="s">
        <v>26</v>
      </c>
      <c r="G16" s="14" t="s">
        <v>36</v>
      </c>
      <c r="H16" s="15" t="s">
        <v>28</v>
      </c>
      <c r="I16" s="16">
        <v>250</v>
      </c>
      <c r="J16" s="16">
        <f t="shared" si="6"/>
        <v>79.617834394904449</v>
      </c>
      <c r="K16" s="13">
        <v>18</v>
      </c>
      <c r="L16" s="17">
        <f t="shared" si="0"/>
        <v>0.49761146496815273</v>
      </c>
      <c r="M16" s="18">
        <f t="shared" si="1"/>
        <v>1.08</v>
      </c>
      <c r="N16" s="19">
        <v>2</v>
      </c>
      <c r="O16" s="20">
        <v>0.45</v>
      </c>
      <c r="P16" s="18">
        <f t="shared" si="2"/>
        <v>4.05</v>
      </c>
      <c r="Q16" s="17">
        <f t="shared" si="3"/>
        <v>0.60750000000000004</v>
      </c>
      <c r="R16" s="19">
        <v>15</v>
      </c>
      <c r="S16" s="17">
        <f t="shared" si="4"/>
        <v>0.20250000000000001</v>
      </c>
      <c r="T16" s="19">
        <v>5</v>
      </c>
      <c r="U16" s="18">
        <f t="shared" si="5"/>
        <v>4.8599999999999994</v>
      </c>
      <c r="V16" s="13">
        <v>1</v>
      </c>
      <c r="W16" s="21" t="s">
        <v>29</v>
      </c>
    </row>
    <row r="17" spans="2:23" s="2" customFormat="1" ht="23" x14ac:dyDescent="0.3">
      <c r="B17" s="5">
        <v>6</v>
      </c>
      <c r="C17" s="12"/>
      <c r="D17" s="13" t="s">
        <v>32</v>
      </c>
      <c r="E17" s="13">
        <v>14</v>
      </c>
      <c r="F17" s="13" t="s">
        <v>26</v>
      </c>
      <c r="G17" s="14" t="s">
        <v>37</v>
      </c>
      <c r="H17" s="15" t="s">
        <v>28</v>
      </c>
      <c r="I17" s="16">
        <v>150</v>
      </c>
      <c r="J17" s="16">
        <f t="shared" si="6"/>
        <v>47.770700636942671</v>
      </c>
      <c r="K17" s="13">
        <v>11</v>
      </c>
      <c r="L17" s="17">
        <f t="shared" si="0"/>
        <v>0.17914012738853502</v>
      </c>
      <c r="M17" s="18">
        <f t="shared" si="1"/>
        <v>1.68</v>
      </c>
      <c r="N17" s="19">
        <v>2</v>
      </c>
      <c r="O17" s="20">
        <v>0.45</v>
      </c>
      <c r="P17" s="18">
        <f t="shared" si="2"/>
        <v>6.3</v>
      </c>
      <c r="Q17" s="17">
        <f t="shared" si="3"/>
        <v>0.94499999999999995</v>
      </c>
      <c r="R17" s="19">
        <v>15</v>
      </c>
      <c r="S17" s="17">
        <f t="shared" si="4"/>
        <v>0.315</v>
      </c>
      <c r="T17" s="19">
        <v>5</v>
      </c>
      <c r="U17" s="18">
        <f t="shared" si="5"/>
        <v>7.5600000000000005</v>
      </c>
      <c r="V17" s="13">
        <v>1</v>
      </c>
      <c r="W17" s="21" t="s">
        <v>29</v>
      </c>
    </row>
    <row r="18" spans="2:23" s="2" customFormat="1" ht="23" x14ac:dyDescent="0.3">
      <c r="B18" s="5">
        <v>7</v>
      </c>
      <c r="C18" s="12"/>
      <c r="D18" s="13" t="s">
        <v>35</v>
      </c>
      <c r="E18" s="13">
        <v>8</v>
      </c>
      <c r="F18" s="13" t="s">
        <v>26</v>
      </c>
      <c r="G18" s="14" t="s">
        <v>38</v>
      </c>
      <c r="H18" s="15" t="s">
        <v>28</v>
      </c>
      <c r="I18" s="16">
        <v>130</v>
      </c>
      <c r="J18" s="16">
        <f t="shared" si="6"/>
        <v>41.401273885350314</v>
      </c>
      <c r="K18" s="13">
        <v>12</v>
      </c>
      <c r="L18" s="17">
        <f t="shared" si="0"/>
        <v>0.13455414012738853</v>
      </c>
      <c r="M18" s="18">
        <f t="shared" si="1"/>
        <v>0.96</v>
      </c>
      <c r="N18" s="19">
        <v>2</v>
      </c>
      <c r="O18" s="20">
        <v>0.45</v>
      </c>
      <c r="P18" s="18">
        <f t="shared" si="2"/>
        <v>3.6</v>
      </c>
      <c r="Q18" s="17">
        <f t="shared" si="3"/>
        <v>0.54</v>
      </c>
      <c r="R18" s="19">
        <v>15</v>
      </c>
      <c r="S18" s="17">
        <f t="shared" si="4"/>
        <v>0.18</v>
      </c>
      <c r="T18" s="19">
        <v>5</v>
      </c>
      <c r="U18" s="18">
        <f t="shared" si="5"/>
        <v>4.32</v>
      </c>
      <c r="V18" s="13">
        <v>1</v>
      </c>
      <c r="W18" s="21" t="s">
        <v>29</v>
      </c>
    </row>
    <row r="19" spans="2:23" s="2" customFormat="1" ht="23" x14ac:dyDescent="0.3">
      <c r="B19" s="5">
        <v>8</v>
      </c>
      <c r="C19" s="12"/>
      <c r="D19" s="13" t="s">
        <v>25</v>
      </c>
      <c r="E19" s="13">
        <v>15</v>
      </c>
      <c r="F19" s="13" t="s">
        <v>26</v>
      </c>
      <c r="G19" s="14" t="s">
        <v>39</v>
      </c>
      <c r="H19" s="15" t="s">
        <v>28</v>
      </c>
      <c r="I19" s="16">
        <v>250</v>
      </c>
      <c r="J19" s="16">
        <f t="shared" si="6"/>
        <v>79.617834394904449</v>
      </c>
      <c r="K19" s="13">
        <v>20</v>
      </c>
      <c r="L19" s="17">
        <f t="shared" si="0"/>
        <v>0.49761146496815273</v>
      </c>
      <c r="M19" s="18">
        <f t="shared" si="1"/>
        <v>1.8</v>
      </c>
      <c r="N19" s="19">
        <v>2</v>
      </c>
      <c r="O19" s="20">
        <v>0.45</v>
      </c>
      <c r="P19" s="18">
        <f t="shared" si="2"/>
        <v>6.75</v>
      </c>
      <c r="Q19" s="17">
        <f t="shared" si="3"/>
        <v>1.0125</v>
      </c>
      <c r="R19" s="19">
        <v>15</v>
      </c>
      <c r="S19" s="17">
        <f t="shared" si="4"/>
        <v>0.33750000000000002</v>
      </c>
      <c r="T19" s="19">
        <v>5</v>
      </c>
      <c r="U19" s="18">
        <f t="shared" si="5"/>
        <v>8.1</v>
      </c>
      <c r="V19" s="13">
        <v>1</v>
      </c>
      <c r="W19" s="21" t="s">
        <v>29</v>
      </c>
    </row>
    <row r="20" spans="2:23" s="2" customFormat="1" ht="23" x14ac:dyDescent="0.3">
      <c r="B20" s="5">
        <v>9</v>
      </c>
      <c r="C20" s="12"/>
      <c r="D20" s="13" t="s">
        <v>25</v>
      </c>
      <c r="E20" s="13">
        <v>15</v>
      </c>
      <c r="F20" s="13" t="s">
        <v>26</v>
      </c>
      <c r="G20" s="14" t="s">
        <v>40</v>
      </c>
      <c r="H20" s="15" t="s">
        <v>28</v>
      </c>
      <c r="I20" s="16">
        <v>200</v>
      </c>
      <c r="J20" s="16">
        <f t="shared" si="6"/>
        <v>63.694267515923563</v>
      </c>
      <c r="K20" s="13">
        <v>15</v>
      </c>
      <c r="L20" s="17">
        <f t="shared" si="0"/>
        <v>0.31847133757961782</v>
      </c>
      <c r="M20" s="18">
        <f t="shared" si="1"/>
        <v>1.8</v>
      </c>
      <c r="N20" s="19">
        <v>2</v>
      </c>
      <c r="O20" s="20">
        <v>0.45</v>
      </c>
      <c r="P20" s="18">
        <f t="shared" si="2"/>
        <v>6.75</v>
      </c>
      <c r="Q20" s="17">
        <f t="shared" si="3"/>
        <v>1.0125</v>
      </c>
      <c r="R20" s="19">
        <v>15</v>
      </c>
      <c r="S20" s="17">
        <f t="shared" si="4"/>
        <v>0.33750000000000002</v>
      </c>
      <c r="T20" s="19">
        <v>5</v>
      </c>
      <c r="U20" s="18">
        <f t="shared" si="5"/>
        <v>8.1</v>
      </c>
      <c r="V20" s="13">
        <v>1</v>
      </c>
      <c r="W20" s="21" t="s">
        <v>29</v>
      </c>
    </row>
    <row r="21" spans="2:23" s="2" customFormat="1" ht="23" x14ac:dyDescent="0.3">
      <c r="B21" s="5">
        <v>10</v>
      </c>
      <c r="C21" s="12"/>
      <c r="D21" s="13" t="s">
        <v>41</v>
      </c>
      <c r="E21" s="13">
        <v>30</v>
      </c>
      <c r="F21" s="13" t="s">
        <v>26</v>
      </c>
      <c r="G21" s="14" t="s">
        <v>42</v>
      </c>
      <c r="H21" s="15" t="s">
        <v>28</v>
      </c>
      <c r="I21" s="16">
        <v>150</v>
      </c>
      <c r="J21" s="16">
        <f t="shared" si="6"/>
        <v>47.770700636942671</v>
      </c>
      <c r="K21" s="13">
        <v>13</v>
      </c>
      <c r="L21" s="17">
        <f t="shared" si="0"/>
        <v>0.17914012738853502</v>
      </c>
      <c r="M21" s="18">
        <f t="shared" si="1"/>
        <v>3.6</v>
      </c>
      <c r="N21" s="19">
        <v>2</v>
      </c>
      <c r="O21" s="20">
        <v>0.45</v>
      </c>
      <c r="P21" s="18">
        <f t="shared" si="2"/>
        <v>13.5</v>
      </c>
      <c r="Q21" s="17">
        <f t="shared" si="3"/>
        <v>2.0249999999999999</v>
      </c>
      <c r="R21" s="19">
        <v>15</v>
      </c>
      <c r="S21" s="17">
        <f t="shared" si="4"/>
        <v>0.67500000000000004</v>
      </c>
      <c r="T21" s="19">
        <v>5</v>
      </c>
      <c r="U21" s="18">
        <f t="shared" si="5"/>
        <v>16.2</v>
      </c>
      <c r="V21" s="13">
        <v>1</v>
      </c>
      <c r="W21" s="21" t="s">
        <v>29</v>
      </c>
    </row>
    <row r="22" spans="2:23" s="2" customFormat="1" ht="23" x14ac:dyDescent="0.3">
      <c r="B22" s="5">
        <v>11</v>
      </c>
      <c r="C22" s="12"/>
      <c r="D22" s="13" t="s">
        <v>43</v>
      </c>
      <c r="E22" s="13">
        <v>40</v>
      </c>
      <c r="F22" s="13" t="s">
        <v>26</v>
      </c>
      <c r="G22" s="14" t="s">
        <v>44</v>
      </c>
      <c r="H22" s="15" t="s">
        <v>28</v>
      </c>
      <c r="I22" s="16">
        <v>120</v>
      </c>
      <c r="J22" s="16">
        <f t="shared" si="6"/>
        <v>38.216560509554135</v>
      </c>
      <c r="K22" s="13">
        <v>11</v>
      </c>
      <c r="L22" s="17">
        <f t="shared" si="0"/>
        <v>0.11464968152866238</v>
      </c>
      <c r="M22" s="18">
        <f t="shared" si="1"/>
        <v>4.8</v>
      </c>
      <c r="N22" s="19">
        <v>2</v>
      </c>
      <c r="O22" s="20">
        <v>0.45</v>
      </c>
      <c r="P22" s="18">
        <f t="shared" si="2"/>
        <v>18</v>
      </c>
      <c r="Q22" s="17">
        <f t="shared" si="3"/>
        <v>2.7</v>
      </c>
      <c r="R22" s="19">
        <v>15</v>
      </c>
      <c r="S22" s="17">
        <f t="shared" si="4"/>
        <v>0.9</v>
      </c>
      <c r="T22" s="19">
        <v>5</v>
      </c>
      <c r="U22" s="18">
        <f t="shared" si="5"/>
        <v>21.599999999999998</v>
      </c>
      <c r="V22" s="13">
        <v>1</v>
      </c>
      <c r="W22" s="21" t="s">
        <v>29</v>
      </c>
    </row>
    <row r="23" spans="2:23" s="2" customFormat="1" ht="23" x14ac:dyDescent="0.3">
      <c r="B23" s="5">
        <v>12</v>
      </c>
      <c r="C23" s="12"/>
      <c r="D23" s="13" t="s">
        <v>32</v>
      </c>
      <c r="E23" s="13">
        <v>10</v>
      </c>
      <c r="F23" s="13" t="s">
        <v>26</v>
      </c>
      <c r="G23" s="14" t="s">
        <v>45</v>
      </c>
      <c r="H23" s="15" t="s">
        <v>28</v>
      </c>
      <c r="I23" s="16">
        <v>150</v>
      </c>
      <c r="J23" s="16">
        <f t="shared" si="6"/>
        <v>47.770700636942671</v>
      </c>
      <c r="K23" s="13">
        <v>12</v>
      </c>
      <c r="L23" s="17">
        <f t="shared" si="0"/>
        <v>0.17914012738853502</v>
      </c>
      <c r="M23" s="18">
        <f t="shared" si="1"/>
        <v>1.2</v>
      </c>
      <c r="N23" s="19">
        <v>2</v>
      </c>
      <c r="O23" s="20">
        <v>0.45</v>
      </c>
      <c r="P23" s="18">
        <f t="shared" si="2"/>
        <v>4.5</v>
      </c>
      <c r="Q23" s="17">
        <f t="shared" si="3"/>
        <v>0.67500000000000004</v>
      </c>
      <c r="R23" s="19">
        <v>15</v>
      </c>
      <c r="S23" s="17">
        <f t="shared" si="4"/>
        <v>0.22500000000000001</v>
      </c>
      <c r="T23" s="19">
        <v>5</v>
      </c>
      <c r="U23" s="18">
        <f t="shared" si="5"/>
        <v>5.3999999999999995</v>
      </c>
      <c r="V23" s="13">
        <v>1</v>
      </c>
      <c r="W23" s="21" t="s">
        <v>29</v>
      </c>
    </row>
    <row r="24" spans="2:23" s="2" customFormat="1" ht="23" x14ac:dyDescent="0.3">
      <c r="B24" s="5">
        <v>13</v>
      </c>
      <c r="C24" s="12"/>
      <c r="D24" s="13" t="s">
        <v>32</v>
      </c>
      <c r="E24" s="13">
        <v>7</v>
      </c>
      <c r="F24" s="13" t="s">
        <v>26</v>
      </c>
      <c r="G24" s="14" t="s">
        <v>46</v>
      </c>
      <c r="H24" s="15" t="s">
        <v>28</v>
      </c>
      <c r="I24" s="16">
        <v>120</v>
      </c>
      <c r="J24" s="16">
        <f t="shared" si="6"/>
        <v>38.216560509554135</v>
      </c>
      <c r="K24" s="13">
        <v>11</v>
      </c>
      <c r="L24" s="17">
        <f t="shared" si="0"/>
        <v>0.11464968152866238</v>
      </c>
      <c r="M24" s="18">
        <f t="shared" si="1"/>
        <v>0.84</v>
      </c>
      <c r="N24" s="19">
        <v>2</v>
      </c>
      <c r="O24" s="20">
        <v>0.45</v>
      </c>
      <c r="P24" s="18">
        <f t="shared" si="2"/>
        <v>3.15</v>
      </c>
      <c r="Q24" s="17">
        <f t="shared" si="3"/>
        <v>0.47249999999999998</v>
      </c>
      <c r="R24" s="19">
        <v>15</v>
      </c>
      <c r="S24" s="17">
        <f t="shared" si="4"/>
        <v>0.1575</v>
      </c>
      <c r="T24" s="19">
        <v>5</v>
      </c>
      <c r="U24" s="18">
        <f t="shared" si="5"/>
        <v>3.7800000000000002</v>
      </c>
      <c r="V24" s="13">
        <v>1</v>
      </c>
      <c r="W24" s="21" t="s">
        <v>29</v>
      </c>
    </row>
    <row r="25" spans="2:23" s="2" customFormat="1" ht="23" x14ac:dyDescent="0.3">
      <c r="B25" s="5">
        <v>14</v>
      </c>
      <c r="C25" s="12"/>
      <c r="D25" s="13" t="s">
        <v>35</v>
      </c>
      <c r="E25" s="13">
        <v>20</v>
      </c>
      <c r="F25" s="13" t="s">
        <v>26</v>
      </c>
      <c r="G25" s="14" t="s">
        <v>47</v>
      </c>
      <c r="H25" s="15" t="s">
        <v>28</v>
      </c>
      <c r="I25" s="16">
        <v>250</v>
      </c>
      <c r="J25" s="16">
        <f t="shared" si="6"/>
        <v>79.617834394904449</v>
      </c>
      <c r="K25" s="13">
        <v>17</v>
      </c>
      <c r="L25" s="17">
        <f t="shared" si="0"/>
        <v>0.49761146496815273</v>
      </c>
      <c r="M25" s="18">
        <f t="shared" si="1"/>
        <v>2.4</v>
      </c>
      <c r="N25" s="19">
        <v>2</v>
      </c>
      <c r="O25" s="20">
        <v>0.45</v>
      </c>
      <c r="P25" s="18">
        <f t="shared" si="2"/>
        <v>9</v>
      </c>
      <c r="Q25" s="17">
        <f t="shared" si="3"/>
        <v>1.35</v>
      </c>
      <c r="R25" s="19">
        <v>15</v>
      </c>
      <c r="S25" s="17">
        <f t="shared" si="4"/>
        <v>0.45</v>
      </c>
      <c r="T25" s="19">
        <v>5</v>
      </c>
      <c r="U25" s="18">
        <f t="shared" si="5"/>
        <v>10.799999999999999</v>
      </c>
      <c r="V25" s="13">
        <v>1</v>
      </c>
      <c r="W25" s="21" t="s">
        <v>29</v>
      </c>
    </row>
    <row r="26" spans="2:23" s="2" customFormat="1" ht="23" x14ac:dyDescent="0.3">
      <c r="B26" s="5">
        <v>15</v>
      </c>
      <c r="C26" s="12"/>
      <c r="D26" s="13" t="s">
        <v>32</v>
      </c>
      <c r="E26" s="13">
        <v>10</v>
      </c>
      <c r="F26" s="13" t="s">
        <v>26</v>
      </c>
      <c r="G26" s="14" t="s">
        <v>48</v>
      </c>
      <c r="H26" s="15" t="s">
        <v>28</v>
      </c>
      <c r="I26" s="16">
        <v>150</v>
      </c>
      <c r="J26" s="16">
        <f t="shared" si="6"/>
        <v>47.770700636942671</v>
      </c>
      <c r="K26" s="13">
        <v>13</v>
      </c>
      <c r="L26" s="17">
        <f t="shared" si="0"/>
        <v>0.17914012738853502</v>
      </c>
      <c r="M26" s="18">
        <f t="shared" si="1"/>
        <v>1.2</v>
      </c>
      <c r="N26" s="19">
        <v>2</v>
      </c>
      <c r="O26" s="20">
        <v>0.45</v>
      </c>
      <c r="P26" s="18">
        <f t="shared" si="2"/>
        <v>4.5</v>
      </c>
      <c r="Q26" s="17">
        <f t="shared" si="3"/>
        <v>0.67500000000000004</v>
      </c>
      <c r="R26" s="19">
        <v>15</v>
      </c>
      <c r="S26" s="17">
        <f t="shared" si="4"/>
        <v>0.22500000000000001</v>
      </c>
      <c r="T26" s="19">
        <v>5</v>
      </c>
      <c r="U26" s="18">
        <f t="shared" si="5"/>
        <v>5.3999999999999995</v>
      </c>
      <c r="V26" s="13">
        <v>1</v>
      </c>
      <c r="W26" s="21" t="s">
        <v>29</v>
      </c>
    </row>
    <row r="27" spans="2:23" s="2" customFormat="1" ht="23" x14ac:dyDescent="0.3">
      <c r="B27" s="5">
        <v>16</v>
      </c>
      <c r="C27" s="12"/>
      <c r="D27" s="13" t="s">
        <v>32</v>
      </c>
      <c r="E27" s="13">
        <v>5</v>
      </c>
      <c r="F27" s="13" t="s">
        <v>26</v>
      </c>
      <c r="G27" s="14" t="s">
        <v>49</v>
      </c>
      <c r="H27" s="15" t="s">
        <v>28</v>
      </c>
      <c r="I27" s="16">
        <v>60</v>
      </c>
      <c r="J27" s="16">
        <f t="shared" si="6"/>
        <v>19.108280254777068</v>
      </c>
      <c r="K27" s="13">
        <v>6</v>
      </c>
      <c r="L27" s="17">
        <f t="shared" si="0"/>
        <v>2.8662420382165595E-2</v>
      </c>
      <c r="M27" s="18">
        <f t="shared" si="1"/>
        <v>0.6</v>
      </c>
      <c r="N27" s="19">
        <v>2</v>
      </c>
      <c r="O27" s="20">
        <v>0.45</v>
      </c>
      <c r="P27" s="18">
        <f t="shared" si="2"/>
        <v>2.25</v>
      </c>
      <c r="Q27" s="17">
        <f t="shared" si="3"/>
        <v>0.33750000000000002</v>
      </c>
      <c r="R27" s="19">
        <v>15</v>
      </c>
      <c r="S27" s="17">
        <f t="shared" si="4"/>
        <v>0.1125</v>
      </c>
      <c r="T27" s="19">
        <v>5</v>
      </c>
      <c r="U27" s="18">
        <f t="shared" si="5"/>
        <v>2.6999999999999997</v>
      </c>
      <c r="V27" s="13">
        <v>1</v>
      </c>
      <c r="W27" s="21" t="s">
        <v>29</v>
      </c>
    </row>
    <row r="28" spans="2:23" s="2" customFormat="1" ht="23" x14ac:dyDescent="0.3">
      <c r="B28" s="5">
        <v>17</v>
      </c>
      <c r="C28" s="12"/>
      <c r="D28" s="13" t="s">
        <v>50</v>
      </c>
      <c r="E28" s="13">
        <v>6</v>
      </c>
      <c r="F28" s="13" t="s">
        <v>26</v>
      </c>
      <c r="G28" s="14" t="s">
        <v>51</v>
      </c>
      <c r="H28" s="15" t="s">
        <v>28</v>
      </c>
      <c r="I28" s="16">
        <v>60</v>
      </c>
      <c r="J28" s="16">
        <f t="shared" si="6"/>
        <v>19.108280254777068</v>
      </c>
      <c r="K28" s="13">
        <v>7</v>
      </c>
      <c r="L28" s="17">
        <f t="shared" si="0"/>
        <v>2.8662420382165595E-2</v>
      </c>
      <c r="M28" s="18">
        <f t="shared" si="1"/>
        <v>0.72</v>
      </c>
      <c r="N28" s="19">
        <v>2</v>
      </c>
      <c r="O28" s="20">
        <v>0.45</v>
      </c>
      <c r="P28" s="18">
        <f t="shared" si="2"/>
        <v>2.7</v>
      </c>
      <c r="Q28" s="17">
        <f t="shared" si="3"/>
        <v>0.40500000000000003</v>
      </c>
      <c r="R28" s="19">
        <v>15</v>
      </c>
      <c r="S28" s="17">
        <f t="shared" si="4"/>
        <v>0.13500000000000001</v>
      </c>
      <c r="T28" s="19">
        <v>5</v>
      </c>
      <c r="U28" s="18">
        <f t="shared" si="5"/>
        <v>3.24</v>
      </c>
      <c r="V28" s="13">
        <v>1</v>
      </c>
      <c r="W28" s="21" t="s">
        <v>29</v>
      </c>
    </row>
    <row r="29" spans="2:23" s="2" customFormat="1" ht="23" x14ac:dyDescent="0.3">
      <c r="B29" s="5">
        <v>18</v>
      </c>
      <c r="C29" s="12"/>
      <c r="D29" s="13" t="s">
        <v>52</v>
      </c>
      <c r="E29" s="13">
        <v>6</v>
      </c>
      <c r="F29" s="13" t="s">
        <v>26</v>
      </c>
      <c r="G29" s="14" t="s">
        <v>53</v>
      </c>
      <c r="H29" s="15" t="s">
        <v>28</v>
      </c>
      <c r="I29" s="16">
        <v>70</v>
      </c>
      <c r="J29" s="16">
        <f t="shared" si="6"/>
        <v>22.292993630573246</v>
      </c>
      <c r="K29" s="13">
        <v>6</v>
      </c>
      <c r="L29" s="17">
        <f t="shared" si="0"/>
        <v>3.9012738853503183E-2</v>
      </c>
      <c r="M29" s="18">
        <f t="shared" si="1"/>
        <v>0.72</v>
      </c>
      <c r="N29" s="19">
        <v>2</v>
      </c>
      <c r="O29" s="20">
        <v>0.45</v>
      </c>
      <c r="P29" s="18">
        <f t="shared" si="2"/>
        <v>2.7</v>
      </c>
      <c r="Q29" s="17">
        <f t="shared" si="3"/>
        <v>0.40500000000000003</v>
      </c>
      <c r="R29" s="19">
        <v>15</v>
      </c>
      <c r="S29" s="17">
        <f t="shared" si="4"/>
        <v>0.13500000000000001</v>
      </c>
      <c r="T29" s="19">
        <v>5</v>
      </c>
      <c r="U29" s="18">
        <f t="shared" si="5"/>
        <v>3.24</v>
      </c>
      <c r="V29" s="13">
        <v>1</v>
      </c>
      <c r="W29" s="21" t="s">
        <v>29</v>
      </c>
    </row>
    <row r="30" spans="2:23" s="2" customFormat="1" ht="23" x14ac:dyDescent="0.3">
      <c r="B30" s="5">
        <v>19</v>
      </c>
      <c r="C30" s="12"/>
      <c r="D30" s="13" t="s">
        <v>52</v>
      </c>
      <c r="E30" s="13">
        <v>5</v>
      </c>
      <c r="F30" s="13" t="s">
        <v>26</v>
      </c>
      <c r="G30" s="14" t="s">
        <v>54</v>
      </c>
      <c r="H30" s="15" t="s">
        <v>28</v>
      </c>
      <c r="I30" s="16">
        <v>60</v>
      </c>
      <c r="J30" s="16">
        <f t="shared" si="6"/>
        <v>19.108280254777068</v>
      </c>
      <c r="K30" s="13">
        <v>6</v>
      </c>
      <c r="L30" s="17">
        <f t="shared" si="0"/>
        <v>2.8662420382165595E-2</v>
      </c>
      <c r="M30" s="18">
        <f t="shared" si="1"/>
        <v>0.6</v>
      </c>
      <c r="N30" s="19">
        <v>2</v>
      </c>
      <c r="O30" s="20">
        <v>0.45</v>
      </c>
      <c r="P30" s="18">
        <f t="shared" si="2"/>
        <v>2.25</v>
      </c>
      <c r="Q30" s="17">
        <f t="shared" si="3"/>
        <v>0.33750000000000002</v>
      </c>
      <c r="R30" s="19">
        <v>15</v>
      </c>
      <c r="S30" s="17">
        <f t="shared" si="4"/>
        <v>0.1125</v>
      </c>
      <c r="T30" s="19">
        <v>5</v>
      </c>
      <c r="U30" s="18">
        <f t="shared" si="5"/>
        <v>2.6999999999999997</v>
      </c>
      <c r="V30" s="13">
        <v>1</v>
      </c>
      <c r="W30" s="21" t="s">
        <v>29</v>
      </c>
    </row>
    <row r="31" spans="2:23" s="2" customFormat="1" ht="23" x14ac:dyDescent="0.3">
      <c r="B31" s="5">
        <v>20</v>
      </c>
      <c r="C31" s="12"/>
      <c r="D31" s="13" t="s">
        <v>32</v>
      </c>
      <c r="E31" s="13">
        <v>11</v>
      </c>
      <c r="F31" s="13" t="s">
        <v>26</v>
      </c>
      <c r="G31" s="14" t="s">
        <v>55</v>
      </c>
      <c r="H31" s="15" t="s">
        <v>28</v>
      </c>
      <c r="I31" s="16">
        <v>100</v>
      </c>
      <c r="J31" s="16">
        <f t="shared" si="6"/>
        <v>31.847133757961782</v>
      </c>
      <c r="K31" s="13">
        <v>9</v>
      </c>
      <c r="L31" s="17">
        <f t="shared" si="0"/>
        <v>7.9617834394904455E-2</v>
      </c>
      <c r="M31" s="18">
        <f t="shared" si="1"/>
        <v>1.32</v>
      </c>
      <c r="N31" s="19">
        <v>2</v>
      </c>
      <c r="O31" s="20">
        <v>0.45</v>
      </c>
      <c r="P31" s="18">
        <f t="shared" si="2"/>
        <v>4.95</v>
      </c>
      <c r="Q31" s="17">
        <f t="shared" si="3"/>
        <v>0.74250000000000005</v>
      </c>
      <c r="R31" s="19">
        <v>15</v>
      </c>
      <c r="S31" s="17">
        <f t="shared" si="4"/>
        <v>0.2475</v>
      </c>
      <c r="T31" s="19">
        <v>5</v>
      </c>
      <c r="U31" s="18">
        <f t="shared" si="5"/>
        <v>5.9399999999999995</v>
      </c>
      <c r="V31" s="13">
        <v>1</v>
      </c>
      <c r="W31" s="21" t="s">
        <v>29</v>
      </c>
    </row>
    <row r="32" spans="2:23" s="2" customFormat="1" ht="23" x14ac:dyDescent="0.3">
      <c r="B32" s="5">
        <v>21</v>
      </c>
      <c r="C32" s="12"/>
      <c r="D32" s="13" t="s">
        <v>43</v>
      </c>
      <c r="E32" s="13">
        <v>11</v>
      </c>
      <c r="F32" s="13" t="s">
        <v>26</v>
      </c>
      <c r="G32" s="14" t="s">
        <v>56</v>
      </c>
      <c r="H32" s="15" t="s">
        <v>28</v>
      </c>
      <c r="I32" s="16">
        <v>90</v>
      </c>
      <c r="J32" s="16">
        <f t="shared" si="6"/>
        <v>28.662420382165603</v>
      </c>
      <c r="K32" s="13">
        <v>10</v>
      </c>
      <c r="L32" s="17">
        <f t="shared" si="0"/>
        <v>6.4490445859872611E-2</v>
      </c>
      <c r="M32" s="18">
        <f t="shared" si="1"/>
        <v>1.32</v>
      </c>
      <c r="N32" s="19">
        <v>2</v>
      </c>
      <c r="O32" s="20">
        <v>0.45</v>
      </c>
      <c r="P32" s="18">
        <f t="shared" si="2"/>
        <v>4.95</v>
      </c>
      <c r="Q32" s="17">
        <f t="shared" si="3"/>
        <v>0.74250000000000005</v>
      </c>
      <c r="R32" s="19">
        <v>15</v>
      </c>
      <c r="S32" s="17">
        <f t="shared" si="4"/>
        <v>0.2475</v>
      </c>
      <c r="T32" s="19">
        <v>5</v>
      </c>
      <c r="U32" s="18">
        <f t="shared" si="5"/>
        <v>5.9399999999999995</v>
      </c>
      <c r="V32" s="13">
        <v>1</v>
      </c>
      <c r="W32" s="21" t="s">
        <v>29</v>
      </c>
    </row>
    <row r="33" spans="2:23" s="2" customFormat="1" ht="23" x14ac:dyDescent="0.3">
      <c r="B33" s="5">
        <v>22</v>
      </c>
      <c r="C33" s="12"/>
      <c r="D33" s="13" t="s">
        <v>57</v>
      </c>
      <c r="E33" s="13">
        <v>10</v>
      </c>
      <c r="F33" s="13" t="s">
        <v>26</v>
      </c>
      <c r="G33" s="14" t="s">
        <v>58</v>
      </c>
      <c r="H33" s="15" t="s">
        <v>28</v>
      </c>
      <c r="I33" s="16">
        <v>100</v>
      </c>
      <c r="J33" s="16">
        <f t="shared" si="6"/>
        <v>31.847133757961782</v>
      </c>
      <c r="K33" s="13">
        <v>13</v>
      </c>
      <c r="L33" s="17">
        <f t="shared" si="0"/>
        <v>7.9617834394904455E-2</v>
      </c>
      <c r="M33" s="18">
        <f t="shared" si="1"/>
        <v>1.2</v>
      </c>
      <c r="N33" s="19">
        <v>2</v>
      </c>
      <c r="O33" s="20">
        <v>0.45</v>
      </c>
      <c r="P33" s="18">
        <f t="shared" si="2"/>
        <v>4.5</v>
      </c>
      <c r="Q33" s="17">
        <f t="shared" si="3"/>
        <v>0.67500000000000004</v>
      </c>
      <c r="R33" s="19">
        <v>15</v>
      </c>
      <c r="S33" s="17">
        <f t="shared" si="4"/>
        <v>0.22500000000000001</v>
      </c>
      <c r="T33" s="19">
        <v>5</v>
      </c>
      <c r="U33" s="18">
        <f t="shared" si="5"/>
        <v>5.3999999999999995</v>
      </c>
      <c r="V33" s="13">
        <v>1</v>
      </c>
      <c r="W33" s="21" t="s">
        <v>29</v>
      </c>
    </row>
    <row r="34" spans="2:23" s="2" customFormat="1" ht="23" x14ac:dyDescent="0.3">
      <c r="B34" s="5">
        <v>23</v>
      </c>
      <c r="C34" s="12"/>
      <c r="D34" s="13" t="s">
        <v>32</v>
      </c>
      <c r="E34" s="13">
        <v>5</v>
      </c>
      <c r="F34" s="13" t="s">
        <v>26</v>
      </c>
      <c r="G34" s="14" t="s">
        <v>59</v>
      </c>
      <c r="H34" s="15" t="s">
        <v>28</v>
      </c>
      <c r="I34" s="16">
        <v>90</v>
      </c>
      <c r="J34" s="16">
        <f t="shared" si="6"/>
        <v>28.662420382165603</v>
      </c>
      <c r="K34" s="13">
        <v>12</v>
      </c>
      <c r="L34" s="17">
        <f t="shared" si="0"/>
        <v>6.4490445859872611E-2</v>
      </c>
      <c r="M34" s="18">
        <f t="shared" si="1"/>
        <v>0.6</v>
      </c>
      <c r="N34" s="19">
        <v>2</v>
      </c>
      <c r="O34" s="20">
        <v>0.45</v>
      </c>
      <c r="P34" s="18">
        <f t="shared" si="2"/>
        <v>2.25</v>
      </c>
      <c r="Q34" s="17">
        <f t="shared" si="3"/>
        <v>0.33750000000000002</v>
      </c>
      <c r="R34" s="19">
        <v>15</v>
      </c>
      <c r="S34" s="17">
        <f t="shared" si="4"/>
        <v>0.1125</v>
      </c>
      <c r="T34" s="19">
        <v>5</v>
      </c>
      <c r="U34" s="18">
        <f t="shared" si="5"/>
        <v>2.6999999999999997</v>
      </c>
      <c r="V34" s="13">
        <v>1</v>
      </c>
      <c r="W34" s="21" t="s">
        <v>29</v>
      </c>
    </row>
    <row r="35" spans="2:23" s="2" customFormat="1" ht="23" x14ac:dyDescent="0.3">
      <c r="B35" s="5">
        <v>24</v>
      </c>
      <c r="C35" s="12" t="s">
        <v>60</v>
      </c>
      <c r="D35" s="13" t="s">
        <v>57</v>
      </c>
      <c r="E35" s="13">
        <v>16</v>
      </c>
      <c r="F35" s="13" t="s">
        <v>26</v>
      </c>
      <c r="G35" s="14" t="s">
        <v>61</v>
      </c>
      <c r="H35" s="15" t="s">
        <v>28</v>
      </c>
      <c r="I35" s="16">
        <v>150</v>
      </c>
      <c r="J35" s="16">
        <f t="shared" si="6"/>
        <v>47.770700636942671</v>
      </c>
      <c r="K35" s="13">
        <v>14</v>
      </c>
      <c r="L35" s="17">
        <f t="shared" si="0"/>
        <v>0.17914012738853502</v>
      </c>
      <c r="M35" s="18">
        <f t="shared" si="1"/>
        <v>1.92</v>
      </c>
      <c r="N35" s="19">
        <v>2</v>
      </c>
      <c r="O35" s="20">
        <v>0.45</v>
      </c>
      <c r="P35" s="18">
        <f t="shared" si="2"/>
        <v>7.2</v>
      </c>
      <c r="Q35" s="17">
        <f t="shared" si="3"/>
        <v>1.08</v>
      </c>
      <c r="R35" s="19">
        <v>15</v>
      </c>
      <c r="S35" s="17">
        <f t="shared" si="4"/>
        <v>0.36</v>
      </c>
      <c r="T35" s="19">
        <v>5</v>
      </c>
      <c r="U35" s="18">
        <f t="shared" si="5"/>
        <v>8.64</v>
      </c>
      <c r="V35" s="13">
        <v>1</v>
      </c>
      <c r="W35" s="21" t="s">
        <v>29</v>
      </c>
    </row>
    <row r="36" spans="2:23" s="2" customFormat="1" ht="23" x14ac:dyDescent="0.3">
      <c r="B36" s="5">
        <v>25</v>
      </c>
      <c r="C36" s="12" t="s">
        <v>62</v>
      </c>
      <c r="D36" s="13" t="s">
        <v>63</v>
      </c>
      <c r="E36" s="13">
        <v>15</v>
      </c>
      <c r="F36" s="13" t="s">
        <v>26</v>
      </c>
      <c r="G36" s="14" t="s">
        <v>64</v>
      </c>
      <c r="H36" s="15" t="s">
        <v>28</v>
      </c>
      <c r="I36" s="16">
        <v>70</v>
      </c>
      <c r="J36" s="16">
        <f t="shared" si="6"/>
        <v>22.292993630573246</v>
      </c>
      <c r="K36" s="13">
        <v>12</v>
      </c>
      <c r="L36" s="17">
        <f t="shared" si="0"/>
        <v>3.9012738853503183E-2</v>
      </c>
      <c r="M36" s="18">
        <f t="shared" si="1"/>
        <v>1.8</v>
      </c>
      <c r="N36" s="19">
        <v>2</v>
      </c>
      <c r="O36" s="20">
        <v>0.45</v>
      </c>
      <c r="P36" s="18">
        <f t="shared" si="2"/>
        <v>6.75</v>
      </c>
      <c r="Q36" s="17">
        <f t="shared" si="3"/>
        <v>1.0125</v>
      </c>
      <c r="R36" s="19">
        <v>15</v>
      </c>
      <c r="S36" s="17">
        <f t="shared" si="4"/>
        <v>0.33750000000000002</v>
      </c>
      <c r="T36" s="19">
        <v>5</v>
      </c>
      <c r="U36" s="18">
        <f t="shared" si="5"/>
        <v>8.1</v>
      </c>
      <c r="V36" s="13">
        <v>1</v>
      </c>
      <c r="W36" s="21" t="s">
        <v>29</v>
      </c>
    </row>
    <row r="37" spans="2:23" s="2" customFormat="1" ht="23" x14ac:dyDescent="0.3">
      <c r="B37" s="5">
        <v>26</v>
      </c>
      <c r="C37" s="12" t="s">
        <v>65</v>
      </c>
      <c r="D37" s="13" t="s">
        <v>66</v>
      </c>
      <c r="E37" s="13">
        <v>10</v>
      </c>
      <c r="F37" s="13" t="s">
        <v>26</v>
      </c>
      <c r="G37" s="14" t="s">
        <v>67</v>
      </c>
      <c r="H37" s="15" t="s">
        <v>28</v>
      </c>
      <c r="I37" s="16">
        <v>350</v>
      </c>
      <c r="J37" s="16">
        <f t="shared" si="6"/>
        <v>111.46496815286623</v>
      </c>
      <c r="K37" s="13">
        <v>25</v>
      </c>
      <c r="L37" s="17">
        <f t="shared" si="0"/>
        <v>0.97531847133757954</v>
      </c>
      <c r="M37" s="18">
        <f t="shared" si="1"/>
        <v>1.2</v>
      </c>
      <c r="N37" s="19">
        <v>2</v>
      </c>
      <c r="O37" s="20">
        <v>0.45</v>
      </c>
      <c r="P37" s="18">
        <f t="shared" si="2"/>
        <v>4.5</v>
      </c>
      <c r="Q37" s="17">
        <f t="shared" si="3"/>
        <v>0.67500000000000004</v>
      </c>
      <c r="R37" s="19">
        <v>15</v>
      </c>
      <c r="S37" s="17">
        <f t="shared" si="4"/>
        <v>0.22500000000000001</v>
      </c>
      <c r="T37" s="19">
        <v>5</v>
      </c>
      <c r="U37" s="18">
        <f t="shared" si="5"/>
        <v>5.3999999999999995</v>
      </c>
      <c r="V37" s="13">
        <v>1</v>
      </c>
      <c r="W37" s="21" t="s">
        <v>29</v>
      </c>
    </row>
    <row r="38" spans="2:23" s="2" customFormat="1" ht="23" x14ac:dyDescent="0.3">
      <c r="B38" s="5">
        <v>27</v>
      </c>
      <c r="C38" s="12"/>
      <c r="D38" s="13" t="s">
        <v>68</v>
      </c>
      <c r="E38" s="13">
        <v>23</v>
      </c>
      <c r="F38" s="13" t="s">
        <v>26</v>
      </c>
      <c r="G38" s="14" t="s">
        <v>69</v>
      </c>
      <c r="H38" s="15" t="s">
        <v>28</v>
      </c>
      <c r="I38" s="16">
        <v>350</v>
      </c>
      <c r="J38" s="16">
        <f t="shared" si="6"/>
        <v>111.46496815286623</v>
      </c>
      <c r="K38" s="13">
        <v>25</v>
      </c>
      <c r="L38" s="17">
        <f t="shared" si="0"/>
        <v>0.97531847133757954</v>
      </c>
      <c r="M38" s="18">
        <f t="shared" si="1"/>
        <v>2.76</v>
      </c>
      <c r="N38" s="19">
        <v>2</v>
      </c>
      <c r="O38" s="20">
        <v>0.45</v>
      </c>
      <c r="P38" s="18">
        <f t="shared" si="2"/>
        <v>10.35</v>
      </c>
      <c r="Q38" s="17">
        <f t="shared" si="3"/>
        <v>1.5525</v>
      </c>
      <c r="R38" s="19">
        <v>15</v>
      </c>
      <c r="S38" s="17">
        <f t="shared" si="4"/>
        <v>0.51749999999999996</v>
      </c>
      <c r="T38" s="19">
        <v>5</v>
      </c>
      <c r="U38" s="18">
        <f t="shared" si="5"/>
        <v>12.42</v>
      </c>
      <c r="V38" s="13">
        <v>1</v>
      </c>
      <c r="W38" s="21" t="s">
        <v>29</v>
      </c>
    </row>
    <row r="39" spans="2:23" s="2" customFormat="1" ht="23" x14ac:dyDescent="0.3">
      <c r="B39" s="5">
        <v>28</v>
      </c>
      <c r="C39" s="12"/>
      <c r="D39" s="13" t="s">
        <v>68</v>
      </c>
      <c r="E39" s="13">
        <v>27</v>
      </c>
      <c r="F39" s="13" t="s">
        <v>26</v>
      </c>
      <c r="G39" s="14" t="s">
        <v>70</v>
      </c>
      <c r="H39" s="15" t="s">
        <v>28</v>
      </c>
      <c r="I39" s="16">
        <v>350</v>
      </c>
      <c r="J39" s="16">
        <f t="shared" si="6"/>
        <v>111.46496815286623</v>
      </c>
      <c r="K39" s="13">
        <v>25</v>
      </c>
      <c r="L39" s="17">
        <f t="shared" si="0"/>
        <v>0.97531847133757954</v>
      </c>
      <c r="M39" s="18">
        <f t="shared" si="1"/>
        <v>3.24</v>
      </c>
      <c r="N39" s="19">
        <v>2</v>
      </c>
      <c r="O39" s="20">
        <v>0.45</v>
      </c>
      <c r="P39" s="18">
        <f t="shared" si="2"/>
        <v>12.15</v>
      </c>
      <c r="Q39" s="17">
        <f t="shared" si="3"/>
        <v>1.8225</v>
      </c>
      <c r="R39" s="19">
        <v>15</v>
      </c>
      <c r="S39" s="17">
        <f t="shared" si="4"/>
        <v>0.60750000000000004</v>
      </c>
      <c r="T39" s="19">
        <v>5</v>
      </c>
      <c r="U39" s="18">
        <f t="shared" si="5"/>
        <v>14.58</v>
      </c>
      <c r="V39" s="13">
        <v>1</v>
      </c>
      <c r="W39" s="21" t="s">
        <v>29</v>
      </c>
    </row>
    <row r="40" spans="2:23" s="2" customFormat="1" ht="23" x14ac:dyDescent="0.3">
      <c r="B40" s="5">
        <v>29</v>
      </c>
      <c r="C40" s="12"/>
      <c r="D40" s="13" t="s">
        <v>63</v>
      </c>
      <c r="E40" s="13">
        <v>10</v>
      </c>
      <c r="F40" s="13" t="s">
        <v>26</v>
      </c>
      <c r="G40" s="14" t="s">
        <v>71</v>
      </c>
      <c r="H40" s="15" t="s">
        <v>28</v>
      </c>
      <c r="I40" s="16">
        <v>80</v>
      </c>
      <c r="J40" s="16">
        <f t="shared" si="6"/>
        <v>25.477707006369425</v>
      </c>
      <c r="K40" s="13">
        <v>7</v>
      </c>
      <c r="L40" s="17">
        <f t="shared" si="0"/>
        <v>5.0955414012738856E-2</v>
      </c>
      <c r="M40" s="18">
        <f t="shared" si="1"/>
        <v>1.2</v>
      </c>
      <c r="N40" s="19">
        <v>2</v>
      </c>
      <c r="O40" s="20">
        <v>0.45</v>
      </c>
      <c r="P40" s="18">
        <f t="shared" si="2"/>
        <v>4.5</v>
      </c>
      <c r="Q40" s="17">
        <f t="shared" si="3"/>
        <v>0.67500000000000004</v>
      </c>
      <c r="R40" s="19">
        <v>15</v>
      </c>
      <c r="S40" s="17">
        <f t="shared" si="4"/>
        <v>0.22500000000000001</v>
      </c>
      <c r="T40" s="19">
        <v>5</v>
      </c>
      <c r="U40" s="18">
        <f t="shared" si="5"/>
        <v>5.3999999999999995</v>
      </c>
      <c r="V40" s="13">
        <v>1</v>
      </c>
      <c r="W40" s="21" t="s">
        <v>29</v>
      </c>
    </row>
    <row r="41" spans="2:23" s="2" customFormat="1" ht="23" x14ac:dyDescent="0.3">
      <c r="B41" s="5">
        <v>30</v>
      </c>
      <c r="C41" s="12"/>
      <c r="D41" s="13" t="s">
        <v>32</v>
      </c>
      <c r="E41" s="13">
        <v>3</v>
      </c>
      <c r="F41" s="13" t="s">
        <v>26</v>
      </c>
      <c r="G41" s="14" t="s">
        <v>72</v>
      </c>
      <c r="H41" s="15" t="s">
        <v>28</v>
      </c>
      <c r="I41" s="16">
        <v>60</v>
      </c>
      <c r="J41" s="16">
        <f t="shared" si="6"/>
        <v>19.108280254777068</v>
      </c>
      <c r="K41" s="13">
        <v>7</v>
      </c>
      <c r="L41" s="17">
        <f t="shared" si="0"/>
        <v>2.8662420382165595E-2</v>
      </c>
      <c r="M41" s="18">
        <f t="shared" si="1"/>
        <v>0.36</v>
      </c>
      <c r="N41" s="19">
        <v>2</v>
      </c>
      <c r="O41" s="20">
        <v>0.45</v>
      </c>
      <c r="P41" s="18">
        <f t="shared" si="2"/>
        <v>1.35</v>
      </c>
      <c r="Q41" s="17">
        <f t="shared" si="3"/>
        <v>0.20250000000000001</v>
      </c>
      <c r="R41" s="19">
        <v>15</v>
      </c>
      <c r="S41" s="17">
        <f t="shared" si="4"/>
        <v>6.7500000000000004E-2</v>
      </c>
      <c r="T41" s="19">
        <v>5</v>
      </c>
      <c r="U41" s="18">
        <f t="shared" si="5"/>
        <v>1.62</v>
      </c>
      <c r="V41" s="13">
        <v>1</v>
      </c>
      <c r="W41" s="21" t="s">
        <v>29</v>
      </c>
    </row>
    <row r="42" spans="2:23" s="2" customFormat="1" ht="23" x14ac:dyDescent="0.3">
      <c r="B42" s="5">
        <v>31</v>
      </c>
      <c r="C42" s="12"/>
      <c r="D42" s="13" t="s">
        <v>73</v>
      </c>
      <c r="E42" s="13">
        <v>15</v>
      </c>
      <c r="F42" s="13" t="s">
        <v>26</v>
      </c>
      <c r="G42" s="14" t="s">
        <v>74</v>
      </c>
      <c r="H42" s="15" t="s">
        <v>28</v>
      </c>
      <c r="I42" s="16">
        <v>100</v>
      </c>
      <c r="J42" s="16">
        <f t="shared" si="6"/>
        <v>31.847133757961782</v>
      </c>
      <c r="K42" s="13">
        <v>15</v>
      </c>
      <c r="L42" s="17">
        <f t="shared" si="0"/>
        <v>7.9617834394904455E-2</v>
      </c>
      <c r="M42" s="18">
        <f t="shared" si="1"/>
        <v>1.8</v>
      </c>
      <c r="N42" s="19">
        <v>2</v>
      </c>
      <c r="O42" s="20">
        <v>0.45</v>
      </c>
      <c r="P42" s="18">
        <f t="shared" si="2"/>
        <v>6.75</v>
      </c>
      <c r="Q42" s="17">
        <f t="shared" si="3"/>
        <v>1.0125</v>
      </c>
      <c r="R42" s="19">
        <v>15</v>
      </c>
      <c r="S42" s="17">
        <f t="shared" si="4"/>
        <v>0.33750000000000002</v>
      </c>
      <c r="T42" s="19">
        <v>5</v>
      </c>
      <c r="U42" s="18">
        <f t="shared" si="5"/>
        <v>8.1</v>
      </c>
      <c r="V42" s="13">
        <v>1</v>
      </c>
      <c r="W42" s="21" t="s">
        <v>29</v>
      </c>
    </row>
    <row r="43" spans="2:23" s="2" customFormat="1" ht="23" x14ac:dyDescent="0.3">
      <c r="B43" s="5">
        <v>32</v>
      </c>
      <c r="C43" s="12" t="s">
        <v>75</v>
      </c>
      <c r="D43" s="13" t="s">
        <v>32</v>
      </c>
      <c r="E43" s="13">
        <v>4</v>
      </c>
      <c r="F43" s="13" t="s">
        <v>26</v>
      </c>
      <c r="G43" s="14" t="s">
        <v>76</v>
      </c>
      <c r="H43" s="15" t="s">
        <v>28</v>
      </c>
      <c r="I43" s="16">
        <v>80</v>
      </c>
      <c r="J43" s="16">
        <f t="shared" si="6"/>
        <v>25.477707006369425</v>
      </c>
      <c r="K43" s="13">
        <v>12</v>
      </c>
      <c r="L43" s="17">
        <f t="shared" si="0"/>
        <v>5.0955414012738856E-2</v>
      </c>
      <c r="M43" s="18">
        <f t="shared" si="1"/>
        <v>0.48</v>
      </c>
      <c r="N43" s="19">
        <v>2</v>
      </c>
      <c r="O43" s="20">
        <v>0.45</v>
      </c>
      <c r="P43" s="18">
        <f t="shared" si="2"/>
        <v>1.8</v>
      </c>
      <c r="Q43" s="17">
        <f t="shared" si="3"/>
        <v>0.27</v>
      </c>
      <c r="R43" s="19">
        <v>15</v>
      </c>
      <c r="S43" s="17">
        <f t="shared" si="4"/>
        <v>0.09</v>
      </c>
      <c r="T43" s="19">
        <v>5</v>
      </c>
      <c r="U43" s="18">
        <f t="shared" si="5"/>
        <v>2.16</v>
      </c>
      <c r="V43" s="13">
        <v>1</v>
      </c>
      <c r="W43" s="21" t="s">
        <v>29</v>
      </c>
    </row>
    <row r="44" spans="2:23" s="2" customFormat="1" ht="23" x14ac:dyDescent="0.3">
      <c r="B44" s="5">
        <v>33</v>
      </c>
      <c r="C44" s="12"/>
      <c r="D44" s="13" t="s">
        <v>32</v>
      </c>
      <c r="E44" s="13">
        <v>7</v>
      </c>
      <c r="F44" s="13" t="s">
        <v>26</v>
      </c>
      <c r="G44" s="14" t="s">
        <v>77</v>
      </c>
      <c r="H44" s="15" t="s">
        <v>28</v>
      </c>
      <c r="I44" s="16">
        <v>90</v>
      </c>
      <c r="J44" s="16">
        <f t="shared" si="6"/>
        <v>28.662420382165603</v>
      </c>
      <c r="K44" s="13">
        <v>11</v>
      </c>
      <c r="L44" s="17">
        <f t="shared" si="0"/>
        <v>6.4490445859872611E-2</v>
      </c>
      <c r="M44" s="18">
        <f t="shared" ref="M44:M75" si="7">SUM(E44*6*2/100)</f>
        <v>0.84</v>
      </c>
      <c r="N44" s="19">
        <v>2</v>
      </c>
      <c r="O44" s="20">
        <v>0.45</v>
      </c>
      <c r="P44" s="18">
        <f t="shared" si="2"/>
        <v>3.15</v>
      </c>
      <c r="Q44" s="17">
        <f t="shared" si="3"/>
        <v>0.47249999999999998</v>
      </c>
      <c r="R44" s="19">
        <v>15</v>
      </c>
      <c r="S44" s="17">
        <f t="shared" si="4"/>
        <v>0.1575</v>
      </c>
      <c r="T44" s="19">
        <v>5</v>
      </c>
      <c r="U44" s="18">
        <f t="shared" si="5"/>
        <v>3.7800000000000002</v>
      </c>
      <c r="V44" s="13">
        <v>1</v>
      </c>
      <c r="W44" s="21" t="s">
        <v>29</v>
      </c>
    </row>
    <row r="45" spans="2:23" s="2" customFormat="1" ht="23" x14ac:dyDescent="0.3">
      <c r="B45" s="5">
        <v>34</v>
      </c>
      <c r="C45" s="12"/>
      <c r="D45" s="13" t="s">
        <v>78</v>
      </c>
      <c r="E45" s="13">
        <v>5</v>
      </c>
      <c r="F45" s="13" t="s">
        <v>26</v>
      </c>
      <c r="G45" s="14" t="s">
        <v>79</v>
      </c>
      <c r="H45" s="15" t="s">
        <v>28</v>
      </c>
      <c r="I45" s="16">
        <v>240</v>
      </c>
      <c r="J45" s="16">
        <f t="shared" si="6"/>
        <v>76.43312101910827</v>
      </c>
      <c r="K45" s="13">
        <v>20</v>
      </c>
      <c r="L45" s="17">
        <f t="shared" si="0"/>
        <v>0.45859872611464952</v>
      </c>
      <c r="M45" s="18">
        <f t="shared" si="7"/>
        <v>0.6</v>
      </c>
      <c r="N45" s="19">
        <v>2</v>
      </c>
      <c r="O45" s="20">
        <v>0.45</v>
      </c>
      <c r="P45" s="18">
        <f t="shared" si="2"/>
        <v>2.25</v>
      </c>
      <c r="Q45" s="17">
        <f t="shared" si="3"/>
        <v>0.33750000000000002</v>
      </c>
      <c r="R45" s="19">
        <v>15</v>
      </c>
      <c r="S45" s="17">
        <f t="shared" si="4"/>
        <v>0.1125</v>
      </c>
      <c r="T45" s="19">
        <v>5</v>
      </c>
      <c r="U45" s="18">
        <f t="shared" si="5"/>
        <v>2.6999999999999997</v>
      </c>
      <c r="V45" s="13">
        <v>1</v>
      </c>
      <c r="W45" s="21" t="s">
        <v>29</v>
      </c>
    </row>
    <row r="46" spans="2:23" s="2" customFormat="1" ht="23" x14ac:dyDescent="0.3">
      <c r="B46" s="5">
        <v>35</v>
      </c>
      <c r="C46" s="12"/>
      <c r="D46" s="13" t="s">
        <v>80</v>
      </c>
      <c r="E46" s="13">
        <v>10</v>
      </c>
      <c r="F46" s="13" t="s">
        <v>26</v>
      </c>
      <c r="G46" s="14" t="s">
        <v>81</v>
      </c>
      <c r="H46" s="15" t="s">
        <v>28</v>
      </c>
      <c r="I46" s="16">
        <v>100</v>
      </c>
      <c r="J46" s="16">
        <f t="shared" si="6"/>
        <v>31.847133757961782</v>
      </c>
      <c r="K46" s="13">
        <v>10</v>
      </c>
      <c r="L46" s="17">
        <f t="shared" si="0"/>
        <v>7.9617834394904455E-2</v>
      </c>
      <c r="M46" s="18">
        <f t="shared" si="7"/>
        <v>1.2</v>
      </c>
      <c r="N46" s="19">
        <v>2</v>
      </c>
      <c r="O46" s="20">
        <v>0.45</v>
      </c>
      <c r="P46" s="18">
        <f t="shared" si="2"/>
        <v>4.5</v>
      </c>
      <c r="Q46" s="17">
        <f t="shared" si="3"/>
        <v>0.67500000000000004</v>
      </c>
      <c r="R46" s="19">
        <v>15</v>
      </c>
      <c r="S46" s="17">
        <f t="shared" si="4"/>
        <v>0.22500000000000001</v>
      </c>
      <c r="T46" s="19">
        <v>5</v>
      </c>
      <c r="U46" s="18">
        <f t="shared" si="5"/>
        <v>5.3999999999999995</v>
      </c>
      <c r="V46" s="13">
        <v>1</v>
      </c>
      <c r="W46" s="21" t="s">
        <v>29</v>
      </c>
    </row>
    <row r="47" spans="2:23" s="2" customFormat="1" ht="23" x14ac:dyDescent="0.3">
      <c r="B47" s="5">
        <v>36</v>
      </c>
      <c r="C47" s="12"/>
      <c r="D47" s="13" t="s">
        <v>80</v>
      </c>
      <c r="E47" s="13">
        <v>8</v>
      </c>
      <c r="F47" s="13" t="s">
        <v>26</v>
      </c>
      <c r="G47" s="14" t="s">
        <v>82</v>
      </c>
      <c r="H47" s="15" t="s">
        <v>28</v>
      </c>
      <c r="I47" s="16">
        <v>80</v>
      </c>
      <c r="J47" s="16">
        <f t="shared" si="6"/>
        <v>25.477707006369425</v>
      </c>
      <c r="K47" s="13">
        <v>7</v>
      </c>
      <c r="L47" s="17">
        <f t="shared" si="0"/>
        <v>5.0955414012738856E-2</v>
      </c>
      <c r="M47" s="18">
        <f t="shared" si="7"/>
        <v>0.96</v>
      </c>
      <c r="N47" s="19">
        <v>2</v>
      </c>
      <c r="O47" s="20">
        <v>0.45</v>
      </c>
      <c r="P47" s="18">
        <f t="shared" si="2"/>
        <v>3.6</v>
      </c>
      <c r="Q47" s="17">
        <f t="shared" si="3"/>
        <v>0.54</v>
      </c>
      <c r="R47" s="19">
        <v>15</v>
      </c>
      <c r="S47" s="17">
        <f t="shared" si="4"/>
        <v>0.18</v>
      </c>
      <c r="T47" s="19">
        <v>5</v>
      </c>
      <c r="U47" s="18">
        <f t="shared" si="5"/>
        <v>4.32</v>
      </c>
      <c r="V47" s="13">
        <v>1</v>
      </c>
      <c r="W47" s="21" t="s">
        <v>29</v>
      </c>
    </row>
    <row r="48" spans="2:23" s="2" customFormat="1" ht="23" x14ac:dyDescent="0.3">
      <c r="B48" s="5">
        <v>37</v>
      </c>
      <c r="C48" s="12"/>
      <c r="D48" s="13" t="s">
        <v>32</v>
      </c>
      <c r="E48" s="13">
        <v>6</v>
      </c>
      <c r="F48" s="13" t="s">
        <v>26</v>
      </c>
      <c r="G48" s="14" t="s">
        <v>83</v>
      </c>
      <c r="H48" s="15" t="s">
        <v>28</v>
      </c>
      <c r="I48" s="16">
        <v>80</v>
      </c>
      <c r="J48" s="16">
        <f t="shared" si="6"/>
        <v>25.477707006369425</v>
      </c>
      <c r="K48" s="13">
        <v>8</v>
      </c>
      <c r="L48" s="17">
        <f t="shared" si="0"/>
        <v>5.0955414012738856E-2</v>
      </c>
      <c r="M48" s="18">
        <f t="shared" si="7"/>
        <v>0.72</v>
      </c>
      <c r="N48" s="19">
        <v>2</v>
      </c>
      <c r="O48" s="20">
        <v>0.45</v>
      </c>
      <c r="P48" s="18">
        <f t="shared" si="2"/>
        <v>2.7</v>
      </c>
      <c r="Q48" s="17">
        <f t="shared" si="3"/>
        <v>0.40500000000000003</v>
      </c>
      <c r="R48" s="19">
        <v>15</v>
      </c>
      <c r="S48" s="17">
        <f t="shared" si="4"/>
        <v>0.13500000000000001</v>
      </c>
      <c r="T48" s="19">
        <v>5</v>
      </c>
      <c r="U48" s="18">
        <f t="shared" si="5"/>
        <v>3.24</v>
      </c>
      <c r="V48" s="13">
        <v>1</v>
      </c>
      <c r="W48" s="21" t="s">
        <v>29</v>
      </c>
    </row>
    <row r="49" spans="2:23" s="2" customFormat="1" ht="23" x14ac:dyDescent="0.3">
      <c r="B49" s="5">
        <v>38</v>
      </c>
      <c r="C49" s="12"/>
      <c r="D49" s="13" t="s">
        <v>80</v>
      </c>
      <c r="E49" s="13">
        <v>6</v>
      </c>
      <c r="F49" s="13" t="s">
        <v>26</v>
      </c>
      <c r="G49" s="14" t="s">
        <v>84</v>
      </c>
      <c r="H49" s="15" t="s">
        <v>28</v>
      </c>
      <c r="I49" s="16">
        <v>80</v>
      </c>
      <c r="J49" s="16">
        <f t="shared" si="6"/>
        <v>25.477707006369425</v>
      </c>
      <c r="K49" s="13">
        <v>10</v>
      </c>
      <c r="L49" s="17">
        <f t="shared" si="0"/>
        <v>5.0955414012738856E-2</v>
      </c>
      <c r="M49" s="18">
        <f t="shared" si="7"/>
        <v>0.72</v>
      </c>
      <c r="N49" s="19">
        <v>2</v>
      </c>
      <c r="O49" s="20">
        <v>0.45</v>
      </c>
      <c r="P49" s="18">
        <f t="shared" si="2"/>
        <v>2.7</v>
      </c>
      <c r="Q49" s="17">
        <f t="shared" si="3"/>
        <v>0.40500000000000003</v>
      </c>
      <c r="R49" s="19">
        <v>15</v>
      </c>
      <c r="S49" s="17">
        <f t="shared" si="4"/>
        <v>0.13500000000000001</v>
      </c>
      <c r="T49" s="19">
        <v>5</v>
      </c>
      <c r="U49" s="18">
        <f t="shared" si="5"/>
        <v>3.24</v>
      </c>
      <c r="V49" s="13">
        <v>1</v>
      </c>
      <c r="W49" s="21" t="s">
        <v>29</v>
      </c>
    </row>
    <row r="50" spans="2:23" s="2" customFormat="1" ht="23" x14ac:dyDescent="0.3">
      <c r="B50" s="5">
        <v>39</v>
      </c>
      <c r="C50" s="12"/>
      <c r="D50" s="13" t="s">
        <v>32</v>
      </c>
      <c r="E50" s="13">
        <v>6</v>
      </c>
      <c r="F50" s="13" t="s">
        <v>26</v>
      </c>
      <c r="G50" s="14" t="s">
        <v>85</v>
      </c>
      <c r="H50" s="15" t="s">
        <v>28</v>
      </c>
      <c r="I50" s="16">
        <v>90</v>
      </c>
      <c r="J50" s="16">
        <f t="shared" si="6"/>
        <v>28.662420382165603</v>
      </c>
      <c r="K50" s="13">
        <v>11</v>
      </c>
      <c r="L50" s="17">
        <f t="shared" si="0"/>
        <v>6.4490445859872611E-2</v>
      </c>
      <c r="M50" s="18">
        <f t="shared" si="7"/>
        <v>0.72</v>
      </c>
      <c r="N50" s="19">
        <v>2</v>
      </c>
      <c r="O50" s="20">
        <v>0.45</v>
      </c>
      <c r="P50" s="18">
        <f t="shared" si="2"/>
        <v>2.7</v>
      </c>
      <c r="Q50" s="17">
        <f t="shared" si="3"/>
        <v>0.40500000000000003</v>
      </c>
      <c r="R50" s="19">
        <v>15</v>
      </c>
      <c r="S50" s="17">
        <f t="shared" si="4"/>
        <v>0.13500000000000001</v>
      </c>
      <c r="T50" s="19">
        <v>5</v>
      </c>
      <c r="U50" s="18">
        <f t="shared" si="5"/>
        <v>3.24</v>
      </c>
      <c r="V50" s="13">
        <v>1</v>
      </c>
      <c r="W50" s="21" t="s">
        <v>29</v>
      </c>
    </row>
    <row r="51" spans="2:23" s="2" customFormat="1" ht="23" x14ac:dyDescent="0.3">
      <c r="B51" s="5">
        <v>40</v>
      </c>
      <c r="C51" s="12"/>
      <c r="D51" s="13" t="s">
        <v>63</v>
      </c>
      <c r="E51" s="13">
        <v>5</v>
      </c>
      <c r="F51" s="13" t="s">
        <v>26</v>
      </c>
      <c r="G51" s="14" t="s">
        <v>86</v>
      </c>
      <c r="H51" s="15" t="s">
        <v>28</v>
      </c>
      <c r="I51" s="16">
        <v>70</v>
      </c>
      <c r="J51" s="16">
        <f t="shared" si="6"/>
        <v>22.292993630573246</v>
      </c>
      <c r="K51" s="13">
        <v>11</v>
      </c>
      <c r="L51" s="17">
        <f t="shared" si="0"/>
        <v>3.9012738853503183E-2</v>
      </c>
      <c r="M51" s="18">
        <f t="shared" si="7"/>
        <v>0.6</v>
      </c>
      <c r="N51" s="19">
        <v>2</v>
      </c>
      <c r="O51" s="20">
        <v>0.45</v>
      </c>
      <c r="P51" s="18">
        <f t="shared" si="2"/>
        <v>2.25</v>
      </c>
      <c r="Q51" s="17">
        <f t="shared" si="3"/>
        <v>0.33750000000000002</v>
      </c>
      <c r="R51" s="19">
        <v>15</v>
      </c>
      <c r="S51" s="17">
        <f t="shared" si="4"/>
        <v>0.1125</v>
      </c>
      <c r="T51" s="19">
        <v>5</v>
      </c>
      <c r="U51" s="18">
        <f t="shared" si="5"/>
        <v>2.6999999999999997</v>
      </c>
      <c r="V51" s="13">
        <v>1</v>
      </c>
      <c r="W51" s="21" t="s">
        <v>29</v>
      </c>
    </row>
    <row r="52" spans="2:23" s="2" customFormat="1" ht="23" x14ac:dyDescent="0.3">
      <c r="B52" s="5">
        <v>41</v>
      </c>
      <c r="C52" s="12"/>
      <c r="D52" s="13" t="s">
        <v>87</v>
      </c>
      <c r="E52" s="13">
        <v>10</v>
      </c>
      <c r="F52" s="13" t="s">
        <v>26</v>
      </c>
      <c r="G52" s="14" t="s">
        <v>88</v>
      </c>
      <c r="H52" s="15" t="s">
        <v>28</v>
      </c>
      <c r="I52" s="16">
        <v>80</v>
      </c>
      <c r="J52" s="16">
        <f t="shared" si="6"/>
        <v>25.477707006369425</v>
      </c>
      <c r="K52" s="13">
        <v>12</v>
      </c>
      <c r="L52" s="17">
        <f t="shared" si="0"/>
        <v>5.0955414012738856E-2</v>
      </c>
      <c r="M52" s="18">
        <f t="shared" si="7"/>
        <v>1.2</v>
      </c>
      <c r="N52" s="19">
        <v>2</v>
      </c>
      <c r="O52" s="20">
        <v>0.45</v>
      </c>
      <c r="P52" s="18">
        <f t="shared" si="2"/>
        <v>4.5</v>
      </c>
      <c r="Q52" s="17">
        <f t="shared" si="3"/>
        <v>0.67500000000000004</v>
      </c>
      <c r="R52" s="19">
        <v>15</v>
      </c>
      <c r="S52" s="17">
        <f t="shared" si="4"/>
        <v>0.22500000000000001</v>
      </c>
      <c r="T52" s="19">
        <v>5</v>
      </c>
      <c r="U52" s="18">
        <f t="shared" si="5"/>
        <v>5.3999999999999995</v>
      </c>
      <c r="V52" s="13">
        <v>1</v>
      </c>
      <c r="W52" s="21" t="s">
        <v>29</v>
      </c>
    </row>
    <row r="53" spans="2:23" s="2" customFormat="1" ht="23" x14ac:dyDescent="0.3">
      <c r="B53" s="5">
        <v>42</v>
      </c>
      <c r="C53" s="12"/>
      <c r="D53" s="13" t="s">
        <v>89</v>
      </c>
      <c r="E53" s="13">
        <v>15</v>
      </c>
      <c r="F53" s="13" t="s">
        <v>26</v>
      </c>
      <c r="G53" s="14" t="s">
        <v>90</v>
      </c>
      <c r="H53" s="15" t="s">
        <v>28</v>
      </c>
      <c r="I53" s="16">
        <v>160</v>
      </c>
      <c r="J53" s="16">
        <f t="shared" si="6"/>
        <v>50.955414012738849</v>
      </c>
      <c r="K53" s="13">
        <v>15</v>
      </c>
      <c r="L53" s="17">
        <f t="shared" si="0"/>
        <v>0.20382165605095542</v>
      </c>
      <c r="M53" s="18">
        <f t="shared" si="7"/>
        <v>1.8</v>
      </c>
      <c r="N53" s="19">
        <v>2</v>
      </c>
      <c r="O53" s="20">
        <v>0.45</v>
      </c>
      <c r="P53" s="18">
        <f t="shared" si="2"/>
        <v>6.75</v>
      </c>
      <c r="Q53" s="17">
        <f t="shared" si="3"/>
        <v>1.0125</v>
      </c>
      <c r="R53" s="19">
        <v>15</v>
      </c>
      <c r="S53" s="17">
        <f t="shared" si="4"/>
        <v>0.33750000000000002</v>
      </c>
      <c r="T53" s="19">
        <v>5</v>
      </c>
      <c r="U53" s="18">
        <f t="shared" si="5"/>
        <v>8.1</v>
      </c>
      <c r="V53" s="13">
        <v>1</v>
      </c>
      <c r="W53" s="21" t="s">
        <v>29</v>
      </c>
    </row>
    <row r="54" spans="2:23" s="2" customFormat="1" ht="23" x14ac:dyDescent="0.3">
      <c r="B54" s="5">
        <v>43</v>
      </c>
      <c r="C54" s="12"/>
      <c r="D54" s="13" t="s">
        <v>91</v>
      </c>
      <c r="E54" s="13">
        <v>7</v>
      </c>
      <c r="F54" s="13" t="s">
        <v>26</v>
      </c>
      <c r="G54" s="14" t="s">
        <v>92</v>
      </c>
      <c r="H54" s="15" t="s">
        <v>28</v>
      </c>
      <c r="I54" s="16">
        <v>7</v>
      </c>
      <c r="J54" s="16">
        <f t="shared" si="6"/>
        <v>2.2292993630573248</v>
      </c>
      <c r="K54" s="13">
        <v>1</v>
      </c>
      <c r="L54" s="17">
        <f t="shared" si="0"/>
        <v>3.9012738853503183E-4</v>
      </c>
      <c r="M54" s="18">
        <f t="shared" si="7"/>
        <v>0.84</v>
      </c>
      <c r="N54" s="19">
        <v>2</v>
      </c>
      <c r="O54" s="20">
        <v>0.45</v>
      </c>
      <c r="P54" s="18">
        <f t="shared" si="2"/>
        <v>3.15</v>
      </c>
      <c r="Q54" s="17">
        <f t="shared" si="3"/>
        <v>0.47249999999999998</v>
      </c>
      <c r="R54" s="19">
        <v>15</v>
      </c>
      <c r="S54" s="17">
        <f t="shared" si="4"/>
        <v>0.1575</v>
      </c>
      <c r="T54" s="19">
        <v>5</v>
      </c>
      <c r="U54" s="18">
        <f t="shared" si="5"/>
        <v>3.7800000000000002</v>
      </c>
      <c r="V54" s="13">
        <v>1</v>
      </c>
      <c r="W54" s="21" t="s">
        <v>29</v>
      </c>
    </row>
    <row r="55" spans="2:23" s="2" customFormat="1" ht="23" x14ac:dyDescent="0.3">
      <c r="B55" s="5">
        <v>44</v>
      </c>
      <c r="C55" s="12"/>
      <c r="D55" s="13" t="s">
        <v>91</v>
      </c>
      <c r="E55" s="13">
        <v>23</v>
      </c>
      <c r="F55" s="13" t="s">
        <v>26</v>
      </c>
      <c r="G55" s="14" t="s">
        <v>93</v>
      </c>
      <c r="H55" s="15" t="s">
        <v>28</v>
      </c>
      <c r="I55" s="16">
        <v>150</v>
      </c>
      <c r="J55" s="16">
        <f t="shared" si="6"/>
        <v>47.770700636942671</v>
      </c>
      <c r="K55" s="13">
        <v>15</v>
      </c>
      <c r="L55" s="17">
        <f t="shared" si="0"/>
        <v>0.17914012738853502</v>
      </c>
      <c r="M55" s="18">
        <f t="shared" si="7"/>
        <v>2.76</v>
      </c>
      <c r="N55" s="19">
        <v>2</v>
      </c>
      <c r="O55" s="20">
        <v>0.45</v>
      </c>
      <c r="P55" s="18">
        <f t="shared" si="2"/>
        <v>10.35</v>
      </c>
      <c r="Q55" s="17">
        <f t="shared" si="3"/>
        <v>1.5525</v>
      </c>
      <c r="R55" s="19">
        <v>15</v>
      </c>
      <c r="S55" s="17">
        <f t="shared" si="4"/>
        <v>0.51749999999999996</v>
      </c>
      <c r="T55" s="19">
        <v>5</v>
      </c>
      <c r="U55" s="18">
        <f t="shared" si="5"/>
        <v>12.42</v>
      </c>
      <c r="V55" s="13">
        <v>1</v>
      </c>
      <c r="W55" s="21" t="s">
        <v>29</v>
      </c>
    </row>
    <row r="56" spans="2:23" s="2" customFormat="1" ht="23" x14ac:dyDescent="0.3">
      <c r="B56" s="5">
        <v>45</v>
      </c>
      <c r="C56" s="12"/>
      <c r="D56" s="13" t="s">
        <v>91</v>
      </c>
      <c r="E56" s="13">
        <v>10</v>
      </c>
      <c r="F56" s="13" t="s">
        <v>26</v>
      </c>
      <c r="G56" s="14" t="s">
        <v>94</v>
      </c>
      <c r="H56" s="15" t="s">
        <v>28</v>
      </c>
      <c r="I56" s="16">
        <v>120</v>
      </c>
      <c r="J56" s="16">
        <f t="shared" si="6"/>
        <v>38.216560509554135</v>
      </c>
      <c r="K56" s="13">
        <v>13</v>
      </c>
      <c r="L56" s="17">
        <f t="shared" si="0"/>
        <v>0.11464968152866238</v>
      </c>
      <c r="M56" s="18">
        <f t="shared" si="7"/>
        <v>1.2</v>
      </c>
      <c r="N56" s="19">
        <v>2</v>
      </c>
      <c r="O56" s="20">
        <v>0.45</v>
      </c>
      <c r="P56" s="18">
        <f t="shared" si="2"/>
        <v>4.5</v>
      </c>
      <c r="Q56" s="17">
        <f t="shared" si="3"/>
        <v>0.67500000000000004</v>
      </c>
      <c r="R56" s="19">
        <v>15</v>
      </c>
      <c r="S56" s="17">
        <f t="shared" si="4"/>
        <v>0.22500000000000001</v>
      </c>
      <c r="T56" s="19">
        <v>5</v>
      </c>
      <c r="U56" s="18">
        <f t="shared" si="5"/>
        <v>5.3999999999999995</v>
      </c>
      <c r="V56" s="13">
        <v>1</v>
      </c>
      <c r="W56" s="21" t="s">
        <v>29</v>
      </c>
    </row>
    <row r="57" spans="2:23" s="2" customFormat="1" ht="23" x14ac:dyDescent="0.3">
      <c r="B57" s="5">
        <v>46</v>
      </c>
      <c r="C57" s="12" t="s">
        <v>95</v>
      </c>
      <c r="D57" s="13" t="s">
        <v>32</v>
      </c>
      <c r="E57" s="13">
        <v>6</v>
      </c>
      <c r="F57" s="13" t="s">
        <v>26</v>
      </c>
      <c r="G57" s="14" t="s">
        <v>96</v>
      </c>
      <c r="H57" s="15" t="s">
        <v>28</v>
      </c>
      <c r="I57" s="16">
        <v>80</v>
      </c>
      <c r="J57" s="16">
        <f t="shared" si="6"/>
        <v>25.477707006369425</v>
      </c>
      <c r="K57" s="13">
        <v>10</v>
      </c>
      <c r="L57" s="17">
        <f t="shared" si="0"/>
        <v>5.0955414012738856E-2</v>
      </c>
      <c r="M57" s="18">
        <f t="shared" si="7"/>
        <v>0.72</v>
      </c>
      <c r="N57" s="19">
        <v>2</v>
      </c>
      <c r="O57" s="20">
        <v>0.45</v>
      </c>
      <c r="P57" s="18">
        <f t="shared" si="2"/>
        <v>2.7</v>
      </c>
      <c r="Q57" s="17">
        <f t="shared" si="3"/>
        <v>0.40500000000000003</v>
      </c>
      <c r="R57" s="19">
        <v>15</v>
      </c>
      <c r="S57" s="17">
        <f t="shared" si="4"/>
        <v>0.13500000000000001</v>
      </c>
      <c r="T57" s="19">
        <v>5</v>
      </c>
      <c r="U57" s="18">
        <f t="shared" si="5"/>
        <v>3.24</v>
      </c>
      <c r="V57" s="13">
        <v>1</v>
      </c>
      <c r="W57" s="21" t="s">
        <v>29</v>
      </c>
    </row>
    <row r="58" spans="2:23" s="2" customFormat="1" ht="23" x14ac:dyDescent="0.3">
      <c r="B58" s="5">
        <v>47</v>
      </c>
      <c r="C58" s="12" t="s">
        <v>97</v>
      </c>
      <c r="D58" s="13" t="s">
        <v>98</v>
      </c>
      <c r="E58" s="13">
        <v>14</v>
      </c>
      <c r="F58" s="13" t="s">
        <v>26</v>
      </c>
      <c r="G58" s="14" t="s">
        <v>99</v>
      </c>
      <c r="H58" s="15" t="s">
        <v>28</v>
      </c>
      <c r="I58" s="16">
        <v>65</v>
      </c>
      <c r="J58" s="16">
        <f t="shared" si="6"/>
        <v>20.700636942675157</v>
      </c>
      <c r="K58" s="13">
        <v>12</v>
      </c>
      <c r="L58" s="17">
        <f t="shared" si="0"/>
        <v>3.3638535031847133E-2</v>
      </c>
      <c r="M58" s="18">
        <f t="shared" si="7"/>
        <v>1.68</v>
      </c>
      <c r="N58" s="19">
        <v>2</v>
      </c>
      <c r="O58" s="20">
        <v>0.45</v>
      </c>
      <c r="P58" s="18">
        <f t="shared" si="2"/>
        <v>6.3</v>
      </c>
      <c r="Q58" s="17">
        <f t="shared" si="3"/>
        <v>0.94499999999999995</v>
      </c>
      <c r="R58" s="19">
        <v>15</v>
      </c>
      <c r="S58" s="17">
        <f t="shared" si="4"/>
        <v>0.315</v>
      </c>
      <c r="T58" s="19">
        <v>5</v>
      </c>
      <c r="U58" s="18">
        <f t="shared" si="5"/>
        <v>7.5600000000000005</v>
      </c>
      <c r="V58" s="13">
        <v>1</v>
      </c>
      <c r="W58" s="21" t="s">
        <v>29</v>
      </c>
    </row>
    <row r="59" spans="2:23" s="2" customFormat="1" ht="23" x14ac:dyDescent="0.3">
      <c r="B59" s="5">
        <v>48</v>
      </c>
      <c r="C59" s="12"/>
      <c r="D59" s="13" t="s">
        <v>98</v>
      </c>
      <c r="E59" s="13">
        <v>6</v>
      </c>
      <c r="F59" s="13" t="s">
        <v>26</v>
      </c>
      <c r="G59" s="14" t="s">
        <v>100</v>
      </c>
      <c r="H59" s="15" t="s">
        <v>28</v>
      </c>
      <c r="I59" s="16">
        <v>80</v>
      </c>
      <c r="J59" s="16">
        <f t="shared" si="6"/>
        <v>25.477707006369425</v>
      </c>
      <c r="K59" s="13">
        <v>15</v>
      </c>
      <c r="L59" s="17">
        <f t="shared" si="0"/>
        <v>5.0955414012738856E-2</v>
      </c>
      <c r="M59" s="18">
        <f t="shared" si="7"/>
        <v>0.72</v>
      </c>
      <c r="N59" s="19">
        <v>2</v>
      </c>
      <c r="O59" s="20">
        <v>0.45</v>
      </c>
      <c r="P59" s="18">
        <f t="shared" si="2"/>
        <v>2.7</v>
      </c>
      <c r="Q59" s="17">
        <f t="shared" si="3"/>
        <v>0.40500000000000003</v>
      </c>
      <c r="R59" s="19">
        <v>15</v>
      </c>
      <c r="S59" s="17">
        <f t="shared" si="4"/>
        <v>0.13500000000000001</v>
      </c>
      <c r="T59" s="19">
        <v>5</v>
      </c>
      <c r="U59" s="18">
        <f t="shared" si="5"/>
        <v>3.24</v>
      </c>
      <c r="V59" s="13">
        <v>1</v>
      </c>
      <c r="W59" s="21" t="s">
        <v>29</v>
      </c>
    </row>
    <row r="60" spans="2:23" s="2" customFormat="1" ht="23" x14ac:dyDescent="0.3">
      <c r="B60" s="5">
        <v>49</v>
      </c>
      <c r="C60" s="12"/>
      <c r="D60" s="13" t="s">
        <v>52</v>
      </c>
      <c r="E60" s="13">
        <v>6</v>
      </c>
      <c r="F60" s="13" t="s">
        <v>26</v>
      </c>
      <c r="G60" s="14" t="s">
        <v>101</v>
      </c>
      <c r="H60" s="15" t="s">
        <v>28</v>
      </c>
      <c r="I60" s="16">
        <v>100</v>
      </c>
      <c r="J60" s="16">
        <f t="shared" si="6"/>
        <v>31.847133757961782</v>
      </c>
      <c r="K60" s="13">
        <v>8</v>
      </c>
      <c r="L60" s="17">
        <f t="shared" si="0"/>
        <v>7.9617834394904455E-2</v>
      </c>
      <c r="M60" s="18">
        <f t="shared" si="7"/>
        <v>0.72</v>
      </c>
      <c r="N60" s="19">
        <v>2</v>
      </c>
      <c r="O60" s="20">
        <v>0.45</v>
      </c>
      <c r="P60" s="18">
        <f t="shared" si="2"/>
        <v>2.7</v>
      </c>
      <c r="Q60" s="17">
        <f t="shared" si="3"/>
        <v>0.40500000000000003</v>
      </c>
      <c r="R60" s="19">
        <v>15</v>
      </c>
      <c r="S60" s="17">
        <f t="shared" si="4"/>
        <v>0.13500000000000001</v>
      </c>
      <c r="T60" s="19">
        <v>5</v>
      </c>
      <c r="U60" s="18">
        <f t="shared" si="5"/>
        <v>3.24</v>
      </c>
      <c r="V60" s="13">
        <v>1</v>
      </c>
      <c r="W60" s="21" t="s">
        <v>29</v>
      </c>
    </row>
    <row r="61" spans="2:23" s="2" customFormat="1" ht="23" x14ac:dyDescent="0.3">
      <c r="B61" s="5">
        <v>50</v>
      </c>
      <c r="C61" s="12"/>
      <c r="D61" s="13" t="s">
        <v>32</v>
      </c>
      <c r="E61" s="13">
        <v>3</v>
      </c>
      <c r="F61" s="13" t="s">
        <v>26</v>
      </c>
      <c r="G61" s="14" t="s">
        <v>102</v>
      </c>
      <c r="H61" s="15" t="s">
        <v>28</v>
      </c>
      <c r="I61" s="16">
        <v>100</v>
      </c>
      <c r="J61" s="16">
        <f t="shared" si="6"/>
        <v>31.847133757961782</v>
      </c>
      <c r="K61" s="13">
        <v>10</v>
      </c>
      <c r="L61" s="17">
        <f t="shared" si="0"/>
        <v>7.9617834394904455E-2</v>
      </c>
      <c r="M61" s="18">
        <f t="shared" si="7"/>
        <v>0.36</v>
      </c>
      <c r="N61" s="19">
        <v>2</v>
      </c>
      <c r="O61" s="20">
        <v>0.45</v>
      </c>
      <c r="P61" s="18">
        <f t="shared" si="2"/>
        <v>1.35</v>
      </c>
      <c r="Q61" s="17">
        <f t="shared" si="3"/>
        <v>0.20250000000000001</v>
      </c>
      <c r="R61" s="19">
        <v>15</v>
      </c>
      <c r="S61" s="17">
        <f t="shared" si="4"/>
        <v>6.7500000000000004E-2</v>
      </c>
      <c r="T61" s="19">
        <v>5</v>
      </c>
      <c r="U61" s="18">
        <f t="shared" si="5"/>
        <v>1.62</v>
      </c>
      <c r="V61" s="13">
        <v>1</v>
      </c>
      <c r="W61" s="21" t="s">
        <v>29</v>
      </c>
    </row>
    <row r="62" spans="2:23" s="2" customFormat="1" ht="23" x14ac:dyDescent="0.3">
      <c r="B62" s="5">
        <v>51</v>
      </c>
      <c r="C62" s="12"/>
      <c r="D62" s="13" t="s">
        <v>52</v>
      </c>
      <c r="E62" s="13">
        <v>10</v>
      </c>
      <c r="F62" s="13" t="s">
        <v>26</v>
      </c>
      <c r="G62" s="14" t="s">
        <v>103</v>
      </c>
      <c r="H62" s="15" t="s">
        <v>28</v>
      </c>
      <c r="I62" s="16">
        <v>70</v>
      </c>
      <c r="J62" s="16">
        <f t="shared" si="6"/>
        <v>22.292993630573246</v>
      </c>
      <c r="K62" s="13">
        <v>7</v>
      </c>
      <c r="L62" s="17">
        <f t="shared" si="0"/>
        <v>3.9012738853503183E-2</v>
      </c>
      <c r="M62" s="18">
        <f t="shared" si="7"/>
        <v>1.2</v>
      </c>
      <c r="N62" s="19">
        <v>2</v>
      </c>
      <c r="O62" s="20">
        <v>0.45</v>
      </c>
      <c r="P62" s="18">
        <f t="shared" si="2"/>
        <v>4.5</v>
      </c>
      <c r="Q62" s="17">
        <f t="shared" si="3"/>
        <v>0.67500000000000004</v>
      </c>
      <c r="R62" s="19">
        <v>15</v>
      </c>
      <c r="S62" s="17">
        <f t="shared" si="4"/>
        <v>0.22500000000000001</v>
      </c>
      <c r="T62" s="19">
        <v>5</v>
      </c>
      <c r="U62" s="18">
        <f t="shared" si="5"/>
        <v>5.3999999999999995</v>
      </c>
      <c r="V62" s="13">
        <v>1</v>
      </c>
      <c r="W62" s="21" t="s">
        <v>29</v>
      </c>
    </row>
    <row r="63" spans="2:23" s="2" customFormat="1" ht="23" x14ac:dyDescent="0.3">
      <c r="B63" s="5">
        <v>52</v>
      </c>
      <c r="C63" s="12"/>
      <c r="D63" s="13" t="s">
        <v>104</v>
      </c>
      <c r="E63" s="13">
        <v>8</v>
      </c>
      <c r="F63" s="13" t="s">
        <v>26</v>
      </c>
      <c r="G63" s="14" t="s">
        <v>105</v>
      </c>
      <c r="H63" s="15" t="s">
        <v>28</v>
      </c>
      <c r="I63" s="16">
        <v>70</v>
      </c>
      <c r="J63" s="16">
        <f t="shared" si="6"/>
        <v>22.292993630573246</v>
      </c>
      <c r="K63" s="13">
        <v>7</v>
      </c>
      <c r="L63" s="17">
        <f t="shared" si="0"/>
        <v>3.9012738853503183E-2</v>
      </c>
      <c r="M63" s="18">
        <f t="shared" si="7"/>
        <v>0.96</v>
      </c>
      <c r="N63" s="19">
        <v>2</v>
      </c>
      <c r="O63" s="20">
        <v>0.45</v>
      </c>
      <c r="P63" s="18">
        <f t="shared" si="2"/>
        <v>3.6</v>
      </c>
      <c r="Q63" s="17">
        <f t="shared" si="3"/>
        <v>0.54</v>
      </c>
      <c r="R63" s="19">
        <v>15</v>
      </c>
      <c r="S63" s="17">
        <f t="shared" si="4"/>
        <v>0.18</v>
      </c>
      <c r="T63" s="19">
        <v>5</v>
      </c>
      <c r="U63" s="18">
        <f t="shared" si="5"/>
        <v>4.32</v>
      </c>
      <c r="V63" s="13">
        <v>1</v>
      </c>
      <c r="W63" s="21" t="s">
        <v>29</v>
      </c>
    </row>
    <row r="64" spans="2:23" s="2" customFormat="1" ht="23" x14ac:dyDescent="0.3">
      <c r="B64" s="5">
        <v>53</v>
      </c>
      <c r="C64" s="12"/>
      <c r="D64" s="13" t="s">
        <v>104</v>
      </c>
      <c r="E64" s="13">
        <v>3</v>
      </c>
      <c r="F64" s="13" t="s">
        <v>26</v>
      </c>
      <c r="G64" s="14" t="s">
        <v>106</v>
      </c>
      <c r="H64" s="15" t="s">
        <v>28</v>
      </c>
      <c r="I64" s="16">
        <v>100</v>
      </c>
      <c r="J64" s="16">
        <f t="shared" si="6"/>
        <v>31.847133757961782</v>
      </c>
      <c r="K64" s="13">
        <v>9</v>
      </c>
      <c r="L64" s="17">
        <f t="shared" si="0"/>
        <v>7.9617834394904455E-2</v>
      </c>
      <c r="M64" s="18">
        <f t="shared" si="7"/>
        <v>0.36</v>
      </c>
      <c r="N64" s="19">
        <v>2</v>
      </c>
      <c r="O64" s="20">
        <v>0.45</v>
      </c>
      <c r="P64" s="18">
        <f t="shared" si="2"/>
        <v>1.35</v>
      </c>
      <c r="Q64" s="17">
        <f t="shared" si="3"/>
        <v>0.20250000000000001</v>
      </c>
      <c r="R64" s="19">
        <v>15</v>
      </c>
      <c r="S64" s="17">
        <f t="shared" si="4"/>
        <v>6.7500000000000004E-2</v>
      </c>
      <c r="T64" s="19">
        <v>5</v>
      </c>
      <c r="U64" s="18">
        <f t="shared" si="5"/>
        <v>1.62</v>
      </c>
      <c r="V64" s="13">
        <v>1</v>
      </c>
      <c r="W64" s="21" t="s">
        <v>29</v>
      </c>
    </row>
    <row r="65" spans="2:23" s="2" customFormat="1" ht="23" x14ac:dyDescent="0.3">
      <c r="B65" s="5">
        <v>54</v>
      </c>
      <c r="C65" s="12"/>
      <c r="D65" s="13" t="s">
        <v>32</v>
      </c>
      <c r="E65" s="13">
        <v>3</v>
      </c>
      <c r="F65" s="13" t="s">
        <v>26</v>
      </c>
      <c r="G65" s="14" t="s">
        <v>107</v>
      </c>
      <c r="H65" s="15" t="s">
        <v>28</v>
      </c>
      <c r="I65" s="16">
        <v>60</v>
      </c>
      <c r="J65" s="16">
        <f t="shared" si="6"/>
        <v>19.108280254777068</v>
      </c>
      <c r="K65" s="13">
        <v>6</v>
      </c>
      <c r="L65" s="17">
        <f t="shared" si="0"/>
        <v>2.8662420382165595E-2</v>
      </c>
      <c r="M65" s="18">
        <f t="shared" si="7"/>
        <v>0.36</v>
      </c>
      <c r="N65" s="19">
        <v>2</v>
      </c>
      <c r="O65" s="20">
        <v>0.45</v>
      </c>
      <c r="P65" s="18">
        <f t="shared" si="2"/>
        <v>1.35</v>
      </c>
      <c r="Q65" s="17">
        <f t="shared" si="3"/>
        <v>0.20250000000000001</v>
      </c>
      <c r="R65" s="19">
        <v>15</v>
      </c>
      <c r="S65" s="17">
        <f t="shared" si="4"/>
        <v>6.7500000000000004E-2</v>
      </c>
      <c r="T65" s="19">
        <v>5</v>
      </c>
      <c r="U65" s="18">
        <f t="shared" si="5"/>
        <v>1.62</v>
      </c>
      <c r="V65" s="13">
        <v>1</v>
      </c>
      <c r="W65" s="21" t="s">
        <v>29</v>
      </c>
    </row>
    <row r="66" spans="2:23" s="2" customFormat="1" ht="23" x14ac:dyDescent="0.3">
      <c r="B66" s="5">
        <v>55</v>
      </c>
      <c r="C66" s="12"/>
      <c r="D66" s="13" t="s">
        <v>32</v>
      </c>
      <c r="E66" s="13">
        <v>2</v>
      </c>
      <c r="F66" s="13" t="s">
        <v>26</v>
      </c>
      <c r="G66" s="14" t="s">
        <v>108</v>
      </c>
      <c r="H66" s="15" t="s">
        <v>28</v>
      </c>
      <c r="I66" s="16">
        <v>120</v>
      </c>
      <c r="J66" s="16">
        <f t="shared" si="6"/>
        <v>38.216560509554135</v>
      </c>
      <c r="K66" s="13">
        <v>15</v>
      </c>
      <c r="L66" s="17">
        <f t="shared" si="0"/>
        <v>0.11464968152866238</v>
      </c>
      <c r="M66" s="18">
        <f t="shared" si="7"/>
        <v>0.24</v>
      </c>
      <c r="N66" s="19">
        <v>2</v>
      </c>
      <c r="O66" s="20">
        <v>0.45</v>
      </c>
      <c r="P66" s="18">
        <f t="shared" si="2"/>
        <v>0.9</v>
      </c>
      <c r="Q66" s="17">
        <f t="shared" si="3"/>
        <v>0.13500000000000001</v>
      </c>
      <c r="R66" s="19">
        <v>15</v>
      </c>
      <c r="S66" s="17">
        <f t="shared" si="4"/>
        <v>4.4999999999999998E-2</v>
      </c>
      <c r="T66" s="19">
        <v>5</v>
      </c>
      <c r="U66" s="18">
        <f t="shared" si="5"/>
        <v>1.08</v>
      </c>
      <c r="V66" s="13">
        <v>1</v>
      </c>
      <c r="W66" s="21" t="s">
        <v>29</v>
      </c>
    </row>
    <row r="67" spans="2:23" s="2" customFormat="1" ht="23" x14ac:dyDescent="0.3">
      <c r="B67" s="5">
        <v>56</v>
      </c>
      <c r="C67" s="12"/>
      <c r="D67" s="13" t="s">
        <v>52</v>
      </c>
      <c r="E67" s="13">
        <v>1</v>
      </c>
      <c r="F67" s="13" t="s">
        <v>26</v>
      </c>
      <c r="G67" s="14" t="s">
        <v>109</v>
      </c>
      <c r="H67" s="15" t="s">
        <v>28</v>
      </c>
      <c r="I67" s="16">
        <v>90</v>
      </c>
      <c r="J67" s="16">
        <f t="shared" si="6"/>
        <v>28.662420382165603</v>
      </c>
      <c r="K67" s="13">
        <v>11</v>
      </c>
      <c r="L67" s="17">
        <f t="shared" si="0"/>
        <v>6.4490445859872611E-2</v>
      </c>
      <c r="M67" s="18">
        <f t="shared" si="7"/>
        <v>0.12</v>
      </c>
      <c r="N67" s="19">
        <v>2</v>
      </c>
      <c r="O67" s="20">
        <v>0.45</v>
      </c>
      <c r="P67" s="18">
        <f t="shared" si="2"/>
        <v>0.45</v>
      </c>
      <c r="Q67" s="17">
        <f t="shared" si="3"/>
        <v>6.7500000000000004E-2</v>
      </c>
      <c r="R67" s="19">
        <v>15</v>
      </c>
      <c r="S67" s="17">
        <f t="shared" si="4"/>
        <v>2.2499999999999999E-2</v>
      </c>
      <c r="T67" s="19">
        <v>5</v>
      </c>
      <c r="U67" s="18">
        <f t="shared" si="5"/>
        <v>0.54</v>
      </c>
      <c r="V67" s="13">
        <v>1</v>
      </c>
      <c r="W67" s="21" t="s">
        <v>29</v>
      </c>
    </row>
    <row r="68" spans="2:23" s="2" customFormat="1" ht="23" x14ac:dyDescent="0.3">
      <c r="B68" s="5">
        <v>57</v>
      </c>
      <c r="C68" s="12"/>
      <c r="D68" s="13" t="s">
        <v>52</v>
      </c>
      <c r="E68" s="13">
        <v>5</v>
      </c>
      <c r="F68" s="13" t="s">
        <v>26</v>
      </c>
      <c r="G68" s="14" t="s">
        <v>110</v>
      </c>
      <c r="H68" s="15" t="s">
        <v>28</v>
      </c>
      <c r="I68" s="16">
        <v>60</v>
      </c>
      <c r="J68" s="16">
        <f t="shared" si="6"/>
        <v>19.108280254777068</v>
      </c>
      <c r="K68" s="13">
        <v>8</v>
      </c>
      <c r="L68" s="17">
        <f t="shared" si="0"/>
        <v>2.8662420382165595E-2</v>
      </c>
      <c r="M68" s="18">
        <f t="shared" si="7"/>
        <v>0.6</v>
      </c>
      <c r="N68" s="19">
        <v>2</v>
      </c>
      <c r="O68" s="20">
        <v>0.45</v>
      </c>
      <c r="P68" s="18">
        <f t="shared" si="2"/>
        <v>2.25</v>
      </c>
      <c r="Q68" s="17">
        <f t="shared" si="3"/>
        <v>0.33750000000000002</v>
      </c>
      <c r="R68" s="19">
        <v>15</v>
      </c>
      <c r="S68" s="17">
        <f t="shared" si="4"/>
        <v>0.1125</v>
      </c>
      <c r="T68" s="19">
        <v>5</v>
      </c>
      <c r="U68" s="18">
        <f t="shared" si="5"/>
        <v>2.6999999999999997</v>
      </c>
      <c r="V68" s="13">
        <v>1</v>
      </c>
      <c r="W68" s="21" t="s">
        <v>29</v>
      </c>
    </row>
    <row r="69" spans="2:23" s="2" customFormat="1" ht="23" x14ac:dyDescent="0.3">
      <c r="B69" s="5">
        <v>58</v>
      </c>
      <c r="C69" s="12"/>
      <c r="D69" s="13" t="s">
        <v>52</v>
      </c>
      <c r="E69" s="13">
        <v>2</v>
      </c>
      <c r="F69" s="22" t="s">
        <v>26</v>
      </c>
      <c r="G69" s="17" t="s">
        <v>111</v>
      </c>
      <c r="H69" s="15" t="s">
        <v>28</v>
      </c>
      <c r="I69" s="16">
        <v>50</v>
      </c>
      <c r="J69" s="16">
        <f t="shared" si="6"/>
        <v>15.923566878980891</v>
      </c>
      <c r="K69" s="13">
        <v>5</v>
      </c>
      <c r="L69" s="17">
        <f t="shared" si="0"/>
        <v>1.9904458598726114E-2</v>
      </c>
      <c r="M69" s="18">
        <f t="shared" si="7"/>
        <v>0.24</v>
      </c>
      <c r="N69" s="19">
        <v>2</v>
      </c>
      <c r="O69" s="20">
        <v>0.45</v>
      </c>
      <c r="P69" s="18">
        <f t="shared" si="2"/>
        <v>0.9</v>
      </c>
      <c r="Q69" s="17">
        <f t="shared" si="3"/>
        <v>0.13500000000000001</v>
      </c>
      <c r="R69" s="19">
        <v>15</v>
      </c>
      <c r="S69" s="17">
        <f t="shared" si="4"/>
        <v>4.4999999999999998E-2</v>
      </c>
      <c r="T69" s="19">
        <v>5</v>
      </c>
      <c r="U69" s="18">
        <f t="shared" si="5"/>
        <v>1.08</v>
      </c>
      <c r="V69" s="13">
        <v>1</v>
      </c>
      <c r="W69" s="21" t="s">
        <v>29</v>
      </c>
    </row>
    <row r="70" spans="2:23" s="2" customFormat="1" ht="23" x14ac:dyDescent="0.3">
      <c r="B70" s="5">
        <v>59</v>
      </c>
      <c r="C70" s="12"/>
      <c r="D70" s="13" t="s">
        <v>52</v>
      </c>
      <c r="E70" s="13">
        <v>3</v>
      </c>
      <c r="F70" s="22" t="s">
        <v>26</v>
      </c>
      <c r="G70" s="17" t="s">
        <v>112</v>
      </c>
      <c r="H70" s="15" t="s">
        <v>28</v>
      </c>
      <c r="I70" s="16">
        <v>60</v>
      </c>
      <c r="J70" s="16">
        <f t="shared" si="6"/>
        <v>19.108280254777068</v>
      </c>
      <c r="K70" s="13">
        <v>13</v>
      </c>
      <c r="L70" s="17">
        <f t="shared" si="0"/>
        <v>2.8662420382165595E-2</v>
      </c>
      <c r="M70" s="18">
        <f t="shared" si="7"/>
        <v>0.36</v>
      </c>
      <c r="N70" s="19">
        <v>2</v>
      </c>
      <c r="O70" s="20">
        <v>0.45</v>
      </c>
      <c r="P70" s="18">
        <f t="shared" si="2"/>
        <v>1.35</v>
      </c>
      <c r="Q70" s="17">
        <f t="shared" si="3"/>
        <v>0.20250000000000001</v>
      </c>
      <c r="R70" s="19">
        <v>15</v>
      </c>
      <c r="S70" s="17">
        <f t="shared" si="4"/>
        <v>6.7500000000000004E-2</v>
      </c>
      <c r="T70" s="19">
        <v>5</v>
      </c>
      <c r="U70" s="18">
        <f t="shared" si="5"/>
        <v>1.62</v>
      </c>
      <c r="V70" s="13">
        <v>1</v>
      </c>
      <c r="W70" s="21" t="s">
        <v>29</v>
      </c>
    </row>
    <row r="71" spans="2:23" s="2" customFormat="1" ht="23" x14ac:dyDescent="0.3">
      <c r="B71" s="5">
        <v>60</v>
      </c>
      <c r="C71" s="12"/>
      <c r="D71" s="13" t="s">
        <v>32</v>
      </c>
      <c r="E71" s="13">
        <v>8</v>
      </c>
      <c r="F71" s="22" t="s">
        <v>26</v>
      </c>
      <c r="G71" s="17" t="s">
        <v>113</v>
      </c>
      <c r="H71" s="15" t="s">
        <v>28</v>
      </c>
      <c r="I71" s="16">
        <v>120</v>
      </c>
      <c r="J71" s="16">
        <f t="shared" si="6"/>
        <v>38.216560509554135</v>
      </c>
      <c r="K71" s="13">
        <v>15</v>
      </c>
      <c r="L71" s="17">
        <f t="shared" si="0"/>
        <v>0.11464968152866238</v>
      </c>
      <c r="M71" s="18">
        <f t="shared" si="7"/>
        <v>0.96</v>
      </c>
      <c r="N71" s="19">
        <v>2</v>
      </c>
      <c r="O71" s="20">
        <v>0.45</v>
      </c>
      <c r="P71" s="18">
        <f t="shared" si="2"/>
        <v>3.6</v>
      </c>
      <c r="Q71" s="17">
        <f t="shared" si="3"/>
        <v>0.54</v>
      </c>
      <c r="R71" s="19">
        <v>15</v>
      </c>
      <c r="S71" s="17">
        <f t="shared" si="4"/>
        <v>0.18</v>
      </c>
      <c r="T71" s="19">
        <v>5</v>
      </c>
      <c r="U71" s="18">
        <f t="shared" si="5"/>
        <v>4.32</v>
      </c>
      <c r="V71" s="13">
        <v>1</v>
      </c>
      <c r="W71" s="21" t="s">
        <v>29</v>
      </c>
    </row>
    <row r="72" spans="2:23" s="2" customFormat="1" ht="23" x14ac:dyDescent="0.3">
      <c r="B72" s="5">
        <v>61</v>
      </c>
      <c r="C72" s="12"/>
      <c r="D72" s="13" t="s">
        <v>104</v>
      </c>
      <c r="E72" s="13">
        <v>25</v>
      </c>
      <c r="F72" s="22" t="s">
        <v>26</v>
      </c>
      <c r="G72" s="17" t="s">
        <v>114</v>
      </c>
      <c r="H72" s="15" t="s">
        <v>28</v>
      </c>
      <c r="I72" s="16">
        <v>100</v>
      </c>
      <c r="J72" s="16">
        <f t="shared" si="6"/>
        <v>31.847133757961782</v>
      </c>
      <c r="K72" s="13">
        <v>13</v>
      </c>
      <c r="L72" s="17">
        <f t="shared" si="0"/>
        <v>7.9617834394904455E-2</v>
      </c>
      <c r="M72" s="18">
        <f t="shared" si="7"/>
        <v>3</v>
      </c>
      <c r="N72" s="19">
        <v>2</v>
      </c>
      <c r="O72" s="20">
        <v>0.45</v>
      </c>
      <c r="P72" s="18">
        <f t="shared" si="2"/>
        <v>11.25</v>
      </c>
      <c r="Q72" s="17">
        <f t="shared" si="3"/>
        <v>1.6875</v>
      </c>
      <c r="R72" s="19">
        <v>15</v>
      </c>
      <c r="S72" s="17">
        <f t="shared" si="4"/>
        <v>0.5625</v>
      </c>
      <c r="T72" s="19">
        <v>5</v>
      </c>
      <c r="U72" s="18">
        <f t="shared" si="5"/>
        <v>13.5</v>
      </c>
      <c r="V72" s="13">
        <v>1</v>
      </c>
      <c r="W72" s="21" t="s">
        <v>29</v>
      </c>
    </row>
    <row r="73" spans="2:23" s="2" customFormat="1" ht="23" x14ac:dyDescent="0.3">
      <c r="B73" s="5">
        <v>62</v>
      </c>
      <c r="C73" s="12"/>
      <c r="D73" s="13" t="s">
        <v>52</v>
      </c>
      <c r="E73" s="13">
        <v>3</v>
      </c>
      <c r="F73" s="22" t="s">
        <v>26</v>
      </c>
      <c r="G73" s="17" t="s">
        <v>115</v>
      </c>
      <c r="H73" s="15" t="s">
        <v>28</v>
      </c>
      <c r="I73" s="16">
        <v>70</v>
      </c>
      <c r="J73" s="16">
        <f t="shared" si="6"/>
        <v>22.292993630573246</v>
      </c>
      <c r="K73" s="13">
        <v>9</v>
      </c>
      <c r="L73" s="17">
        <f t="shared" si="0"/>
        <v>3.9012738853503183E-2</v>
      </c>
      <c r="M73" s="18">
        <f t="shared" si="7"/>
        <v>0.36</v>
      </c>
      <c r="N73" s="19">
        <v>2</v>
      </c>
      <c r="O73" s="20">
        <v>0.45</v>
      </c>
      <c r="P73" s="18">
        <f t="shared" si="2"/>
        <v>1.35</v>
      </c>
      <c r="Q73" s="17">
        <f t="shared" si="3"/>
        <v>0.20250000000000001</v>
      </c>
      <c r="R73" s="19">
        <v>15</v>
      </c>
      <c r="S73" s="17">
        <f t="shared" si="4"/>
        <v>6.7500000000000004E-2</v>
      </c>
      <c r="T73" s="19">
        <v>5</v>
      </c>
      <c r="U73" s="18">
        <f t="shared" si="5"/>
        <v>1.62</v>
      </c>
      <c r="V73" s="13">
        <v>1</v>
      </c>
      <c r="W73" s="21" t="s">
        <v>29</v>
      </c>
    </row>
    <row r="74" spans="2:23" s="2" customFormat="1" ht="23" x14ac:dyDescent="0.3">
      <c r="B74" s="5">
        <v>63</v>
      </c>
      <c r="C74" s="12"/>
      <c r="D74" s="13" t="s">
        <v>104</v>
      </c>
      <c r="E74" s="13">
        <v>5</v>
      </c>
      <c r="F74" s="22" t="s">
        <v>26</v>
      </c>
      <c r="G74" s="17" t="s">
        <v>116</v>
      </c>
      <c r="H74" s="15" t="s">
        <v>28</v>
      </c>
      <c r="I74" s="16">
        <v>100</v>
      </c>
      <c r="J74" s="16">
        <f t="shared" si="6"/>
        <v>31.847133757961782</v>
      </c>
      <c r="K74" s="13">
        <v>8</v>
      </c>
      <c r="L74" s="17">
        <f t="shared" si="0"/>
        <v>7.9617834394904455E-2</v>
      </c>
      <c r="M74" s="18">
        <f t="shared" si="7"/>
        <v>0.6</v>
      </c>
      <c r="N74" s="19">
        <v>2</v>
      </c>
      <c r="O74" s="20">
        <v>0.45</v>
      </c>
      <c r="P74" s="18">
        <f t="shared" si="2"/>
        <v>2.25</v>
      </c>
      <c r="Q74" s="17">
        <f t="shared" si="3"/>
        <v>0.33750000000000002</v>
      </c>
      <c r="R74" s="19">
        <v>15</v>
      </c>
      <c r="S74" s="17">
        <f t="shared" si="4"/>
        <v>0.1125</v>
      </c>
      <c r="T74" s="19">
        <v>5</v>
      </c>
      <c r="U74" s="18">
        <f t="shared" si="5"/>
        <v>2.6999999999999997</v>
      </c>
      <c r="V74" s="13">
        <v>1</v>
      </c>
      <c r="W74" s="21" t="s">
        <v>29</v>
      </c>
    </row>
    <row r="75" spans="2:23" s="2" customFormat="1" ht="23" x14ac:dyDescent="0.3">
      <c r="B75" s="5">
        <v>64</v>
      </c>
      <c r="C75" s="12"/>
      <c r="D75" s="13" t="s">
        <v>52</v>
      </c>
      <c r="E75" s="13">
        <v>4</v>
      </c>
      <c r="F75" s="22" t="s">
        <v>26</v>
      </c>
      <c r="G75" s="17" t="s">
        <v>117</v>
      </c>
      <c r="H75" s="15" t="s">
        <v>28</v>
      </c>
      <c r="I75" s="16">
        <v>70</v>
      </c>
      <c r="J75" s="16">
        <f t="shared" si="6"/>
        <v>22.292993630573246</v>
      </c>
      <c r="K75" s="13">
        <v>7</v>
      </c>
      <c r="L75" s="17">
        <f t="shared" si="0"/>
        <v>3.9012738853503183E-2</v>
      </c>
      <c r="M75" s="18">
        <f t="shared" si="7"/>
        <v>0.48</v>
      </c>
      <c r="N75" s="19">
        <v>2</v>
      </c>
      <c r="O75" s="20">
        <v>0.45</v>
      </c>
      <c r="P75" s="18">
        <f t="shared" si="2"/>
        <v>1.8</v>
      </c>
      <c r="Q75" s="17">
        <f t="shared" si="3"/>
        <v>0.27</v>
      </c>
      <c r="R75" s="19">
        <v>15</v>
      </c>
      <c r="S75" s="17">
        <f t="shared" si="4"/>
        <v>0.09</v>
      </c>
      <c r="T75" s="19">
        <v>5</v>
      </c>
      <c r="U75" s="18">
        <f t="shared" si="5"/>
        <v>2.16</v>
      </c>
      <c r="V75" s="13">
        <v>1</v>
      </c>
      <c r="W75" s="21" t="s">
        <v>29</v>
      </c>
    </row>
    <row r="76" spans="2:23" s="2" customFormat="1" ht="23" x14ac:dyDescent="0.3">
      <c r="B76" s="5">
        <v>65</v>
      </c>
      <c r="C76" s="12"/>
      <c r="D76" s="13" t="s">
        <v>52</v>
      </c>
      <c r="E76" s="13">
        <v>4</v>
      </c>
      <c r="F76" s="22" t="s">
        <v>26</v>
      </c>
      <c r="G76" s="17" t="s">
        <v>118</v>
      </c>
      <c r="H76" s="15" t="s">
        <v>28</v>
      </c>
      <c r="I76" s="16">
        <v>70</v>
      </c>
      <c r="J76" s="16">
        <f t="shared" si="6"/>
        <v>22.292993630573246</v>
      </c>
      <c r="K76" s="13">
        <v>8</v>
      </c>
      <c r="L76" s="17">
        <f t="shared" ref="L76:L101" si="8">SUM(3.14*J76*J76/4*0.0001)</f>
        <v>3.9012738853503183E-2</v>
      </c>
      <c r="M76" s="18">
        <f t="shared" ref="M76:M101" si="9">SUM(E76*6*2/100)</f>
        <v>0.48</v>
      </c>
      <c r="N76" s="19">
        <v>2</v>
      </c>
      <c r="O76" s="20">
        <v>0.45</v>
      </c>
      <c r="P76" s="18">
        <f t="shared" ref="P76:P101" si="10">SUM(E76*O76)</f>
        <v>1.8</v>
      </c>
      <c r="Q76" s="17">
        <f t="shared" ref="Q76:Q101" si="11">SUM(P76*R76/100)</f>
        <v>0.27</v>
      </c>
      <c r="R76" s="19">
        <v>15</v>
      </c>
      <c r="S76" s="17">
        <f t="shared" ref="S76:S101" si="12">SUM(P76*T76/100)</f>
        <v>0.09</v>
      </c>
      <c r="T76" s="19">
        <v>5</v>
      </c>
      <c r="U76" s="18">
        <f t="shared" ref="U76:U101" si="13">SUM(P76+Q76+S76)</f>
        <v>2.16</v>
      </c>
      <c r="V76" s="13">
        <v>1</v>
      </c>
      <c r="W76" s="21" t="s">
        <v>29</v>
      </c>
    </row>
    <row r="77" spans="2:23" s="2" customFormat="1" ht="23" x14ac:dyDescent="0.3">
      <c r="B77" s="5">
        <v>66</v>
      </c>
      <c r="C77" s="12"/>
      <c r="D77" s="13" t="s">
        <v>52</v>
      </c>
      <c r="E77" s="13">
        <v>4</v>
      </c>
      <c r="F77" s="22" t="s">
        <v>26</v>
      </c>
      <c r="G77" s="17" t="s">
        <v>119</v>
      </c>
      <c r="H77" s="15" t="s">
        <v>28</v>
      </c>
      <c r="I77" s="16">
        <v>60</v>
      </c>
      <c r="J77" s="16">
        <f t="shared" si="6"/>
        <v>19.108280254777068</v>
      </c>
      <c r="K77" s="13">
        <v>8</v>
      </c>
      <c r="L77" s="17">
        <f t="shared" si="8"/>
        <v>2.8662420382165595E-2</v>
      </c>
      <c r="M77" s="18">
        <f t="shared" si="9"/>
        <v>0.48</v>
      </c>
      <c r="N77" s="19">
        <v>2</v>
      </c>
      <c r="O77" s="20">
        <v>0.45</v>
      </c>
      <c r="P77" s="18">
        <f t="shared" si="10"/>
        <v>1.8</v>
      </c>
      <c r="Q77" s="17">
        <f t="shared" si="11"/>
        <v>0.27</v>
      </c>
      <c r="R77" s="19">
        <v>15</v>
      </c>
      <c r="S77" s="17">
        <f t="shared" si="12"/>
        <v>0.09</v>
      </c>
      <c r="T77" s="19">
        <v>5</v>
      </c>
      <c r="U77" s="18">
        <f t="shared" si="13"/>
        <v>2.16</v>
      </c>
      <c r="V77" s="13">
        <v>1</v>
      </c>
      <c r="W77" s="21" t="s">
        <v>29</v>
      </c>
    </row>
    <row r="78" spans="2:23" s="2" customFormat="1" ht="23" x14ac:dyDescent="0.3">
      <c r="B78" s="5">
        <v>67</v>
      </c>
      <c r="C78" s="12"/>
      <c r="D78" s="13" t="s">
        <v>52</v>
      </c>
      <c r="E78" s="13">
        <v>2</v>
      </c>
      <c r="F78" s="22" t="s">
        <v>26</v>
      </c>
      <c r="G78" s="17" t="s">
        <v>120</v>
      </c>
      <c r="H78" s="15" t="s">
        <v>28</v>
      </c>
      <c r="I78" s="16">
        <v>50.1</v>
      </c>
      <c r="J78" s="16">
        <f t="shared" ref="J78:J101" si="14">SUM(I78/3.14)</f>
        <v>15.955414012738853</v>
      </c>
      <c r="K78" s="13">
        <v>8</v>
      </c>
      <c r="L78" s="17">
        <f t="shared" si="8"/>
        <v>1.9984156050955416E-2</v>
      </c>
      <c r="M78" s="18">
        <f t="shared" si="9"/>
        <v>0.24</v>
      </c>
      <c r="N78" s="19">
        <v>2</v>
      </c>
      <c r="O78" s="20">
        <v>0.45</v>
      </c>
      <c r="P78" s="18">
        <f t="shared" si="10"/>
        <v>0.9</v>
      </c>
      <c r="Q78" s="17">
        <f t="shared" si="11"/>
        <v>0.13500000000000001</v>
      </c>
      <c r="R78" s="19">
        <v>15</v>
      </c>
      <c r="S78" s="17">
        <f t="shared" si="12"/>
        <v>4.4999999999999998E-2</v>
      </c>
      <c r="T78" s="19">
        <v>5</v>
      </c>
      <c r="U78" s="18">
        <f t="shared" si="13"/>
        <v>1.08</v>
      </c>
      <c r="V78" s="13">
        <v>1</v>
      </c>
      <c r="W78" s="21" t="s">
        <v>29</v>
      </c>
    </row>
    <row r="79" spans="2:23" s="2" customFormat="1" ht="23" x14ac:dyDescent="0.3">
      <c r="B79" s="5">
        <v>68</v>
      </c>
      <c r="C79" s="12"/>
      <c r="D79" s="13" t="s">
        <v>52</v>
      </c>
      <c r="E79" s="13">
        <v>5</v>
      </c>
      <c r="F79" s="13" t="s">
        <v>26</v>
      </c>
      <c r="G79" s="14" t="s">
        <v>121</v>
      </c>
      <c r="H79" s="15" t="s">
        <v>28</v>
      </c>
      <c r="I79" s="16">
        <v>60</v>
      </c>
      <c r="J79" s="16">
        <f t="shared" si="14"/>
        <v>19.108280254777068</v>
      </c>
      <c r="K79" s="13">
        <v>7</v>
      </c>
      <c r="L79" s="17">
        <f t="shared" si="8"/>
        <v>2.8662420382165595E-2</v>
      </c>
      <c r="M79" s="18">
        <f t="shared" si="9"/>
        <v>0.6</v>
      </c>
      <c r="N79" s="19">
        <v>2</v>
      </c>
      <c r="O79" s="20">
        <v>0.45</v>
      </c>
      <c r="P79" s="18">
        <f t="shared" si="10"/>
        <v>2.25</v>
      </c>
      <c r="Q79" s="17">
        <f t="shared" si="11"/>
        <v>0.33750000000000002</v>
      </c>
      <c r="R79" s="19">
        <v>15</v>
      </c>
      <c r="S79" s="17">
        <f t="shared" si="12"/>
        <v>0.1125</v>
      </c>
      <c r="T79" s="19">
        <v>5</v>
      </c>
      <c r="U79" s="18">
        <f t="shared" si="13"/>
        <v>2.6999999999999997</v>
      </c>
      <c r="V79" s="13">
        <v>1</v>
      </c>
      <c r="W79" s="21" t="s">
        <v>29</v>
      </c>
    </row>
    <row r="80" spans="2:23" s="2" customFormat="1" ht="23" x14ac:dyDescent="0.3">
      <c r="B80" s="5">
        <v>69</v>
      </c>
      <c r="C80" s="12"/>
      <c r="D80" s="13" t="s">
        <v>52</v>
      </c>
      <c r="E80" s="13">
        <v>2</v>
      </c>
      <c r="F80" s="13" t="s">
        <v>26</v>
      </c>
      <c r="G80" s="14" t="s">
        <v>122</v>
      </c>
      <c r="H80" s="15" t="s">
        <v>28</v>
      </c>
      <c r="I80" s="16">
        <v>80</v>
      </c>
      <c r="J80" s="16">
        <f t="shared" si="14"/>
        <v>25.477707006369425</v>
      </c>
      <c r="K80" s="13">
        <v>10</v>
      </c>
      <c r="L80" s="17">
        <f t="shared" si="8"/>
        <v>5.0955414012738856E-2</v>
      </c>
      <c r="M80" s="18">
        <f t="shared" si="9"/>
        <v>0.24</v>
      </c>
      <c r="N80" s="19">
        <v>2</v>
      </c>
      <c r="O80" s="20">
        <v>0.45</v>
      </c>
      <c r="P80" s="18">
        <f t="shared" si="10"/>
        <v>0.9</v>
      </c>
      <c r="Q80" s="17">
        <f t="shared" si="11"/>
        <v>0.13500000000000001</v>
      </c>
      <c r="R80" s="19">
        <v>15</v>
      </c>
      <c r="S80" s="17">
        <f t="shared" si="12"/>
        <v>4.4999999999999998E-2</v>
      </c>
      <c r="T80" s="19">
        <v>5</v>
      </c>
      <c r="U80" s="18">
        <f t="shared" si="13"/>
        <v>1.08</v>
      </c>
      <c r="V80" s="13">
        <v>1</v>
      </c>
      <c r="W80" s="21" t="s">
        <v>29</v>
      </c>
    </row>
    <row r="81" spans="2:23" s="2" customFormat="1" ht="23" x14ac:dyDescent="0.3">
      <c r="B81" s="5">
        <v>70</v>
      </c>
      <c r="C81" s="12"/>
      <c r="D81" s="13" t="s">
        <v>52</v>
      </c>
      <c r="E81" s="13">
        <v>3</v>
      </c>
      <c r="F81" s="13" t="s">
        <v>26</v>
      </c>
      <c r="G81" s="14" t="s">
        <v>123</v>
      </c>
      <c r="H81" s="15" t="s">
        <v>28</v>
      </c>
      <c r="I81" s="16">
        <v>100</v>
      </c>
      <c r="J81" s="16">
        <f t="shared" si="14"/>
        <v>31.847133757961782</v>
      </c>
      <c r="K81" s="13">
        <v>10</v>
      </c>
      <c r="L81" s="17">
        <f t="shared" si="8"/>
        <v>7.9617834394904455E-2</v>
      </c>
      <c r="M81" s="18">
        <f t="shared" si="9"/>
        <v>0.36</v>
      </c>
      <c r="N81" s="19">
        <v>2</v>
      </c>
      <c r="O81" s="20">
        <v>0.45</v>
      </c>
      <c r="P81" s="18">
        <f t="shared" si="10"/>
        <v>1.35</v>
      </c>
      <c r="Q81" s="17">
        <f t="shared" si="11"/>
        <v>0.20250000000000001</v>
      </c>
      <c r="R81" s="19">
        <v>15</v>
      </c>
      <c r="S81" s="17">
        <f t="shared" si="12"/>
        <v>6.7500000000000004E-2</v>
      </c>
      <c r="T81" s="19">
        <v>5</v>
      </c>
      <c r="U81" s="18">
        <f t="shared" si="13"/>
        <v>1.62</v>
      </c>
      <c r="V81" s="13">
        <v>1</v>
      </c>
      <c r="W81" s="21" t="s">
        <v>29</v>
      </c>
    </row>
    <row r="82" spans="2:23" s="2" customFormat="1" ht="23" x14ac:dyDescent="0.3">
      <c r="B82" s="5">
        <v>71</v>
      </c>
      <c r="C82" s="12"/>
      <c r="D82" s="13" t="s">
        <v>32</v>
      </c>
      <c r="E82" s="13">
        <v>5</v>
      </c>
      <c r="F82" s="13" t="s">
        <v>26</v>
      </c>
      <c r="G82" s="14" t="s">
        <v>124</v>
      </c>
      <c r="H82" s="15" t="s">
        <v>28</v>
      </c>
      <c r="I82" s="16">
        <v>100</v>
      </c>
      <c r="J82" s="16">
        <f t="shared" si="14"/>
        <v>31.847133757961782</v>
      </c>
      <c r="K82" s="13">
        <v>13</v>
      </c>
      <c r="L82" s="17">
        <f t="shared" si="8"/>
        <v>7.9617834394904455E-2</v>
      </c>
      <c r="M82" s="18">
        <f t="shared" si="9"/>
        <v>0.6</v>
      </c>
      <c r="N82" s="19">
        <v>2</v>
      </c>
      <c r="O82" s="20">
        <v>0.45</v>
      </c>
      <c r="P82" s="18">
        <f t="shared" si="10"/>
        <v>2.25</v>
      </c>
      <c r="Q82" s="17">
        <f t="shared" si="11"/>
        <v>0.33750000000000002</v>
      </c>
      <c r="R82" s="19">
        <v>15</v>
      </c>
      <c r="S82" s="17">
        <f t="shared" si="12"/>
        <v>0.1125</v>
      </c>
      <c r="T82" s="19">
        <v>5</v>
      </c>
      <c r="U82" s="18">
        <f t="shared" si="13"/>
        <v>2.6999999999999997</v>
      </c>
      <c r="V82" s="13">
        <v>1</v>
      </c>
      <c r="W82" s="21" t="s">
        <v>29</v>
      </c>
    </row>
    <row r="83" spans="2:23" s="2" customFormat="1" ht="23" x14ac:dyDescent="0.3">
      <c r="B83" s="5">
        <v>72</v>
      </c>
      <c r="C83" s="12"/>
      <c r="D83" s="13" t="s">
        <v>125</v>
      </c>
      <c r="E83" s="13">
        <v>15</v>
      </c>
      <c r="F83" s="13" t="s">
        <v>26</v>
      </c>
      <c r="G83" s="14" t="s">
        <v>126</v>
      </c>
      <c r="H83" s="15" t="s">
        <v>28</v>
      </c>
      <c r="I83" s="16">
        <v>100</v>
      </c>
      <c r="J83" s="16">
        <f t="shared" si="14"/>
        <v>31.847133757961782</v>
      </c>
      <c r="K83" s="13">
        <v>15</v>
      </c>
      <c r="L83" s="17">
        <f t="shared" si="8"/>
        <v>7.9617834394904455E-2</v>
      </c>
      <c r="M83" s="18">
        <f t="shared" si="9"/>
        <v>1.8</v>
      </c>
      <c r="N83" s="19">
        <v>2</v>
      </c>
      <c r="O83" s="20">
        <v>0.45</v>
      </c>
      <c r="P83" s="18">
        <f t="shared" si="10"/>
        <v>6.75</v>
      </c>
      <c r="Q83" s="17">
        <f t="shared" si="11"/>
        <v>1.0125</v>
      </c>
      <c r="R83" s="19">
        <v>15</v>
      </c>
      <c r="S83" s="17">
        <f t="shared" si="12"/>
        <v>0.33750000000000002</v>
      </c>
      <c r="T83" s="19">
        <v>5</v>
      </c>
      <c r="U83" s="18">
        <f t="shared" si="13"/>
        <v>8.1</v>
      </c>
      <c r="V83" s="13">
        <v>1</v>
      </c>
      <c r="W83" s="21" t="s">
        <v>29</v>
      </c>
    </row>
    <row r="84" spans="2:23" s="2" customFormat="1" ht="23" x14ac:dyDescent="0.3">
      <c r="B84" s="5">
        <v>73</v>
      </c>
      <c r="C84" s="12"/>
      <c r="D84" s="13" t="s">
        <v>125</v>
      </c>
      <c r="E84" s="13">
        <v>12</v>
      </c>
      <c r="F84" s="13" t="s">
        <v>26</v>
      </c>
      <c r="G84" s="14" t="s">
        <v>127</v>
      </c>
      <c r="H84" s="15" t="s">
        <v>28</v>
      </c>
      <c r="I84" s="16">
        <v>100</v>
      </c>
      <c r="J84" s="16">
        <f t="shared" si="14"/>
        <v>31.847133757961782</v>
      </c>
      <c r="K84" s="13">
        <v>15</v>
      </c>
      <c r="L84" s="17">
        <f t="shared" si="8"/>
        <v>7.9617834394904455E-2</v>
      </c>
      <c r="M84" s="18">
        <f t="shared" si="9"/>
        <v>1.44</v>
      </c>
      <c r="N84" s="19">
        <v>2</v>
      </c>
      <c r="O84" s="20">
        <v>0.45</v>
      </c>
      <c r="P84" s="18">
        <f t="shared" si="10"/>
        <v>5.4</v>
      </c>
      <c r="Q84" s="17">
        <f t="shared" si="11"/>
        <v>0.81</v>
      </c>
      <c r="R84" s="19">
        <v>15</v>
      </c>
      <c r="S84" s="17">
        <f t="shared" si="12"/>
        <v>0.27</v>
      </c>
      <c r="T84" s="19">
        <v>5</v>
      </c>
      <c r="U84" s="18">
        <f t="shared" si="13"/>
        <v>6.48</v>
      </c>
      <c r="V84" s="13">
        <v>1</v>
      </c>
      <c r="W84" s="21" t="s">
        <v>29</v>
      </c>
    </row>
    <row r="85" spans="2:23" s="2" customFormat="1" ht="23" x14ac:dyDescent="0.3">
      <c r="B85" s="5">
        <v>74</v>
      </c>
      <c r="C85" s="12"/>
      <c r="D85" s="13" t="s">
        <v>52</v>
      </c>
      <c r="E85" s="13">
        <v>5</v>
      </c>
      <c r="F85" s="13" t="s">
        <v>26</v>
      </c>
      <c r="G85" s="14" t="s">
        <v>128</v>
      </c>
      <c r="H85" s="15" t="s">
        <v>28</v>
      </c>
      <c r="I85" s="16">
        <v>50</v>
      </c>
      <c r="J85" s="16">
        <f t="shared" si="14"/>
        <v>15.923566878980891</v>
      </c>
      <c r="K85" s="13">
        <v>7</v>
      </c>
      <c r="L85" s="17">
        <f t="shared" si="8"/>
        <v>1.9904458598726114E-2</v>
      </c>
      <c r="M85" s="18">
        <f t="shared" si="9"/>
        <v>0.6</v>
      </c>
      <c r="N85" s="19">
        <v>2</v>
      </c>
      <c r="O85" s="20">
        <v>0.45</v>
      </c>
      <c r="P85" s="18">
        <f t="shared" si="10"/>
        <v>2.25</v>
      </c>
      <c r="Q85" s="17">
        <f t="shared" si="11"/>
        <v>0.33750000000000002</v>
      </c>
      <c r="R85" s="19">
        <v>15</v>
      </c>
      <c r="S85" s="17">
        <f t="shared" si="12"/>
        <v>0.1125</v>
      </c>
      <c r="T85" s="19">
        <v>5</v>
      </c>
      <c r="U85" s="18">
        <f t="shared" si="13"/>
        <v>2.6999999999999997</v>
      </c>
      <c r="V85" s="13">
        <v>1</v>
      </c>
      <c r="W85" s="21" t="s">
        <v>29</v>
      </c>
    </row>
    <row r="86" spans="2:23" s="2" customFormat="1" ht="23" x14ac:dyDescent="0.3">
      <c r="B86" s="5">
        <v>75</v>
      </c>
      <c r="C86" s="12"/>
      <c r="D86" s="13" t="s">
        <v>32</v>
      </c>
      <c r="E86" s="13">
        <v>2</v>
      </c>
      <c r="F86" s="13" t="s">
        <v>26</v>
      </c>
      <c r="G86" s="14" t="s">
        <v>129</v>
      </c>
      <c r="H86" s="15" t="s">
        <v>28</v>
      </c>
      <c r="I86" s="16">
        <v>120</v>
      </c>
      <c r="J86" s="16">
        <f t="shared" si="14"/>
        <v>38.216560509554135</v>
      </c>
      <c r="K86" s="13">
        <v>12</v>
      </c>
      <c r="L86" s="17">
        <f t="shared" si="8"/>
        <v>0.11464968152866238</v>
      </c>
      <c r="M86" s="18">
        <f t="shared" si="9"/>
        <v>0.24</v>
      </c>
      <c r="N86" s="19">
        <v>2</v>
      </c>
      <c r="O86" s="20">
        <v>0.45</v>
      </c>
      <c r="P86" s="18">
        <f t="shared" si="10"/>
        <v>0.9</v>
      </c>
      <c r="Q86" s="17">
        <f t="shared" si="11"/>
        <v>0.13500000000000001</v>
      </c>
      <c r="R86" s="19">
        <v>15</v>
      </c>
      <c r="S86" s="17">
        <f t="shared" si="12"/>
        <v>4.4999999999999998E-2</v>
      </c>
      <c r="T86" s="19">
        <v>5</v>
      </c>
      <c r="U86" s="18">
        <f t="shared" si="13"/>
        <v>1.08</v>
      </c>
      <c r="V86" s="13">
        <v>1</v>
      </c>
      <c r="W86" s="21" t="s">
        <v>29</v>
      </c>
    </row>
    <row r="87" spans="2:23" s="2" customFormat="1" ht="23" x14ac:dyDescent="0.3">
      <c r="B87" s="5">
        <v>76</v>
      </c>
      <c r="C87" s="12"/>
      <c r="D87" s="13" t="s">
        <v>104</v>
      </c>
      <c r="E87" s="13">
        <v>5</v>
      </c>
      <c r="F87" s="13" t="s">
        <v>26</v>
      </c>
      <c r="G87" s="14" t="s">
        <v>130</v>
      </c>
      <c r="H87" s="15" t="s">
        <v>28</v>
      </c>
      <c r="I87" s="16">
        <v>120</v>
      </c>
      <c r="J87" s="16">
        <f t="shared" si="14"/>
        <v>38.216560509554135</v>
      </c>
      <c r="K87" s="13">
        <v>10</v>
      </c>
      <c r="L87" s="17">
        <f t="shared" si="8"/>
        <v>0.11464968152866238</v>
      </c>
      <c r="M87" s="18">
        <f t="shared" si="9"/>
        <v>0.6</v>
      </c>
      <c r="N87" s="19">
        <v>2</v>
      </c>
      <c r="O87" s="20">
        <v>0.45</v>
      </c>
      <c r="P87" s="18">
        <f t="shared" si="10"/>
        <v>2.25</v>
      </c>
      <c r="Q87" s="17">
        <f t="shared" si="11"/>
        <v>0.33750000000000002</v>
      </c>
      <c r="R87" s="19">
        <v>15</v>
      </c>
      <c r="S87" s="17">
        <f t="shared" si="12"/>
        <v>0.1125</v>
      </c>
      <c r="T87" s="19">
        <v>5</v>
      </c>
      <c r="U87" s="18">
        <f t="shared" si="13"/>
        <v>2.6999999999999997</v>
      </c>
      <c r="V87" s="13">
        <v>1</v>
      </c>
      <c r="W87" s="21" t="s">
        <v>29</v>
      </c>
    </row>
    <row r="88" spans="2:23" s="2" customFormat="1" ht="23" x14ac:dyDescent="0.3">
      <c r="B88" s="5">
        <v>77</v>
      </c>
      <c r="C88" s="12"/>
      <c r="D88" s="13" t="s">
        <v>32</v>
      </c>
      <c r="E88" s="13">
        <v>3</v>
      </c>
      <c r="F88" s="13" t="s">
        <v>26</v>
      </c>
      <c r="G88" s="14" t="s">
        <v>131</v>
      </c>
      <c r="H88" s="15" t="s">
        <v>28</v>
      </c>
      <c r="I88" s="16">
        <v>80</v>
      </c>
      <c r="J88" s="16">
        <f t="shared" si="14"/>
        <v>25.477707006369425</v>
      </c>
      <c r="K88" s="13">
        <v>12</v>
      </c>
      <c r="L88" s="17">
        <f t="shared" si="8"/>
        <v>5.0955414012738856E-2</v>
      </c>
      <c r="M88" s="18">
        <f t="shared" si="9"/>
        <v>0.36</v>
      </c>
      <c r="N88" s="19">
        <v>2</v>
      </c>
      <c r="O88" s="20">
        <v>0.45</v>
      </c>
      <c r="P88" s="18">
        <f t="shared" si="10"/>
        <v>1.35</v>
      </c>
      <c r="Q88" s="17">
        <f t="shared" si="11"/>
        <v>0.20250000000000001</v>
      </c>
      <c r="R88" s="19">
        <v>15</v>
      </c>
      <c r="S88" s="17">
        <f t="shared" si="12"/>
        <v>6.7500000000000004E-2</v>
      </c>
      <c r="T88" s="19">
        <v>5</v>
      </c>
      <c r="U88" s="18">
        <f t="shared" si="13"/>
        <v>1.62</v>
      </c>
      <c r="V88" s="13">
        <v>1</v>
      </c>
      <c r="W88" s="21" t="s">
        <v>29</v>
      </c>
    </row>
    <row r="89" spans="2:23" s="2" customFormat="1" ht="23" x14ac:dyDescent="0.3">
      <c r="B89" s="5">
        <v>78</v>
      </c>
      <c r="C89" s="12"/>
      <c r="D89" s="13" t="s">
        <v>32</v>
      </c>
      <c r="E89" s="13">
        <v>8</v>
      </c>
      <c r="F89" s="13" t="s">
        <v>26</v>
      </c>
      <c r="G89" s="14" t="s">
        <v>132</v>
      </c>
      <c r="H89" s="15" t="s">
        <v>28</v>
      </c>
      <c r="I89" s="16">
        <v>80</v>
      </c>
      <c r="J89" s="16">
        <f t="shared" si="14"/>
        <v>25.477707006369425</v>
      </c>
      <c r="K89" s="13">
        <v>10</v>
      </c>
      <c r="L89" s="17">
        <f t="shared" si="8"/>
        <v>5.0955414012738856E-2</v>
      </c>
      <c r="M89" s="18">
        <f t="shared" si="9"/>
        <v>0.96</v>
      </c>
      <c r="N89" s="19">
        <v>2</v>
      </c>
      <c r="O89" s="20">
        <v>0.45</v>
      </c>
      <c r="P89" s="18">
        <f t="shared" si="10"/>
        <v>3.6</v>
      </c>
      <c r="Q89" s="17">
        <f t="shared" si="11"/>
        <v>0.54</v>
      </c>
      <c r="R89" s="19">
        <v>15</v>
      </c>
      <c r="S89" s="17">
        <f t="shared" si="12"/>
        <v>0.18</v>
      </c>
      <c r="T89" s="19">
        <v>5</v>
      </c>
      <c r="U89" s="18">
        <f t="shared" si="13"/>
        <v>4.32</v>
      </c>
      <c r="V89" s="13">
        <v>1</v>
      </c>
      <c r="W89" s="21" t="s">
        <v>29</v>
      </c>
    </row>
    <row r="90" spans="2:23" s="2" customFormat="1" ht="23" x14ac:dyDescent="0.3">
      <c r="B90" s="5">
        <v>79</v>
      </c>
      <c r="C90" s="12"/>
      <c r="D90" s="13" t="s">
        <v>133</v>
      </c>
      <c r="E90" s="13">
        <v>2</v>
      </c>
      <c r="F90" s="13" t="s">
        <v>26</v>
      </c>
      <c r="G90" s="14" t="s">
        <v>134</v>
      </c>
      <c r="H90" s="15" t="s">
        <v>28</v>
      </c>
      <c r="I90" s="16">
        <v>50.13</v>
      </c>
      <c r="J90" s="16">
        <f t="shared" si="14"/>
        <v>15.964968152866243</v>
      </c>
      <c r="K90" s="13">
        <v>10</v>
      </c>
      <c r="L90" s="17">
        <f t="shared" si="8"/>
        <v>2.000809633757962E-2</v>
      </c>
      <c r="M90" s="18">
        <f t="shared" si="9"/>
        <v>0.24</v>
      </c>
      <c r="N90" s="19">
        <v>2</v>
      </c>
      <c r="O90" s="20">
        <v>0.45</v>
      </c>
      <c r="P90" s="18">
        <f t="shared" si="10"/>
        <v>0.9</v>
      </c>
      <c r="Q90" s="17">
        <f t="shared" si="11"/>
        <v>0.13500000000000001</v>
      </c>
      <c r="R90" s="19">
        <v>15</v>
      </c>
      <c r="S90" s="17">
        <f t="shared" si="12"/>
        <v>4.4999999999999998E-2</v>
      </c>
      <c r="T90" s="19">
        <v>5</v>
      </c>
      <c r="U90" s="18">
        <f t="shared" si="13"/>
        <v>1.08</v>
      </c>
      <c r="V90" s="13">
        <v>1</v>
      </c>
      <c r="W90" s="21" t="s">
        <v>29</v>
      </c>
    </row>
    <row r="91" spans="2:23" s="2" customFormat="1" ht="23" x14ac:dyDescent="0.3">
      <c r="B91" s="5">
        <v>80</v>
      </c>
      <c r="C91" s="12"/>
      <c r="D91" s="13" t="s">
        <v>32</v>
      </c>
      <c r="E91" s="13">
        <v>9</v>
      </c>
      <c r="F91" s="22" t="s">
        <v>26</v>
      </c>
      <c r="G91" s="17" t="s">
        <v>135</v>
      </c>
      <c r="H91" s="15" t="s">
        <v>28</v>
      </c>
      <c r="I91" s="16">
        <v>100</v>
      </c>
      <c r="J91" s="16">
        <f t="shared" si="14"/>
        <v>31.847133757961782</v>
      </c>
      <c r="K91" s="13">
        <v>8</v>
      </c>
      <c r="L91" s="17">
        <f t="shared" si="8"/>
        <v>7.9617834394904455E-2</v>
      </c>
      <c r="M91" s="18">
        <f t="shared" si="9"/>
        <v>1.08</v>
      </c>
      <c r="N91" s="19">
        <v>2</v>
      </c>
      <c r="O91" s="20">
        <v>0.45</v>
      </c>
      <c r="P91" s="18">
        <f t="shared" si="10"/>
        <v>4.05</v>
      </c>
      <c r="Q91" s="17">
        <f t="shared" si="11"/>
        <v>0.60750000000000004</v>
      </c>
      <c r="R91" s="19">
        <v>15</v>
      </c>
      <c r="S91" s="17">
        <f t="shared" si="12"/>
        <v>0.20250000000000001</v>
      </c>
      <c r="T91" s="19">
        <v>5</v>
      </c>
      <c r="U91" s="18">
        <f t="shared" si="13"/>
        <v>4.8599999999999994</v>
      </c>
      <c r="V91" s="13">
        <v>1</v>
      </c>
      <c r="W91" s="21" t="s">
        <v>29</v>
      </c>
    </row>
    <row r="92" spans="2:23" s="2" customFormat="1" ht="23" x14ac:dyDescent="0.3">
      <c r="B92" s="5">
        <v>81</v>
      </c>
      <c r="C92" s="12"/>
      <c r="D92" s="13" t="s">
        <v>32</v>
      </c>
      <c r="E92" s="13">
        <v>6</v>
      </c>
      <c r="F92" s="22" t="s">
        <v>26</v>
      </c>
      <c r="G92" s="17" t="s">
        <v>136</v>
      </c>
      <c r="H92" s="15" t="s">
        <v>28</v>
      </c>
      <c r="I92" s="16">
        <v>100</v>
      </c>
      <c r="J92" s="16">
        <f t="shared" si="14"/>
        <v>31.847133757961782</v>
      </c>
      <c r="K92" s="13">
        <v>8</v>
      </c>
      <c r="L92" s="17">
        <f t="shared" si="8"/>
        <v>7.9617834394904455E-2</v>
      </c>
      <c r="M92" s="18">
        <f t="shared" si="9"/>
        <v>0.72</v>
      </c>
      <c r="N92" s="19">
        <v>2</v>
      </c>
      <c r="O92" s="20">
        <v>0.45</v>
      </c>
      <c r="P92" s="18">
        <f t="shared" si="10"/>
        <v>2.7</v>
      </c>
      <c r="Q92" s="17">
        <f t="shared" si="11"/>
        <v>0.40500000000000003</v>
      </c>
      <c r="R92" s="19">
        <v>15</v>
      </c>
      <c r="S92" s="17">
        <f t="shared" si="12"/>
        <v>0.13500000000000001</v>
      </c>
      <c r="T92" s="19">
        <v>5</v>
      </c>
      <c r="U92" s="18">
        <f t="shared" si="13"/>
        <v>3.24</v>
      </c>
      <c r="V92" s="13">
        <v>1</v>
      </c>
      <c r="W92" s="21" t="s">
        <v>29</v>
      </c>
    </row>
    <row r="93" spans="2:23" s="2" customFormat="1" ht="23" x14ac:dyDescent="0.3">
      <c r="B93" s="5">
        <v>82</v>
      </c>
      <c r="C93" s="12"/>
      <c r="D93" s="13" t="s">
        <v>32</v>
      </c>
      <c r="E93" s="13">
        <v>23</v>
      </c>
      <c r="F93" s="22" t="s">
        <v>26</v>
      </c>
      <c r="G93" s="17" t="s">
        <v>137</v>
      </c>
      <c r="H93" s="15" t="s">
        <v>28</v>
      </c>
      <c r="I93" s="16">
        <v>80</v>
      </c>
      <c r="J93" s="16">
        <f t="shared" si="14"/>
        <v>25.477707006369425</v>
      </c>
      <c r="K93" s="13">
        <v>10</v>
      </c>
      <c r="L93" s="17">
        <f t="shared" si="8"/>
        <v>5.0955414012738856E-2</v>
      </c>
      <c r="M93" s="18">
        <f t="shared" si="9"/>
        <v>2.76</v>
      </c>
      <c r="N93" s="19">
        <v>2</v>
      </c>
      <c r="O93" s="20">
        <v>0.45</v>
      </c>
      <c r="P93" s="18">
        <f t="shared" si="10"/>
        <v>10.35</v>
      </c>
      <c r="Q93" s="17">
        <f t="shared" si="11"/>
        <v>1.5525</v>
      </c>
      <c r="R93" s="19">
        <v>15</v>
      </c>
      <c r="S93" s="17">
        <f t="shared" si="12"/>
        <v>0.51749999999999996</v>
      </c>
      <c r="T93" s="19">
        <v>5</v>
      </c>
      <c r="U93" s="18">
        <f t="shared" si="13"/>
        <v>12.42</v>
      </c>
      <c r="V93" s="13">
        <v>1</v>
      </c>
      <c r="W93" s="21" t="s">
        <v>29</v>
      </c>
    </row>
    <row r="94" spans="2:23" s="2" customFormat="1" ht="23" x14ac:dyDescent="0.3">
      <c r="B94" s="5">
        <v>83</v>
      </c>
      <c r="C94" s="12"/>
      <c r="D94" s="13" t="s">
        <v>32</v>
      </c>
      <c r="E94" s="13">
        <v>30</v>
      </c>
      <c r="F94" s="22" t="s">
        <v>26</v>
      </c>
      <c r="G94" s="17" t="s">
        <v>138</v>
      </c>
      <c r="H94" s="15" t="s">
        <v>28</v>
      </c>
      <c r="I94" s="16">
        <v>80</v>
      </c>
      <c r="J94" s="16">
        <f t="shared" si="14"/>
        <v>25.477707006369425</v>
      </c>
      <c r="K94" s="13">
        <v>9</v>
      </c>
      <c r="L94" s="17">
        <f t="shared" si="8"/>
        <v>5.0955414012738856E-2</v>
      </c>
      <c r="M94" s="18">
        <f t="shared" si="9"/>
        <v>3.6</v>
      </c>
      <c r="N94" s="19">
        <v>2</v>
      </c>
      <c r="O94" s="20">
        <v>0.45</v>
      </c>
      <c r="P94" s="18">
        <f t="shared" si="10"/>
        <v>13.5</v>
      </c>
      <c r="Q94" s="17">
        <f t="shared" si="11"/>
        <v>2.0249999999999999</v>
      </c>
      <c r="R94" s="19">
        <v>15</v>
      </c>
      <c r="S94" s="17">
        <f t="shared" si="12"/>
        <v>0.67500000000000004</v>
      </c>
      <c r="T94" s="19">
        <v>5</v>
      </c>
      <c r="U94" s="18">
        <f t="shared" si="13"/>
        <v>16.2</v>
      </c>
      <c r="V94" s="13">
        <v>1</v>
      </c>
      <c r="W94" s="21" t="s">
        <v>29</v>
      </c>
    </row>
    <row r="95" spans="2:23" s="2" customFormat="1" ht="23" x14ac:dyDescent="0.3">
      <c r="B95" s="5">
        <v>84</v>
      </c>
      <c r="C95" s="12"/>
      <c r="D95" s="13" t="s">
        <v>32</v>
      </c>
      <c r="E95" s="13">
        <v>6</v>
      </c>
      <c r="F95" s="22" t="s">
        <v>26</v>
      </c>
      <c r="G95" s="17" t="s">
        <v>139</v>
      </c>
      <c r="H95" s="15" t="s">
        <v>28</v>
      </c>
      <c r="I95" s="16">
        <v>100</v>
      </c>
      <c r="J95" s="16">
        <f t="shared" si="14"/>
        <v>31.847133757961782</v>
      </c>
      <c r="K95" s="13">
        <v>8</v>
      </c>
      <c r="L95" s="17">
        <f t="shared" si="8"/>
        <v>7.9617834394904455E-2</v>
      </c>
      <c r="M95" s="18">
        <f t="shared" si="9"/>
        <v>0.72</v>
      </c>
      <c r="N95" s="19">
        <v>2</v>
      </c>
      <c r="O95" s="20">
        <v>0.45</v>
      </c>
      <c r="P95" s="18">
        <f t="shared" si="10"/>
        <v>2.7</v>
      </c>
      <c r="Q95" s="17">
        <f t="shared" si="11"/>
        <v>0.40500000000000003</v>
      </c>
      <c r="R95" s="19">
        <v>15</v>
      </c>
      <c r="S95" s="17">
        <f t="shared" si="12"/>
        <v>0.13500000000000001</v>
      </c>
      <c r="T95" s="19">
        <v>5</v>
      </c>
      <c r="U95" s="18">
        <f t="shared" si="13"/>
        <v>3.24</v>
      </c>
      <c r="V95" s="13">
        <v>1</v>
      </c>
      <c r="W95" s="21" t="s">
        <v>29</v>
      </c>
    </row>
    <row r="96" spans="2:23" s="2" customFormat="1" ht="23" x14ac:dyDescent="0.3">
      <c r="B96" s="5">
        <v>85</v>
      </c>
      <c r="C96" s="12"/>
      <c r="D96" s="13" t="s">
        <v>32</v>
      </c>
      <c r="E96" s="13">
        <v>12</v>
      </c>
      <c r="F96" s="22" t="s">
        <v>26</v>
      </c>
      <c r="G96" s="17" t="s">
        <v>140</v>
      </c>
      <c r="H96" s="15" t="s">
        <v>28</v>
      </c>
      <c r="I96" s="16">
        <v>80</v>
      </c>
      <c r="J96" s="16">
        <f t="shared" si="14"/>
        <v>25.477707006369425</v>
      </c>
      <c r="K96" s="13">
        <v>8</v>
      </c>
      <c r="L96" s="17">
        <f t="shared" si="8"/>
        <v>5.0955414012738856E-2</v>
      </c>
      <c r="M96" s="18">
        <f t="shared" si="9"/>
        <v>1.44</v>
      </c>
      <c r="N96" s="19">
        <v>2</v>
      </c>
      <c r="O96" s="20">
        <v>0.45</v>
      </c>
      <c r="P96" s="18">
        <f t="shared" si="10"/>
        <v>5.4</v>
      </c>
      <c r="Q96" s="17">
        <f t="shared" si="11"/>
        <v>0.81</v>
      </c>
      <c r="R96" s="19">
        <v>15</v>
      </c>
      <c r="S96" s="17">
        <f t="shared" si="12"/>
        <v>0.27</v>
      </c>
      <c r="T96" s="19">
        <v>5</v>
      </c>
      <c r="U96" s="18">
        <f t="shared" si="13"/>
        <v>6.48</v>
      </c>
      <c r="V96" s="13">
        <v>1</v>
      </c>
      <c r="W96" s="21" t="s">
        <v>29</v>
      </c>
    </row>
    <row r="97" spans="1:23" s="2" customFormat="1" ht="23" x14ac:dyDescent="0.3">
      <c r="B97" s="5">
        <v>86</v>
      </c>
      <c r="C97" s="12"/>
      <c r="D97" s="13" t="s">
        <v>32</v>
      </c>
      <c r="E97" s="13">
        <v>10</v>
      </c>
      <c r="F97" s="22" t="s">
        <v>26</v>
      </c>
      <c r="G97" s="17" t="s">
        <v>141</v>
      </c>
      <c r="H97" s="15" t="s">
        <v>28</v>
      </c>
      <c r="I97" s="16">
        <v>150</v>
      </c>
      <c r="J97" s="16">
        <f t="shared" si="14"/>
        <v>47.770700636942671</v>
      </c>
      <c r="K97" s="13">
        <v>15</v>
      </c>
      <c r="L97" s="17">
        <f t="shared" si="8"/>
        <v>0.17914012738853502</v>
      </c>
      <c r="M97" s="18">
        <f t="shared" si="9"/>
        <v>1.2</v>
      </c>
      <c r="N97" s="19">
        <v>2</v>
      </c>
      <c r="O97" s="20">
        <v>0.45</v>
      </c>
      <c r="P97" s="18">
        <f t="shared" si="10"/>
        <v>4.5</v>
      </c>
      <c r="Q97" s="17">
        <f t="shared" si="11"/>
        <v>0.67500000000000004</v>
      </c>
      <c r="R97" s="19">
        <v>15</v>
      </c>
      <c r="S97" s="17">
        <f t="shared" si="12"/>
        <v>0.22500000000000001</v>
      </c>
      <c r="T97" s="19">
        <v>5</v>
      </c>
      <c r="U97" s="18">
        <f t="shared" si="13"/>
        <v>5.3999999999999995</v>
      </c>
      <c r="V97" s="13">
        <v>1</v>
      </c>
      <c r="W97" s="21" t="s">
        <v>29</v>
      </c>
    </row>
    <row r="98" spans="1:23" s="2" customFormat="1" ht="23" x14ac:dyDescent="0.3">
      <c r="B98" s="5">
        <v>87</v>
      </c>
      <c r="C98" s="12"/>
      <c r="D98" s="13" t="s">
        <v>32</v>
      </c>
      <c r="E98" s="13">
        <v>32</v>
      </c>
      <c r="F98" s="22" t="s">
        <v>26</v>
      </c>
      <c r="G98" s="17" t="s">
        <v>142</v>
      </c>
      <c r="H98" s="15" t="s">
        <v>28</v>
      </c>
      <c r="I98" s="16">
        <v>60</v>
      </c>
      <c r="J98" s="16">
        <f t="shared" si="14"/>
        <v>19.108280254777068</v>
      </c>
      <c r="K98" s="13">
        <v>7</v>
      </c>
      <c r="L98" s="17">
        <f t="shared" si="8"/>
        <v>2.8662420382165595E-2</v>
      </c>
      <c r="M98" s="18">
        <f t="shared" si="9"/>
        <v>3.84</v>
      </c>
      <c r="N98" s="19">
        <v>2</v>
      </c>
      <c r="O98" s="20">
        <v>0.45</v>
      </c>
      <c r="P98" s="18">
        <f t="shared" si="10"/>
        <v>14.4</v>
      </c>
      <c r="Q98" s="17">
        <f t="shared" si="11"/>
        <v>2.16</v>
      </c>
      <c r="R98" s="19">
        <v>15</v>
      </c>
      <c r="S98" s="17">
        <f t="shared" si="12"/>
        <v>0.72</v>
      </c>
      <c r="T98" s="19">
        <v>5</v>
      </c>
      <c r="U98" s="18">
        <f t="shared" si="13"/>
        <v>17.28</v>
      </c>
      <c r="V98" s="13">
        <v>1</v>
      </c>
      <c r="W98" s="21" t="s">
        <v>29</v>
      </c>
    </row>
    <row r="99" spans="1:23" s="2" customFormat="1" ht="23" x14ac:dyDescent="0.3">
      <c r="B99" s="5">
        <v>88</v>
      </c>
      <c r="C99" s="12"/>
      <c r="D99" s="13" t="s">
        <v>32</v>
      </c>
      <c r="E99" s="13">
        <v>10</v>
      </c>
      <c r="F99" s="22" t="s">
        <v>26</v>
      </c>
      <c r="G99" s="17" t="s">
        <v>143</v>
      </c>
      <c r="H99" s="15" t="s">
        <v>28</v>
      </c>
      <c r="I99" s="16">
        <v>60</v>
      </c>
      <c r="J99" s="16">
        <f t="shared" si="14"/>
        <v>19.108280254777068</v>
      </c>
      <c r="K99" s="13">
        <v>7</v>
      </c>
      <c r="L99" s="17">
        <f t="shared" si="8"/>
        <v>2.8662420382165595E-2</v>
      </c>
      <c r="M99" s="18">
        <f t="shared" si="9"/>
        <v>1.2</v>
      </c>
      <c r="N99" s="19">
        <v>2</v>
      </c>
      <c r="O99" s="20">
        <v>0.45</v>
      </c>
      <c r="P99" s="18">
        <f t="shared" si="10"/>
        <v>4.5</v>
      </c>
      <c r="Q99" s="17">
        <f t="shared" si="11"/>
        <v>0.67500000000000004</v>
      </c>
      <c r="R99" s="19">
        <v>15</v>
      </c>
      <c r="S99" s="17">
        <f t="shared" si="12"/>
        <v>0.22500000000000001</v>
      </c>
      <c r="T99" s="19">
        <v>5</v>
      </c>
      <c r="U99" s="18">
        <f t="shared" si="13"/>
        <v>5.3999999999999995</v>
      </c>
      <c r="V99" s="13">
        <v>1</v>
      </c>
      <c r="W99" s="21" t="s">
        <v>29</v>
      </c>
    </row>
    <row r="100" spans="1:23" s="2" customFormat="1" ht="23" x14ac:dyDescent="0.3">
      <c r="B100" s="5">
        <v>89</v>
      </c>
      <c r="C100" s="12"/>
      <c r="D100" s="13" t="s">
        <v>32</v>
      </c>
      <c r="E100" s="13">
        <v>10</v>
      </c>
      <c r="F100" s="22" t="s">
        <v>26</v>
      </c>
      <c r="G100" s="17" t="s">
        <v>144</v>
      </c>
      <c r="H100" s="15" t="s">
        <v>28</v>
      </c>
      <c r="I100" s="16">
        <v>60</v>
      </c>
      <c r="J100" s="16">
        <f t="shared" si="14"/>
        <v>19.108280254777068</v>
      </c>
      <c r="K100" s="13">
        <v>7</v>
      </c>
      <c r="L100" s="17">
        <f t="shared" si="8"/>
        <v>2.8662420382165595E-2</v>
      </c>
      <c r="M100" s="18">
        <f t="shared" si="9"/>
        <v>1.2</v>
      </c>
      <c r="N100" s="19">
        <v>2</v>
      </c>
      <c r="O100" s="20">
        <v>0.45</v>
      </c>
      <c r="P100" s="18">
        <f t="shared" si="10"/>
        <v>4.5</v>
      </c>
      <c r="Q100" s="17">
        <f t="shared" si="11"/>
        <v>0.67500000000000004</v>
      </c>
      <c r="R100" s="19">
        <v>15</v>
      </c>
      <c r="S100" s="17">
        <f t="shared" si="12"/>
        <v>0.22500000000000001</v>
      </c>
      <c r="T100" s="19">
        <v>5</v>
      </c>
      <c r="U100" s="18">
        <f t="shared" si="13"/>
        <v>5.3999999999999995</v>
      </c>
      <c r="V100" s="13">
        <v>1</v>
      </c>
      <c r="W100" s="21" t="s">
        <v>29</v>
      </c>
    </row>
    <row r="101" spans="1:23" s="2" customFormat="1" ht="23" x14ac:dyDescent="0.3">
      <c r="B101" s="5">
        <v>90</v>
      </c>
      <c r="C101" s="12" t="s">
        <v>145</v>
      </c>
      <c r="D101" s="13" t="s">
        <v>32</v>
      </c>
      <c r="E101" s="13">
        <v>22</v>
      </c>
      <c r="F101" s="13" t="s">
        <v>26</v>
      </c>
      <c r="G101" s="14" t="s">
        <v>146</v>
      </c>
      <c r="H101" s="15" t="s">
        <v>28</v>
      </c>
      <c r="I101" s="16">
        <v>60</v>
      </c>
      <c r="J101" s="16">
        <f t="shared" si="14"/>
        <v>19.108280254777068</v>
      </c>
      <c r="K101" s="13">
        <v>7</v>
      </c>
      <c r="L101" s="17">
        <f t="shared" si="8"/>
        <v>2.8662420382165595E-2</v>
      </c>
      <c r="M101" s="18">
        <f t="shared" si="9"/>
        <v>2.64</v>
      </c>
      <c r="N101" s="19">
        <v>2</v>
      </c>
      <c r="O101" s="20">
        <v>0.45</v>
      </c>
      <c r="P101" s="18">
        <f t="shared" si="10"/>
        <v>9.9</v>
      </c>
      <c r="Q101" s="17">
        <f t="shared" si="11"/>
        <v>1.4850000000000001</v>
      </c>
      <c r="R101" s="19">
        <v>15</v>
      </c>
      <c r="S101" s="17">
        <f t="shared" si="12"/>
        <v>0.495</v>
      </c>
      <c r="T101" s="19">
        <v>5</v>
      </c>
      <c r="U101" s="18">
        <f t="shared" si="13"/>
        <v>11.879999999999999</v>
      </c>
      <c r="V101" s="13">
        <v>1</v>
      </c>
      <c r="W101" s="21" t="s">
        <v>29</v>
      </c>
    </row>
    <row r="102" spans="1:23" s="2" customFormat="1" ht="3" customHeight="1" x14ac:dyDescent="0.3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</row>
    <row r="103" spans="1:23" s="23" customFormat="1" ht="20.25" customHeight="1" x14ac:dyDescent="0.35">
      <c r="A103" s="1"/>
      <c r="B103" s="7" t="s">
        <v>150</v>
      </c>
      <c r="C103" s="7"/>
      <c r="D103" s="7"/>
      <c r="E103" s="7"/>
      <c r="F103" s="7"/>
    </row>
    <row r="104" spans="1:23" s="2" customFormat="1" ht="3" customHeight="1" x14ac:dyDescent="0.3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</row>
    <row r="105" spans="1:23" s="23" customFormat="1" ht="71.650000000000006" customHeight="1" x14ac:dyDescent="0.3">
      <c r="A105" s="2"/>
      <c r="B105" s="4" t="s">
        <v>6</v>
      </c>
      <c r="C105" s="4" t="s">
        <v>5</v>
      </c>
      <c r="D105" s="4" t="s">
        <v>7</v>
      </c>
      <c r="E105" s="4" t="s">
        <v>151</v>
      </c>
      <c r="F105" s="4" t="s">
        <v>10</v>
      </c>
    </row>
    <row r="106" spans="1:23" s="2" customFormat="1" ht="13" x14ac:dyDescent="0.3">
      <c r="B106" s="5">
        <v>1</v>
      </c>
      <c r="C106" s="24" t="s">
        <v>24</v>
      </c>
      <c r="D106" s="13" t="s">
        <v>152</v>
      </c>
      <c r="E106" s="25">
        <v>700</v>
      </c>
      <c r="F106" s="26"/>
      <c r="G106" s="27"/>
      <c r="H106" s="28"/>
      <c r="I106" s="23"/>
      <c r="J106" s="23"/>
      <c r="K106" s="29"/>
      <c r="L106" s="30"/>
      <c r="M106" s="31"/>
      <c r="N106" s="32"/>
      <c r="O106" s="33"/>
      <c r="P106" s="31"/>
      <c r="Q106" s="30"/>
      <c r="R106" s="32"/>
      <c r="S106" s="30"/>
      <c r="T106" s="32"/>
      <c r="U106" s="31"/>
      <c r="V106" s="29"/>
      <c r="W106" s="34"/>
    </row>
    <row r="107" spans="1:23" s="2" customFormat="1" ht="13" x14ac:dyDescent="0.3">
      <c r="B107" s="5">
        <v>2</v>
      </c>
      <c r="C107" s="24"/>
      <c r="D107" s="13" t="s">
        <v>152</v>
      </c>
      <c r="E107" s="25">
        <v>400</v>
      </c>
      <c r="F107" s="26"/>
      <c r="G107" s="27"/>
      <c r="H107" s="28"/>
      <c r="I107" s="23"/>
      <c r="J107" s="23"/>
      <c r="K107" s="29"/>
      <c r="L107" s="30"/>
      <c r="M107" s="31"/>
      <c r="N107" s="32"/>
      <c r="O107" s="33"/>
      <c r="P107" s="31"/>
      <c r="Q107" s="30"/>
      <c r="R107" s="32"/>
      <c r="S107" s="30"/>
      <c r="T107" s="32"/>
      <c r="U107" s="31"/>
      <c r="V107" s="29"/>
      <c r="W107" s="34"/>
    </row>
    <row r="108" spans="1:23" s="2" customFormat="1" ht="13" x14ac:dyDescent="0.3">
      <c r="B108" s="5">
        <v>3</v>
      </c>
      <c r="C108" s="24"/>
      <c r="D108" s="13" t="s">
        <v>152</v>
      </c>
      <c r="E108" s="25">
        <v>700</v>
      </c>
      <c r="F108" s="26" t="s">
        <v>153</v>
      </c>
      <c r="G108" s="27"/>
      <c r="H108" s="28"/>
      <c r="I108" s="23"/>
      <c r="J108" s="23"/>
      <c r="K108" s="29"/>
      <c r="L108" s="30"/>
      <c r="M108" s="31"/>
      <c r="N108" s="32"/>
      <c r="O108" s="33"/>
      <c r="P108" s="31"/>
      <c r="Q108" s="30"/>
      <c r="R108" s="32"/>
      <c r="S108" s="30"/>
      <c r="T108" s="32"/>
      <c r="U108" s="31"/>
      <c r="V108" s="29"/>
      <c r="W108" s="34"/>
    </row>
    <row r="109" spans="1:23" s="2" customFormat="1" ht="13" x14ac:dyDescent="0.3">
      <c r="B109" s="5">
        <v>4</v>
      </c>
      <c r="C109" s="24" t="s">
        <v>31</v>
      </c>
      <c r="D109" s="13" t="s">
        <v>152</v>
      </c>
      <c r="E109" s="25">
        <v>500</v>
      </c>
      <c r="F109" s="26" t="s">
        <v>154</v>
      </c>
      <c r="G109" s="27"/>
      <c r="H109" s="28"/>
      <c r="I109" s="23"/>
      <c r="J109" s="23"/>
      <c r="K109" s="29"/>
      <c r="L109" s="30"/>
      <c r="M109" s="31"/>
      <c r="N109" s="32"/>
      <c r="O109" s="33"/>
      <c r="P109" s="31"/>
      <c r="Q109" s="30"/>
      <c r="R109" s="32"/>
      <c r="S109" s="30"/>
      <c r="T109" s="32"/>
      <c r="U109" s="31"/>
      <c r="V109" s="29"/>
      <c r="W109" s="34"/>
    </row>
    <row r="110" spans="1:23" s="2" customFormat="1" ht="13" x14ac:dyDescent="0.3">
      <c r="B110" s="5">
        <v>5</v>
      </c>
      <c r="C110" s="24"/>
      <c r="D110" s="13" t="s">
        <v>152</v>
      </c>
      <c r="E110" s="25">
        <v>200</v>
      </c>
      <c r="F110" s="26"/>
      <c r="G110" s="27"/>
      <c r="H110" s="28"/>
      <c r="I110" s="23"/>
      <c r="J110" s="23"/>
      <c r="K110" s="29"/>
      <c r="L110" s="30"/>
      <c r="M110" s="31"/>
      <c r="N110" s="32"/>
      <c r="O110" s="33"/>
      <c r="P110" s="31"/>
      <c r="Q110" s="30"/>
      <c r="R110" s="32"/>
      <c r="S110" s="30"/>
      <c r="T110" s="32"/>
      <c r="U110" s="31"/>
      <c r="V110" s="29"/>
      <c r="W110" s="34"/>
    </row>
    <row r="111" spans="1:23" s="2" customFormat="1" ht="13" x14ac:dyDescent="0.3">
      <c r="B111" s="5">
        <v>6</v>
      </c>
      <c r="C111" s="24"/>
      <c r="D111" s="13" t="s">
        <v>152</v>
      </c>
      <c r="E111" s="25">
        <v>150</v>
      </c>
      <c r="F111" s="26" t="s">
        <v>155</v>
      </c>
      <c r="G111" s="27"/>
      <c r="H111" s="28"/>
      <c r="I111" s="23"/>
      <c r="J111" s="23"/>
      <c r="K111" s="29"/>
      <c r="L111" s="30"/>
      <c r="M111" s="31"/>
      <c r="N111" s="32"/>
      <c r="O111" s="33"/>
      <c r="P111" s="31"/>
      <c r="Q111" s="30"/>
      <c r="R111" s="32"/>
      <c r="S111" s="30"/>
      <c r="T111" s="32"/>
      <c r="U111" s="31"/>
      <c r="V111" s="29"/>
      <c r="W111" s="34"/>
    </row>
    <row r="112" spans="1:23" s="2" customFormat="1" ht="13" x14ac:dyDescent="0.3">
      <c r="B112" s="5">
        <v>7</v>
      </c>
      <c r="C112" s="24"/>
      <c r="D112" s="13" t="s">
        <v>152</v>
      </c>
      <c r="E112" s="25">
        <v>50</v>
      </c>
      <c r="F112" s="26" t="s">
        <v>156</v>
      </c>
      <c r="G112" s="27"/>
      <c r="H112" s="28"/>
      <c r="I112" s="23"/>
      <c r="J112" s="23"/>
      <c r="K112" s="29"/>
      <c r="L112" s="30"/>
      <c r="M112" s="31"/>
      <c r="N112" s="32"/>
      <c r="O112" s="33"/>
      <c r="P112" s="31"/>
      <c r="Q112" s="30"/>
      <c r="R112" s="32"/>
      <c r="S112" s="30"/>
      <c r="T112" s="32"/>
      <c r="U112" s="31"/>
      <c r="V112" s="29"/>
      <c r="W112" s="34"/>
    </row>
    <row r="113" spans="2:23" s="2" customFormat="1" ht="13" x14ac:dyDescent="0.3">
      <c r="B113" s="5">
        <v>8</v>
      </c>
      <c r="C113" s="24"/>
      <c r="D113" s="13" t="s">
        <v>152</v>
      </c>
      <c r="E113" s="25">
        <v>200</v>
      </c>
      <c r="F113" s="26" t="s">
        <v>157</v>
      </c>
      <c r="G113" s="27"/>
      <c r="H113" s="28"/>
      <c r="I113" s="23"/>
      <c r="J113" s="23"/>
      <c r="K113" s="29"/>
      <c r="L113" s="30"/>
      <c r="M113" s="31"/>
      <c r="N113" s="32"/>
      <c r="O113" s="33"/>
      <c r="P113" s="31"/>
      <c r="Q113" s="30"/>
      <c r="R113" s="32"/>
      <c r="S113" s="30"/>
      <c r="T113" s="32"/>
      <c r="U113" s="31"/>
      <c r="V113" s="29"/>
      <c r="W113" s="34"/>
    </row>
    <row r="114" spans="2:23" s="2" customFormat="1" ht="13" x14ac:dyDescent="0.3">
      <c r="B114" s="5">
        <v>9</v>
      </c>
      <c r="C114" s="24"/>
      <c r="D114" s="13" t="s">
        <v>152</v>
      </c>
      <c r="E114" s="25">
        <v>300</v>
      </c>
      <c r="F114" s="26" t="s">
        <v>158</v>
      </c>
      <c r="G114" s="27"/>
      <c r="H114" s="28"/>
      <c r="I114" s="23"/>
      <c r="J114" s="23"/>
      <c r="K114" s="29"/>
      <c r="L114" s="30"/>
      <c r="M114" s="31"/>
      <c r="N114" s="32"/>
      <c r="O114" s="33"/>
      <c r="P114" s="31"/>
      <c r="Q114" s="30"/>
      <c r="R114" s="32"/>
      <c r="S114" s="30"/>
      <c r="T114" s="32"/>
      <c r="U114" s="31"/>
      <c r="V114" s="29"/>
      <c r="W114" s="34"/>
    </row>
    <row r="115" spans="2:23" s="2" customFormat="1" ht="13" x14ac:dyDescent="0.3">
      <c r="B115" s="5">
        <v>10</v>
      </c>
      <c r="C115" s="24"/>
      <c r="D115" s="13" t="s">
        <v>152</v>
      </c>
      <c r="E115" s="25">
        <v>200</v>
      </c>
      <c r="F115" s="26" t="s">
        <v>159</v>
      </c>
      <c r="G115" s="27"/>
      <c r="H115" s="28"/>
      <c r="I115" s="23"/>
      <c r="J115" s="23"/>
      <c r="K115" s="29"/>
      <c r="L115" s="30"/>
      <c r="M115" s="31"/>
      <c r="N115" s="32"/>
      <c r="O115" s="33"/>
      <c r="P115" s="31"/>
      <c r="Q115" s="30"/>
      <c r="R115" s="32"/>
      <c r="S115" s="30"/>
      <c r="T115" s="32"/>
      <c r="U115" s="31"/>
      <c r="V115" s="29"/>
      <c r="W115" s="34"/>
    </row>
    <row r="116" spans="2:23" s="2" customFormat="1" ht="13" x14ac:dyDescent="0.3">
      <c r="B116" s="5">
        <v>11</v>
      </c>
      <c r="C116" s="24"/>
      <c r="D116" s="13" t="s">
        <v>152</v>
      </c>
      <c r="E116" s="25">
        <v>500</v>
      </c>
      <c r="F116" s="26" t="s">
        <v>160</v>
      </c>
      <c r="G116" s="27"/>
      <c r="H116" s="28"/>
      <c r="I116" s="23"/>
      <c r="J116" s="23"/>
      <c r="K116" s="29"/>
      <c r="L116" s="30"/>
      <c r="M116" s="31"/>
      <c r="N116" s="32"/>
      <c r="O116" s="33"/>
      <c r="P116" s="31"/>
      <c r="Q116" s="30"/>
      <c r="R116" s="32"/>
      <c r="S116" s="30"/>
      <c r="T116" s="32"/>
      <c r="U116" s="31"/>
      <c r="V116" s="29"/>
      <c r="W116" s="34"/>
    </row>
    <row r="117" spans="2:23" s="2" customFormat="1" ht="13" x14ac:dyDescent="0.3">
      <c r="B117" s="5">
        <v>12</v>
      </c>
      <c r="C117" s="24"/>
      <c r="D117" s="13" t="s">
        <v>152</v>
      </c>
      <c r="E117" s="25">
        <v>100</v>
      </c>
      <c r="F117" s="26" t="s">
        <v>161</v>
      </c>
      <c r="G117" s="27"/>
      <c r="H117" s="28"/>
      <c r="I117" s="23"/>
      <c r="J117" s="23"/>
      <c r="K117" s="29"/>
      <c r="L117" s="30"/>
      <c r="M117" s="31"/>
      <c r="N117" s="32"/>
      <c r="O117" s="33"/>
      <c r="P117" s="31"/>
      <c r="Q117" s="30"/>
      <c r="R117" s="32"/>
      <c r="S117" s="30"/>
      <c r="T117" s="32"/>
      <c r="U117" s="31"/>
      <c r="V117" s="29"/>
      <c r="W117" s="34"/>
    </row>
    <row r="118" spans="2:23" s="2" customFormat="1" ht="13" x14ac:dyDescent="0.3">
      <c r="B118" s="5">
        <v>13</v>
      </c>
      <c r="C118" s="24"/>
      <c r="D118" s="13" t="s">
        <v>152</v>
      </c>
      <c r="E118" s="25">
        <v>20</v>
      </c>
      <c r="F118" s="26" t="s">
        <v>162</v>
      </c>
      <c r="G118" s="27"/>
      <c r="H118" s="28"/>
      <c r="I118" s="23"/>
      <c r="J118" s="23"/>
      <c r="K118" s="29"/>
      <c r="L118" s="30"/>
      <c r="M118" s="31"/>
      <c r="N118" s="32"/>
      <c r="O118" s="33"/>
      <c r="P118" s="31"/>
      <c r="Q118" s="30"/>
      <c r="R118" s="32"/>
      <c r="S118" s="30"/>
      <c r="T118" s="32"/>
      <c r="U118" s="31"/>
      <c r="V118" s="29"/>
      <c r="W118" s="34"/>
    </row>
    <row r="119" spans="2:23" s="2" customFormat="1" ht="13" x14ac:dyDescent="0.3">
      <c r="B119" s="5">
        <v>14</v>
      </c>
      <c r="C119" s="24"/>
      <c r="D119" s="13" t="s">
        <v>152</v>
      </c>
      <c r="E119" s="25">
        <v>200</v>
      </c>
      <c r="F119" s="26"/>
      <c r="G119" s="27"/>
      <c r="H119" s="28"/>
      <c r="I119" s="23"/>
      <c r="J119" s="23"/>
      <c r="K119" s="29"/>
      <c r="L119" s="30"/>
      <c r="M119" s="31"/>
      <c r="N119" s="32"/>
      <c r="O119" s="33"/>
      <c r="P119" s="31"/>
      <c r="Q119" s="30"/>
      <c r="R119" s="32"/>
      <c r="S119" s="30"/>
      <c r="T119" s="32"/>
      <c r="U119" s="31"/>
      <c r="V119" s="29"/>
      <c r="W119" s="34"/>
    </row>
    <row r="120" spans="2:23" s="2" customFormat="1" ht="13" x14ac:dyDescent="0.3">
      <c r="B120" s="5">
        <v>15</v>
      </c>
      <c r="C120" s="24"/>
      <c r="D120" s="13" t="s">
        <v>152</v>
      </c>
      <c r="E120" s="25">
        <v>300</v>
      </c>
      <c r="F120" s="26"/>
      <c r="G120" s="27"/>
      <c r="H120" s="28"/>
      <c r="I120" s="23"/>
      <c r="J120" s="23"/>
      <c r="K120" s="29"/>
      <c r="L120" s="30"/>
      <c r="M120" s="31"/>
      <c r="N120" s="32"/>
      <c r="O120" s="33"/>
      <c r="P120" s="31"/>
      <c r="Q120" s="30"/>
      <c r="R120" s="32"/>
      <c r="S120" s="30"/>
      <c r="T120" s="32"/>
      <c r="U120" s="31"/>
      <c r="V120" s="29"/>
      <c r="W120" s="34"/>
    </row>
    <row r="121" spans="2:23" s="2" customFormat="1" ht="13" x14ac:dyDescent="0.3">
      <c r="B121" s="5">
        <v>16</v>
      </c>
      <c r="C121" s="24"/>
      <c r="D121" s="13" t="s">
        <v>152</v>
      </c>
      <c r="E121" s="25">
        <v>300</v>
      </c>
      <c r="F121" s="26"/>
      <c r="G121" s="27"/>
      <c r="H121" s="28"/>
      <c r="I121" s="23"/>
      <c r="J121" s="23"/>
      <c r="K121" s="29"/>
      <c r="L121" s="30"/>
      <c r="M121" s="31"/>
      <c r="N121" s="32"/>
      <c r="O121" s="33"/>
      <c r="P121" s="31"/>
      <c r="Q121" s="30"/>
      <c r="R121" s="32"/>
      <c r="S121" s="30"/>
      <c r="T121" s="32"/>
      <c r="U121" s="31"/>
      <c r="V121" s="29"/>
      <c r="W121" s="34"/>
    </row>
    <row r="122" spans="2:23" x14ac:dyDescent="0.35">
      <c r="B122" s="5">
        <v>17</v>
      </c>
      <c r="C122" s="24"/>
      <c r="D122" s="13" t="s">
        <v>152</v>
      </c>
      <c r="E122" s="25">
        <v>100</v>
      </c>
      <c r="F122" s="26"/>
    </row>
    <row r="123" spans="2:23" x14ac:dyDescent="0.35">
      <c r="B123" s="5">
        <v>18</v>
      </c>
      <c r="C123" s="24"/>
      <c r="D123" s="13" t="s">
        <v>152</v>
      </c>
      <c r="E123" s="25">
        <v>800</v>
      </c>
      <c r="F123" s="26"/>
    </row>
    <row r="124" spans="2:23" x14ac:dyDescent="0.35">
      <c r="B124" s="5">
        <v>19</v>
      </c>
      <c r="C124" s="24"/>
      <c r="D124" s="13" t="s">
        <v>152</v>
      </c>
      <c r="E124" s="25">
        <v>800</v>
      </c>
      <c r="F124" s="26"/>
    </row>
    <row r="125" spans="2:23" x14ac:dyDescent="0.35">
      <c r="B125" s="5">
        <v>20</v>
      </c>
      <c r="C125" s="24"/>
      <c r="D125" s="13" t="s">
        <v>152</v>
      </c>
      <c r="E125" s="25">
        <v>500</v>
      </c>
      <c r="F125" s="26"/>
    </row>
    <row r="126" spans="2:23" x14ac:dyDescent="0.35">
      <c r="B126" s="5">
        <v>21</v>
      </c>
      <c r="C126" s="24"/>
      <c r="D126" s="13" t="s">
        <v>152</v>
      </c>
      <c r="E126" s="25">
        <v>500</v>
      </c>
      <c r="F126" s="26"/>
    </row>
    <row r="127" spans="2:23" x14ac:dyDescent="0.35">
      <c r="B127" s="5">
        <v>22</v>
      </c>
      <c r="C127" s="24"/>
      <c r="D127" s="13" t="s">
        <v>152</v>
      </c>
      <c r="E127" s="25">
        <v>200</v>
      </c>
      <c r="F127" s="26"/>
    </row>
    <row r="128" spans="2:23" x14ac:dyDescent="0.35">
      <c r="B128" s="5">
        <v>23</v>
      </c>
      <c r="C128" s="24"/>
      <c r="D128" s="13" t="s">
        <v>152</v>
      </c>
      <c r="E128" s="25">
        <v>100</v>
      </c>
      <c r="F128" s="26"/>
    </row>
    <row r="129" spans="2:6" x14ac:dyDescent="0.35">
      <c r="B129" s="5">
        <v>24</v>
      </c>
      <c r="C129" s="24"/>
      <c r="D129" s="13" t="s">
        <v>152</v>
      </c>
      <c r="E129" s="25">
        <v>400</v>
      </c>
      <c r="F129" s="26"/>
    </row>
    <row r="130" spans="2:6" x14ac:dyDescent="0.35">
      <c r="B130" s="5">
        <v>25</v>
      </c>
      <c r="C130" s="24"/>
      <c r="D130" s="13" t="s">
        <v>152</v>
      </c>
      <c r="E130" s="25">
        <v>200</v>
      </c>
      <c r="F130" s="26"/>
    </row>
    <row r="131" spans="2:6" x14ac:dyDescent="0.35">
      <c r="B131" s="5">
        <v>26</v>
      </c>
      <c r="C131" s="24"/>
      <c r="D131" s="13" t="s">
        <v>152</v>
      </c>
      <c r="E131" s="25">
        <v>300</v>
      </c>
      <c r="F131" s="26"/>
    </row>
    <row r="132" spans="2:6" x14ac:dyDescent="0.35">
      <c r="B132" s="5">
        <v>27</v>
      </c>
      <c r="C132" s="24"/>
      <c r="D132" s="13" t="s">
        <v>152</v>
      </c>
      <c r="E132" s="25">
        <v>150</v>
      </c>
      <c r="F132" s="26"/>
    </row>
    <row r="133" spans="2:6" x14ac:dyDescent="0.35">
      <c r="B133" s="5">
        <v>28</v>
      </c>
      <c r="C133" s="24"/>
      <c r="D133" s="13" t="s">
        <v>152</v>
      </c>
      <c r="E133" s="25">
        <v>200</v>
      </c>
      <c r="F133" s="26" t="s">
        <v>163</v>
      </c>
    </row>
    <row r="134" spans="2:6" x14ac:dyDescent="0.35">
      <c r="B134" s="5">
        <v>29</v>
      </c>
      <c r="C134" s="24"/>
      <c r="D134" s="13" t="s">
        <v>152</v>
      </c>
      <c r="E134" s="25">
        <v>100</v>
      </c>
      <c r="F134" s="26"/>
    </row>
    <row r="135" spans="2:6" x14ac:dyDescent="0.35">
      <c r="B135" s="5">
        <v>30</v>
      </c>
      <c r="C135" s="24"/>
      <c r="D135" s="13" t="s">
        <v>152</v>
      </c>
      <c r="E135" s="25">
        <v>200</v>
      </c>
      <c r="F135" s="26"/>
    </row>
    <row r="136" spans="2:6" x14ac:dyDescent="0.35">
      <c r="B136" s="5">
        <v>31</v>
      </c>
      <c r="C136" s="24"/>
      <c r="D136" s="13" t="s">
        <v>152</v>
      </c>
      <c r="E136" s="25">
        <v>800</v>
      </c>
      <c r="F136" s="26"/>
    </row>
    <row r="137" spans="2:6" x14ac:dyDescent="0.35">
      <c r="B137" s="5">
        <v>32</v>
      </c>
      <c r="C137" s="24"/>
      <c r="D137" s="13" t="s">
        <v>152</v>
      </c>
      <c r="E137" s="25">
        <v>600</v>
      </c>
      <c r="F137" s="26"/>
    </row>
    <row r="138" spans="2:6" x14ac:dyDescent="0.35">
      <c r="B138" s="5">
        <v>33</v>
      </c>
      <c r="C138" s="24" t="s">
        <v>60</v>
      </c>
      <c r="D138" s="13" t="s">
        <v>152</v>
      </c>
      <c r="E138" s="25">
        <v>500</v>
      </c>
      <c r="F138" s="26"/>
    </row>
    <row r="139" spans="2:6" x14ac:dyDescent="0.35">
      <c r="B139" s="5">
        <v>34</v>
      </c>
      <c r="C139" s="24"/>
      <c r="D139" s="13" t="s">
        <v>152</v>
      </c>
      <c r="E139" s="25">
        <v>300</v>
      </c>
      <c r="F139" s="26"/>
    </row>
    <row r="140" spans="2:6" x14ac:dyDescent="0.35">
      <c r="B140" s="5">
        <v>35</v>
      </c>
      <c r="C140" s="24" t="s">
        <v>65</v>
      </c>
      <c r="D140" s="13" t="s">
        <v>152</v>
      </c>
      <c r="E140" s="25">
        <v>600</v>
      </c>
      <c r="F140" s="26"/>
    </row>
    <row r="141" spans="2:6" x14ac:dyDescent="0.35">
      <c r="B141" s="5">
        <v>36</v>
      </c>
      <c r="C141" s="24"/>
      <c r="D141" s="13" t="s">
        <v>152</v>
      </c>
      <c r="E141" s="25">
        <v>100</v>
      </c>
      <c r="F141" s="26"/>
    </row>
    <row r="142" spans="2:6" x14ac:dyDescent="0.35">
      <c r="B142" s="5">
        <v>37</v>
      </c>
      <c r="C142" s="24"/>
      <c r="D142" s="13" t="s">
        <v>152</v>
      </c>
      <c r="E142" s="25">
        <v>200</v>
      </c>
      <c r="F142" s="26"/>
    </row>
    <row r="143" spans="2:6" x14ac:dyDescent="0.35">
      <c r="B143" s="5">
        <v>38</v>
      </c>
      <c r="C143" s="24"/>
      <c r="D143" s="13" t="s">
        <v>152</v>
      </c>
      <c r="E143" s="25">
        <v>100</v>
      </c>
      <c r="F143" s="26"/>
    </row>
    <row r="144" spans="2:6" x14ac:dyDescent="0.35">
      <c r="B144" s="5">
        <v>39</v>
      </c>
      <c r="C144" s="24"/>
      <c r="D144" s="13" t="s">
        <v>152</v>
      </c>
      <c r="E144" s="25">
        <v>100</v>
      </c>
      <c r="F144" s="26"/>
    </row>
    <row r="145" spans="2:6" x14ac:dyDescent="0.35">
      <c r="B145" s="5">
        <v>40</v>
      </c>
      <c r="C145" s="24"/>
      <c r="D145" s="13" t="s">
        <v>152</v>
      </c>
      <c r="E145" s="25">
        <v>100</v>
      </c>
      <c r="F145" s="26" t="s">
        <v>164</v>
      </c>
    </row>
    <row r="146" spans="2:6" x14ac:dyDescent="0.35">
      <c r="B146" s="5">
        <v>41</v>
      </c>
      <c r="C146" s="24"/>
      <c r="D146" s="13" t="s">
        <v>152</v>
      </c>
      <c r="E146" s="25">
        <v>400</v>
      </c>
      <c r="F146" s="26"/>
    </row>
    <row r="147" spans="2:6" x14ac:dyDescent="0.35">
      <c r="B147" s="5">
        <v>42</v>
      </c>
      <c r="C147" s="24"/>
      <c r="D147" s="13" t="s">
        <v>152</v>
      </c>
      <c r="E147" s="25">
        <v>800</v>
      </c>
      <c r="F147" s="26"/>
    </row>
    <row r="148" spans="2:6" x14ac:dyDescent="0.35">
      <c r="B148" s="5">
        <v>43</v>
      </c>
      <c r="C148" s="24"/>
      <c r="D148" s="13" t="s">
        <v>152</v>
      </c>
      <c r="E148" s="25">
        <v>700</v>
      </c>
      <c r="F148" s="26"/>
    </row>
    <row r="149" spans="2:6" x14ac:dyDescent="0.35">
      <c r="B149" s="5">
        <v>44</v>
      </c>
      <c r="C149" s="24"/>
      <c r="D149" s="13" t="s">
        <v>152</v>
      </c>
      <c r="E149" s="25">
        <v>500</v>
      </c>
      <c r="F149" s="26"/>
    </row>
    <row r="150" spans="2:6" x14ac:dyDescent="0.35">
      <c r="B150" s="5">
        <v>45</v>
      </c>
      <c r="C150" s="24"/>
      <c r="D150" s="13" t="s">
        <v>152</v>
      </c>
      <c r="E150" s="25">
        <v>800</v>
      </c>
      <c r="F150" s="26"/>
    </row>
    <row r="151" spans="2:6" x14ac:dyDescent="0.35">
      <c r="B151" s="5">
        <v>46</v>
      </c>
      <c r="C151" s="24"/>
      <c r="D151" s="13" t="s">
        <v>152</v>
      </c>
      <c r="E151" s="25">
        <v>1300</v>
      </c>
      <c r="F151" s="26"/>
    </row>
    <row r="152" spans="2:6" x14ac:dyDescent="0.35">
      <c r="B152" s="5">
        <v>47</v>
      </c>
      <c r="C152" s="24"/>
      <c r="D152" s="13" t="s">
        <v>152</v>
      </c>
      <c r="E152" s="25">
        <v>700</v>
      </c>
      <c r="F152" s="35"/>
    </row>
    <row r="153" spans="2:6" x14ac:dyDescent="0.35">
      <c r="B153" s="5">
        <v>48</v>
      </c>
      <c r="C153" s="24"/>
      <c r="D153" s="13" t="s">
        <v>152</v>
      </c>
      <c r="E153" s="25">
        <v>200</v>
      </c>
      <c r="F153" s="26"/>
    </row>
    <row r="154" spans="2:6" x14ac:dyDescent="0.35">
      <c r="B154" s="5">
        <v>49</v>
      </c>
      <c r="C154" s="24"/>
      <c r="D154" s="13" t="s">
        <v>152</v>
      </c>
      <c r="E154" s="25">
        <v>600</v>
      </c>
      <c r="F154" s="26"/>
    </row>
    <row r="155" spans="2:6" x14ac:dyDescent="0.35">
      <c r="B155" s="5">
        <v>50</v>
      </c>
      <c r="C155" s="24"/>
      <c r="D155" s="13" t="s">
        <v>152</v>
      </c>
      <c r="E155" s="25">
        <v>400</v>
      </c>
      <c r="F155" s="26"/>
    </row>
    <row r="156" spans="2:6" x14ac:dyDescent="0.35">
      <c r="B156" s="5">
        <v>51</v>
      </c>
      <c r="C156" s="24"/>
      <c r="D156" s="13" t="s">
        <v>152</v>
      </c>
      <c r="E156" s="25">
        <v>400</v>
      </c>
      <c r="F156" s="26"/>
    </row>
    <row r="157" spans="2:6" x14ac:dyDescent="0.35">
      <c r="B157" s="5">
        <v>52</v>
      </c>
      <c r="C157" s="24"/>
      <c r="D157" s="13" t="s">
        <v>152</v>
      </c>
      <c r="E157" s="25">
        <v>800</v>
      </c>
      <c r="F157" s="26"/>
    </row>
    <row r="158" spans="2:6" x14ac:dyDescent="0.35">
      <c r="B158" s="5">
        <v>53</v>
      </c>
      <c r="C158" s="24"/>
      <c r="D158" s="13" t="s">
        <v>152</v>
      </c>
      <c r="E158" s="25">
        <v>200</v>
      </c>
      <c r="F158" s="26"/>
    </row>
    <row r="159" spans="2:6" x14ac:dyDescent="0.35">
      <c r="B159" s="5">
        <v>54</v>
      </c>
      <c r="C159" s="24"/>
      <c r="D159" s="13" t="s">
        <v>152</v>
      </c>
      <c r="E159" s="25">
        <v>700</v>
      </c>
      <c r="F159" s="26"/>
    </row>
    <row r="160" spans="2:6" x14ac:dyDescent="0.35">
      <c r="B160" s="5">
        <v>55</v>
      </c>
      <c r="C160" s="24"/>
      <c r="D160" s="13" t="s">
        <v>152</v>
      </c>
      <c r="E160" s="25">
        <v>200</v>
      </c>
      <c r="F160" s="26"/>
    </row>
    <row r="161" spans="2:6" x14ac:dyDescent="0.35">
      <c r="B161" s="5">
        <v>56</v>
      </c>
      <c r="C161" s="24"/>
      <c r="D161" s="13" t="s">
        <v>152</v>
      </c>
      <c r="E161" s="25">
        <v>300</v>
      </c>
      <c r="F161" s="26"/>
    </row>
    <row r="162" spans="2:6" x14ac:dyDescent="0.35">
      <c r="B162" s="5">
        <v>57</v>
      </c>
      <c r="C162" s="24"/>
      <c r="D162" s="13" t="s">
        <v>152</v>
      </c>
      <c r="E162" s="25">
        <v>300</v>
      </c>
      <c r="F162" s="26"/>
    </row>
    <row r="163" spans="2:6" x14ac:dyDescent="0.35">
      <c r="B163" s="5">
        <v>58</v>
      </c>
      <c r="C163" s="24" t="s">
        <v>97</v>
      </c>
      <c r="D163" s="13" t="s">
        <v>152</v>
      </c>
      <c r="E163" s="25">
        <v>40</v>
      </c>
      <c r="F163" s="26" t="s">
        <v>165</v>
      </c>
    </row>
    <row r="164" spans="2:6" x14ac:dyDescent="0.35">
      <c r="B164" s="5">
        <v>59</v>
      </c>
      <c r="C164" s="24"/>
      <c r="D164" s="13" t="s">
        <v>152</v>
      </c>
      <c r="E164" s="25">
        <v>40</v>
      </c>
      <c r="F164" s="26" t="s">
        <v>166</v>
      </c>
    </row>
    <row r="165" spans="2:6" x14ac:dyDescent="0.35">
      <c r="B165" s="5">
        <v>60</v>
      </c>
      <c r="C165" s="24"/>
      <c r="D165" s="13" t="s">
        <v>152</v>
      </c>
      <c r="E165" s="25">
        <v>600</v>
      </c>
      <c r="F165" s="26" t="s">
        <v>167</v>
      </c>
    </row>
    <row r="166" spans="2:6" x14ac:dyDescent="0.35">
      <c r="B166" s="5">
        <v>61</v>
      </c>
      <c r="C166" s="24"/>
      <c r="D166" s="13" t="s">
        <v>152</v>
      </c>
      <c r="E166" s="25">
        <v>1000</v>
      </c>
      <c r="F166" s="26"/>
    </row>
    <row r="167" spans="2:6" x14ac:dyDescent="0.35">
      <c r="B167" s="5">
        <v>62</v>
      </c>
      <c r="C167" s="24"/>
      <c r="D167" s="13" t="s">
        <v>152</v>
      </c>
      <c r="E167" s="25">
        <v>800</v>
      </c>
      <c r="F167" s="26"/>
    </row>
    <row r="168" spans="2:6" x14ac:dyDescent="0.35">
      <c r="B168" s="5">
        <v>63</v>
      </c>
      <c r="C168" s="24"/>
      <c r="D168" s="13" t="s">
        <v>152</v>
      </c>
      <c r="E168" s="25">
        <v>1000</v>
      </c>
      <c r="F168" s="26"/>
    </row>
    <row r="169" spans="2:6" x14ac:dyDescent="0.35">
      <c r="B169" s="5">
        <v>64</v>
      </c>
      <c r="C169" s="24"/>
      <c r="D169" s="13" t="s">
        <v>152</v>
      </c>
      <c r="E169" s="25">
        <v>600</v>
      </c>
      <c r="F169" s="26"/>
    </row>
    <row r="170" spans="2:6" x14ac:dyDescent="0.35">
      <c r="B170" s="5">
        <v>65</v>
      </c>
      <c r="C170" s="24"/>
      <c r="D170" s="13" t="s">
        <v>152</v>
      </c>
      <c r="E170" s="25">
        <v>300</v>
      </c>
      <c r="F170" s="26"/>
    </row>
    <row r="171" spans="2:6" x14ac:dyDescent="0.35">
      <c r="B171" s="5">
        <v>66</v>
      </c>
      <c r="C171" s="24"/>
      <c r="D171" s="13" t="s">
        <v>152</v>
      </c>
      <c r="E171" s="25">
        <v>150</v>
      </c>
      <c r="F171" s="26"/>
    </row>
    <row r="172" spans="2:6" x14ac:dyDescent="0.35">
      <c r="B172" s="5">
        <v>67</v>
      </c>
      <c r="C172" s="24"/>
      <c r="D172" s="13" t="s">
        <v>152</v>
      </c>
      <c r="E172" s="25">
        <v>300</v>
      </c>
      <c r="F172" s="26"/>
    </row>
    <row r="173" spans="2:6" x14ac:dyDescent="0.35">
      <c r="B173" s="5">
        <v>68</v>
      </c>
      <c r="C173" s="24"/>
      <c r="D173" s="13" t="s">
        <v>152</v>
      </c>
      <c r="E173" s="25">
        <v>200</v>
      </c>
      <c r="F173" s="26"/>
    </row>
    <row r="174" spans="2:6" x14ac:dyDescent="0.35">
      <c r="B174" s="5">
        <v>69</v>
      </c>
      <c r="C174" s="24"/>
      <c r="D174" s="13" t="s">
        <v>152</v>
      </c>
      <c r="E174" s="36">
        <v>100</v>
      </c>
      <c r="F174" s="35"/>
    </row>
    <row r="175" spans="2:6" x14ac:dyDescent="0.35">
      <c r="B175" s="5">
        <v>70</v>
      </c>
      <c r="C175" s="24"/>
      <c r="D175" s="13" t="s">
        <v>152</v>
      </c>
      <c r="E175" s="25">
        <v>800</v>
      </c>
      <c r="F175" s="26"/>
    </row>
    <row r="176" spans="2:6" x14ac:dyDescent="0.35">
      <c r="B176" s="5">
        <v>71</v>
      </c>
      <c r="C176" s="24"/>
      <c r="D176" s="13" t="s">
        <v>152</v>
      </c>
      <c r="E176" s="25">
        <v>1000</v>
      </c>
      <c r="F176" s="26" t="s">
        <v>168</v>
      </c>
    </row>
    <row r="177" spans="2:6" x14ac:dyDescent="0.35">
      <c r="B177" s="5">
        <v>72</v>
      </c>
      <c r="C177" s="24"/>
      <c r="D177" s="13" t="s">
        <v>152</v>
      </c>
      <c r="E177" s="25">
        <v>1000</v>
      </c>
      <c r="F177" s="26"/>
    </row>
    <row r="178" spans="2:6" x14ac:dyDescent="0.35">
      <c r="B178" s="5">
        <v>73</v>
      </c>
      <c r="C178" s="24"/>
      <c r="D178" s="13" t="s">
        <v>152</v>
      </c>
      <c r="E178" s="25">
        <v>1000</v>
      </c>
      <c r="F178" s="26"/>
    </row>
    <row r="179" spans="2:6" x14ac:dyDescent="0.35">
      <c r="B179" s="5">
        <v>74</v>
      </c>
      <c r="C179" s="24"/>
      <c r="D179" s="13" t="s">
        <v>152</v>
      </c>
      <c r="E179" s="25">
        <v>400</v>
      </c>
      <c r="F179" s="26"/>
    </row>
    <row r="180" spans="2:6" x14ac:dyDescent="0.35">
      <c r="B180" s="5">
        <v>75</v>
      </c>
      <c r="C180" s="24"/>
      <c r="D180" s="13" t="s">
        <v>152</v>
      </c>
      <c r="E180" s="25">
        <v>700</v>
      </c>
      <c r="F180" s="26"/>
    </row>
    <row r="181" spans="2:6" x14ac:dyDescent="0.35">
      <c r="B181" s="5">
        <v>76</v>
      </c>
      <c r="C181" s="24"/>
      <c r="D181" s="13" t="s">
        <v>152</v>
      </c>
      <c r="E181" s="25">
        <v>700</v>
      </c>
      <c r="F181" s="26"/>
    </row>
    <row r="182" spans="2:6" x14ac:dyDescent="0.35">
      <c r="B182" s="5">
        <v>77</v>
      </c>
      <c r="C182" s="24"/>
      <c r="D182" s="13" t="s">
        <v>152</v>
      </c>
      <c r="E182" s="25">
        <v>1000</v>
      </c>
      <c r="F182" s="26" t="s">
        <v>169</v>
      </c>
    </row>
    <row r="183" spans="2:6" x14ac:dyDescent="0.35">
      <c r="B183" s="5">
        <v>78</v>
      </c>
      <c r="C183" s="24"/>
      <c r="D183" s="13" t="s">
        <v>152</v>
      </c>
      <c r="E183" s="25">
        <v>400</v>
      </c>
      <c r="F183" s="26" t="s">
        <v>170</v>
      </c>
    </row>
    <row r="184" spans="2:6" x14ac:dyDescent="0.35">
      <c r="B184" s="5">
        <v>79</v>
      </c>
      <c r="C184" s="24"/>
      <c r="D184" s="13" t="s">
        <v>152</v>
      </c>
      <c r="E184" s="25">
        <v>400</v>
      </c>
      <c r="F184" s="26"/>
    </row>
    <row r="185" spans="2:6" x14ac:dyDescent="0.35">
      <c r="B185" s="5">
        <v>80</v>
      </c>
      <c r="C185" s="24"/>
      <c r="D185" s="13" t="s">
        <v>152</v>
      </c>
      <c r="E185" s="25">
        <v>1000</v>
      </c>
      <c r="F185" s="26"/>
    </row>
    <row r="186" spans="2:6" x14ac:dyDescent="0.35">
      <c r="B186" s="5">
        <v>81</v>
      </c>
      <c r="C186" s="24"/>
      <c r="D186" s="13" t="s">
        <v>152</v>
      </c>
      <c r="E186" s="25">
        <v>1000</v>
      </c>
      <c r="F186" s="26"/>
    </row>
    <row r="187" spans="2:6" x14ac:dyDescent="0.35">
      <c r="B187" s="5">
        <v>82</v>
      </c>
      <c r="C187" s="24"/>
      <c r="D187" s="13" t="s">
        <v>152</v>
      </c>
      <c r="E187" s="25">
        <v>1000</v>
      </c>
      <c r="F187" s="26"/>
    </row>
    <row r="188" spans="2:6" x14ac:dyDescent="0.35">
      <c r="B188" s="5">
        <v>83</v>
      </c>
      <c r="C188" s="24"/>
      <c r="D188" s="13" t="s">
        <v>152</v>
      </c>
      <c r="E188" s="25">
        <v>1000</v>
      </c>
      <c r="F188" s="26"/>
    </row>
    <row r="189" spans="2:6" x14ac:dyDescent="0.35">
      <c r="B189" s="5">
        <v>84</v>
      </c>
      <c r="C189" s="24"/>
      <c r="D189" s="13" t="s">
        <v>152</v>
      </c>
      <c r="E189" s="25">
        <v>300</v>
      </c>
      <c r="F189" s="26"/>
    </row>
    <row r="190" spans="2:6" x14ac:dyDescent="0.35">
      <c r="B190" s="5">
        <v>85</v>
      </c>
      <c r="C190" s="24"/>
      <c r="D190" s="13" t="s">
        <v>152</v>
      </c>
      <c r="E190" s="25">
        <v>300</v>
      </c>
      <c r="F190" s="26"/>
    </row>
    <row r="191" spans="2:6" x14ac:dyDescent="0.35">
      <c r="B191" s="5">
        <v>86</v>
      </c>
      <c r="C191" s="24"/>
      <c r="D191" s="13" t="s">
        <v>152</v>
      </c>
      <c r="E191" s="25">
        <v>300</v>
      </c>
      <c r="F191" s="26"/>
    </row>
    <row r="192" spans="2:6" x14ac:dyDescent="0.35">
      <c r="B192" s="5">
        <v>87</v>
      </c>
      <c r="C192" s="24"/>
      <c r="D192" s="13" t="s">
        <v>152</v>
      </c>
      <c r="E192" s="25">
        <v>400</v>
      </c>
      <c r="F192" s="26"/>
    </row>
    <row r="193" spans="2:6" x14ac:dyDescent="0.35">
      <c r="B193" s="5">
        <v>88</v>
      </c>
      <c r="C193" s="24"/>
      <c r="D193" s="13" t="s">
        <v>152</v>
      </c>
      <c r="E193" s="25">
        <v>200</v>
      </c>
      <c r="F193" s="26" t="s">
        <v>171</v>
      </c>
    </row>
    <row r="194" spans="2:6" x14ac:dyDescent="0.35">
      <c r="B194" s="5">
        <v>89</v>
      </c>
      <c r="C194" s="24"/>
      <c r="D194" s="13" t="s">
        <v>152</v>
      </c>
      <c r="E194" s="25">
        <v>100</v>
      </c>
      <c r="F194" s="26"/>
    </row>
    <row r="195" spans="2:6" x14ac:dyDescent="0.35">
      <c r="B195" s="5">
        <v>90</v>
      </c>
      <c r="C195" s="24"/>
      <c r="D195" s="13" t="s">
        <v>152</v>
      </c>
      <c r="E195" s="25">
        <v>100</v>
      </c>
      <c r="F195" s="26" t="s">
        <v>172</v>
      </c>
    </row>
    <row r="196" spans="2:6" x14ac:dyDescent="0.35">
      <c r="B196" s="5">
        <v>91</v>
      </c>
      <c r="C196" s="24"/>
      <c r="D196" s="13" t="s">
        <v>152</v>
      </c>
      <c r="E196" s="25">
        <v>1500</v>
      </c>
      <c r="F196" s="26" t="s">
        <v>173</v>
      </c>
    </row>
    <row r="197" spans="2:6" x14ac:dyDescent="0.35">
      <c r="B197" s="5">
        <v>92</v>
      </c>
      <c r="C197" s="24"/>
      <c r="D197" s="13" t="s">
        <v>152</v>
      </c>
      <c r="E197" s="25">
        <v>900</v>
      </c>
      <c r="F197" s="26"/>
    </row>
    <row r="198" spans="2:6" x14ac:dyDescent="0.35">
      <c r="B198" s="5">
        <v>93</v>
      </c>
      <c r="C198" s="24"/>
      <c r="D198" s="13" t="s">
        <v>152</v>
      </c>
      <c r="E198" s="25">
        <v>400</v>
      </c>
      <c r="F198" s="26"/>
    </row>
    <row r="199" spans="2:6" x14ac:dyDescent="0.35">
      <c r="B199" s="5">
        <v>94</v>
      </c>
      <c r="C199" s="24"/>
      <c r="D199" s="13" t="s">
        <v>152</v>
      </c>
      <c r="E199" s="25">
        <v>800</v>
      </c>
      <c r="F199" s="26"/>
    </row>
    <row r="200" spans="2:6" x14ac:dyDescent="0.35">
      <c r="B200" s="5">
        <v>95</v>
      </c>
      <c r="C200" s="24"/>
      <c r="D200" s="13" t="s">
        <v>152</v>
      </c>
      <c r="E200" s="25">
        <v>800</v>
      </c>
      <c r="F200" s="26"/>
    </row>
    <row r="201" spans="2:6" x14ac:dyDescent="0.35">
      <c r="B201" s="5">
        <v>96</v>
      </c>
      <c r="C201" s="24"/>
      <c r="D201" s="13" t="s">
        <v>152</v>
      </c>
      <c r="E201" s="25">
        <v>1000</v>
      </c>
      <c r="F201" s="26"/>
    </row>
    <row r="202" spans="2:6" x14ac:dyDescent="0.35">
      <c r="B202" s="5">
        <v>97</v>
      </c>
      <c r="C202" s="24"/>
      <c r="D202" s="13" t="s">
        <v>152</v>
      </c>
      <c r="E202" s="25">
        <v>600</v>
      </c>
      <c r="F202" s="26"/>
    </row>
    <row r="203" spans="2:6" x14ac:dyDescent="0.35">
      <c r="B203" s="5">
        <v>98</v>
      </c>
      <c r="C203" s="24"/>
      <c r="D203" s="13" t="s">
        <v>152</v>
      </c>
      <c r="E203" s="25">
        <v>600</v>
      </c>
      <c r="F203" s="26"/>
    </row>
    <row r="204" spans="2:6" x14ac:dyDescent="0.35">
      <c r="B204" s="5">
        <v>99</v>
      </c>
      <c r="C204" s="24"/>
      <c r="D204" s="13" t="s">
        <v>152</v>
      </c>
      <c r="E204" s="25">
        <v>1000</v>
      </c>
      <c r="F204" s="26"/>
    </row>
    <row r="205" spans="2:6" x14ac:dyDescent="0.35">
      <c r="B205" s="5">
        <v>100</v>
      </c>
      <c r="C205" s="24"/>
      <c r="D205" s="13" t="s">
        <v>152</v>
      </c>
      <c r="E205" s="25">
        <v>1200</v>
      </c>
      <c r="F205" s="26"/>
    </row>
    <row r="206" spans="2:6" x14ac:dyDescent="0.35">
      <c r="B206" s="5">
        <v>101</v>
      </c>
      <c r="C206" s="24"/>
      <c r="D206" s="13" t="s">
        <v>152</v>
      </c>
      <c r="E206" s="25">
        <v>1200</v>
      </c>
      <c r="F206" s="26"/>
    </row>
    <row r="207" spans="2:6" x14ac:dyDescent="0.35">
      <c r="B207" s="5">
        <v>102</v>
      </c>
      <c r="C207" s="24"/>
      <c r="D207" s="13" t="s">
        <v>152</v>
      </c>
      <c r="E207" s="25">
        <v>800</v>
      </c>
      <c r="F207" s="26"/>
    </row>
    <row r="208" spans="2:6" x14ac:dyDescent="0.35">
      <c r="B208" s="5">
        <v>103</v>
      </c>
      <c r="C208" s="24"/>
      <c r="D208" s="13" t="s">
        <v>152</v>
      </c>
      <c r="E208" s="25">
        <v>500</v>
      </c>
      <c r="F208" s="26"/>
    </row>
    <row r="209" spans="2:23" x14ac:dyDescent="0.35">
      <c r="B209" s="5">
        <v>104</v>
      </c>
      <c r="C209" s="24"/>
      <c r="D209" s="13" t="s">
        <v>152</v>
      </c>
      <c r="E209" s="25">
        <v>600</v>
      </c>
      <c r="F209" s="26"/>
    </row>
    <row r="210" spans="2:23" x14ac:dyDescent="0.35">
      <c r="B210" s="5">
        <v>105</v>
      </c>
      <c r="C210" s="24"/>
      <c r="D210" s="13" t="s">
        <v>152</v>
      </c>
      <c r="E210" s="25">
        <v>100</v>
      </c>
      <c r="F210" s="26"/>
    </row>
    <row r="211" spans="2:23" x14ac:dyDescent="0.35">
      <c r="B211" s="5">
        <v>106</v>
      </c>
      <c r="C211" s="24"/>
      <c r="D211" s="13" t="s">
        <v>152</v>
      </c>
      <c r="E211" s="25">
        <v>100</v>
      </c>
      <c r="F211" s="26"/>
    </row>
    <row r="212" spans="2:23" x14ac:dyDescent="0.35">
      <c r="B212" s="5">
        <v>107</v>
      </c>
      <c r="C212" s="24" t="s">
        <v>145</v>
      </c>
      <c r="D212" s="13" t="s">
        <v>152</v>
      </c>
      <c r="E212" s="25">
        <v>200</v>
      </c>
      <c r="F212" s="26" t="s">
        <v>174</v>
      </c>
    </row>
    <row r="213" spans="2:23" s="2" customFormat="1" ht="3" customHeight="1" x14ac:dyDescent="0.3"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</row>
  </sheetData>
  <sheetProtection algorithmName="SHA-512" hashValue="sV+CX6svaWUyevvn5Quynn/yayggfftcodvft5JXUQC8kq6P00zLLMdgyLSKpHV0zSmOpFoZ7jERllLphfAvaw==" saltValue="/CoD4hbT9JlZl8iWLqHSIw==" spinCount="100000" sheet="1" objects="1" scenarios="1"/>
  <mergeCells count="9">
    <mergeCell ref="B103:F103"/>
    <mergeCell ref="B2:D2"/>
    <mergeCell ref="B6:D6"/>
    <mergeCell ref="B4:D4"/>
    <mergeCell ref="B1:W1"/>
    <mergeCell ref="B3:W3"/>
    <mergeCell ref="B5:W5"/>
    <mergeCell ref="B7:W7"/>
    <mergeCell ref="B9:W9"/>
  </mergeCells>
  <phoneticPr fontId="3" type="noConversion"/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B.1_Príloha č. 1</vt:lpstr>
      <vt:lpstr>'B.1_Príloha č. 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2023-01-25T16:06:31Z</cp:lastPrinted>
  <dcterms:created xsi:type="dcterms:W3CDTF">2022-08-23T13:47:10Z</dcterms:created>
  <dcterms:modified xsi:type="dcterms:W3CDTF">2025-06-28T21:09:41Z</dcterms:modified>
</cp:coreProperties>
</file>