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admin\Desktop\Langoš Skatepark Bystřice 200825\"/>
    </mc:Choice>
  </mc:AlternateContent>
  <bookViews>
    <workbookView xWindow="0" yWindow="0" windowWidth="0" windowHeight="0"/>
  </bookViews>
  <sheets>
    <sheet name="Rekapitulace stavby" sheetId="1" r:id="rId1"/>
    <sheet name="01 - Výkopy, základy" sheetId="2" r:id="rId2"/>
    <sheet name="0201 - Překážka 1 - Flat ..." sheetId="3" r:id="rId3"/>
    <sheet name="0202 - Překážka 2 - Rohov..." sheetId="4" r:id="rId4"/>
    <sheet name="0203 - Překážka 3 - Rozje..." sheetId="5" r:id="rId5"/>
    <sheet name="0204 - Překážka 4 - Mini ..." sheetId="6" r:id="rId6"/>
    <sheet name="0205 - Překážka 5 - Šikmý..." sheetId="7" r:id="rId7"/>
    <sheet name="0206 - Překážka 6 - Rovný..." sheetId="8" r:id="rId8"/>
    <sheet name="0207 - Překážka 7 - Manua..." sheetId="9" r:id="rId9"/>
    <sheet name="0208 - Překážka 8 - Lomen..." sheetId="10" r:id="rId10"/>
    <sheet name="0209 - Překážka 9 - Lomen..." sheetId="11" r:id="rId11"/>
    <sheet name="0210 - Překážka 10 - Scho..." sheetId="12" r:id="rId12"/>
    <sheet name="0211 - Překážka 11 - Poje..." sheetId="13" r:id="rId13"/>
    <sheet name="0212 - Překážka 12 - Rozj..." sheetId="14" r:id="rId14"/>
    <sheet name="0213 - Překážka 13 - Rozj..." sheetId="15" r:id="rId15"/>
    <sheet name="03 - Betonové podlahy ska..." sheetId="16" r:id="rId16"/>
    <sheet name="04 - Pojezdová plocha, vs..." sheetId="17" r:id="rId17"/>
    <sheet name="05 - Přeložka vnitřního v..." sheetId="18" r:id="rId18"/>
    <sheet name="06 - Ostatní náklady" sheetId="19" r:id="rId19"/>
    <sheet name="Pokyny pro vyplnění" sheetId="20" r:id="rId20"/>
  </sheets>
  <definedNames>
    <definedName name="_xlnm.Print_Area" localSheetId="0">'Rekapitulace stavby'!$D$4:$AO$36,'Rekapitulace stavby'!$C$42:$AQ$74</definedName>
    <definedName name="_xlnm.Print_Titles" localSheetId="0">'Rekapitulace stavby'!$52:$52</definedName>
    <definedName name="_xlnm._FilterDatabase" localSheetId="1" hidden="1">'01 - Výkopy, základy'!$C$85:$K$287</definedName>
    <definedName name="_xlnm.Print_Area" localSheetId="1">'01 - Výkopy, základy'!$C$4:$J$39,'01 - Výkopy, základy'!$C$45:$J$67,'01 - Výkopy, základy'!$C$73:$K$287</definedName>
    <definedName name="_xlnm.Print_Titles" localSheetId="1">'01 - Výkopy, základy'!$85:$85</definedName>
    <definedName name="_xlnm._FilterDatabase" localSheetId="2" hidden="1">'0201 - Překážka 1 - Flat ...'!$C$92:$K$177</definedName>
    <definedName name="_xlnm.Print_Area" localSheetId="2">'0201 - Překážka 1 - Flat ...'!$C$4:$J$41,'0201 - Překážka 1 - Flat ...'!$C$47:$J$72,'0201 - Překážka 1 - Flat ...'!$C$78:$K$177</definedName>
    <definedName name="_xlnm.Print_Titles" localSheetId="2">'0201 - Překážka 1 - Flat ...'!$92:$92</definedName>
    <definedName name="_xlnm._FilterDatabase" localSheetId="3" hidden="1">'0202 - Překážka 2 - Rohov...'!$C$91:$K$263</definedName>
    <definedName name="_xlnm.Print_Area" localSheetId="3">'0202 - Překážka 2 - Rohov...'!$C$4:$J$41,'0202 - Překážka 2 - Rohov...'!$C$47:$J$71,'0202 - Překážka 2 - Rohov...'!$C$77:$K$263</definedName>
    <definedName name="_xlnm.Print_Titles" localSheetId="3">'0202 - Překážka 2 - Rohov...'!$91:$91</definedName>
    <definedName name="_xlnm._FilterDatabase" localSheetId="4" hidden="1">'0203 - Překážka 3 - Rozje...'!$C$95:$K$416</definedName>
    <definedName name="_xlnm.Print_Area" localSheetId="4">'0203 - Překážka 3 - Rozje...'!$C$4:$J$41,'0203 - Překážka 3 - Rozje...'!$C$47:$J$75,'0203 - Překážka 3 - Rozje...'!$C$81:$K$416</definedName>
    <definedName name="_xlnm.Print_Titles" localSheetId="4">'0203 - Překážka 3 - Rozje...'!$95:$95</definedName>
    <definedName name="_xlnm._FilterDatabase" localSheetId="5" hidden="1">'0204 - Překážka 4 - Mini ...'!$C$94:$K$435</definedName>
    <definedName name="_xlnm.Print_Area" localSheetId="5">'0204 - Překážka 4 - Mini ...'!$C$4:$J$41,'0204 - Překážka 4 - Mini ...'!$C$47:$J$74,'0204 - Překážka 4 - Mini ...'!$C$80:$K$435</definedName>
    <definedName name="_xlnm.Print_Titles" localSheetId="5">'0204 - Překážka 4 - Mini ...'!$94:$94</definedName>
    <definedName name="_xlnm._FilterDatabase" localSheetId="6" hidden="1">'0205 - Překážka 5 - Šikmý...'!$C$94:$K$282</definedName>
    <definedName name="_xlnm.Print_Area" localSheetId="6">'0205 - Překážka 5 - Šikmý...'!$C$4:$J$41,'0205 - Překážka 5 - Šikmý...'!$C$47:$J$74,'0205 - Překážka 5 - Šikmý...'!$C$80:$K$282</definedName>
    <definedName name="_xlnm.Print_Titles" localSheetId="6">'0205 - Překážka 5 - Šikmý...'!$94:$94</definedName>
    <definedName name="_xlnm._FilterDatabase" localSheetId="7" hidden="1">'0206 - Překážka 6 - Rovný...'!$C$92:$K$192</definedName>
    <definedName name="_xlnm.Print_Area" localSheetId="7">'0206 - Překážka 6 - Rovný...'!$C$4:$J$41,'0206 - Překážka 6 - Rovný...'!$C$47:$J$72,'0206 - Překážka 6 - Rovný...'!$C$78:$K$192</definedName>
    <definedName name="_xlnm.Print_Titles" localSheetId="7">'0206 - Překážka 6 - Rovný...'!$92:$92</definedName>
    <definedName name="_xlnm._FilterDatabase" localSheetId="8" hidden="1">'0207 - Překážka 7 - Manua...'!$C$96:$K$354</definedName>
    <definedName name="_xlnm.Print_Area" localSheetId="8">'0207 - Překážka 7 - Manua...'!$C$4:$J$41,'0207 - Překážka 7 - Manua...'!$C$47:$J$76,'0207 - Překážka 7 - Manua...'!$C$82:$K$354</definedName>
    <definedName name="_xlnm.Print_Titles" localSheetId="8">'0207 - Překážka 7 - Manua...'!$96:$96</definedName>
    <definedName name="_xlnm._FilterDatabase" localSheetId="9" hidden="1">'0208 - Překážka 8 - Lomen...'!$C$95:$K$458</definedName>
    <definedName name="_xlnm.Print_Area" localSheetId="9">'0208 - Překážka 8 - Lomen...'!$C$4:$J$41,'0208 - Překážka 8 - Lomen...'!$C$47:$J$75,'0208 - Překážka 8 - Lomen...'!$C$81:$K$458</definedName>
    <definedName name="_xlnm.Print_Titles" localSheetId="9">'0208 - Překážka 8 - Lomen...'!$95:$95</definedName>
    <definedName name="_xlnm._FilterDatabase" localSheetId="10" hidden="1">'0209 - Překážka 9 - Lomen...'!$C$92:$K$204</definedName>
    <definedName name="_xlnm.Print_Area" localSheetId="10">'0209 - Překážka 9 - Lomen...'!$C$4:$J$41,'0209 - Překážka 9 - Lomen...'!$C$47:$J$72,'0209 - Překážka 9 - Lomen...'!$C$78:$K$204</definedName>
    <definedName name="_xlnm.Print_Titles" localSheetId="10">'0209 - Překážka 9 - Lomen...'!$92:$92</definedName>
    <definedName name="_xlnm._FilterDatabase" localSheetId="11" hidden="1">'0210 - Překážka 10 - Scho...'!$C$91:$K$254</definedName>
    <definedName name="_xlnm.Print_Area" localSheetId="11">'0210 - Překážka 10 - Scho...'!$C$4:$J$41,'0210 - Překážka 10 - Scho...'!$C$47:$J$71,'0210 - Překážka 10 - Scho...'!$C$77:$K$254</definedName>
    <definedName name="_xlnm.Print_Titles" localSheetId="11">'0210 - Překážka 10 - Scho...'!$91:$91</definedName>
    <definedName name="_xlnm._FilterDatabase" localSheetId="12" hidden="1">'0211 - Překážka 11 - Poje...'!$C$94:$K$289</definedName>
    <definedName name="_xlnm.Print_Area" localSheetId="12">'0211 - Překážka 11 - Poje...'!$C$4:$J$41,'0211 - Překážka 11 - Poje...'!$C$47:$J$74,'0211 - Překážka 11 - Poje...'!$C$80:$K$289</definedName>
    <definedName name="_xlnm.Print_Titles" localSheetId="12">'0211 - Překážka 11 - Poje...'!$94:$94</definedName>
    <definedName name="_xlnm._FilterDatabase" localSheetId="13" hidden="1">'0212 - Překážka 12 - Rozj...'!$C$95:$K$284</definedName>
    <definedName name="_xlnm.Print_Area" localSheetId="13">'0212 - Překážka 12 - Rozj...'!$C$4:$J$41,'0212 - Překážka 12 - Rozj...'!$C$47:$J$75,'0212 - Překážka 12 - Rozj...'!$C$81:$K$284</definedName>
    <definedName name="_xlnm.Print_Titles" localSheetId="13">'0212 - Překážka 12 - Rozj...'!$95:$95</definedName>
    <definedName name="_xlnm._FilterDatabase" localSheetId="14" hidden="1">'0213 - Překážka 13 - Rozj...'!$C$94:$K$393</definedName>
    <definedName name="_xlnm.Print_Area" localSheetId="14">'0213 - Překážka 13 - Rozj...'!$C$4:$J$41,'0213 - Překážka 13 - Rozj...'!$C$47:$J$74,'0213 - Překážka 13 - Rozj...'!$C$80:$K$393</definedName>
    <definedName name="_xlnm.Print_Titles" localSheetId="14">'0213 - Překážka 13 - Rozj...'!$94:$94</definedName>
    <definedName name="_xlnm._FilterDatabase" localSheetId="15" hidden="1">'03 - Betonové podlahy ska...'!$C$84:$K$233</definedName>
    <definedName name="_xlnm.Print_Area" localSheetId="15">'03 - Betonové podlahy ska...'!$C$4:$J$39,'03 - Betonové podlahy ska...'!$C$45:$J$66,'03 - Betonové podlahy ska...'!$C$72:$K$233</definedName>
    <definedName name="_xlnm.Print_Titles" localSheetId="15">'03 - Betonové podlahy ska...'!$84:$84</definedName>
    <definedName name="_xlnm._FilterDatabase" localSheetId="16" hidden="1">'04 - Pojezdová plocha, vs...'!$C$90:$K$354</definedName>
    <definedName name="_xlnm.Print_Area" localSheetId="16">'04 - Pojezdová plocha, vs...'!$C$4:$J$39,'04 - Pojezdová plocha, vs...'!$C$45:$J$72,'04 - Pojezdová plocha, vs...'!$C$78:$K$354</definedName>
    <definedName name="_xlnm.Print_Titles" localSheetId="16">'04 - Pojezdová plocha, vs...'!$90:$90</definedName>
    <definedName name="_xlnm._FilterDatabase" localSheetId="17" hidden="1">'05 - Přeložka vnitřního v...'!$C$86:$K$291</definedName>
    <definedName name="_xlnm.Print_Area" localSheetId="17">'05 - Přeložka vnitřního v...'!$C$4:$J$39,'05 - Přeložka vnitřního v...'!$C$45:$J$68,'05 - Přeložka vnitřního v...'!$C$74:$K$291</definedName>
    <definedName name="_xlnm.Print_Titles" localSheetId="17">'05 - Přeložka vnitřního v...'!$86:$86</definedName>
    <definedName name="_xlnm._FilterDatabase" localSheetId="18" hidden="1">'06 - Ostatní náklady'!$C$79:$K$83</definedName>
    <definedName name="_xlnm.Print_Area" localSheetId="18">'06 - Ostatní náklady'!$C$4:$J$39,'06 - Ostatní náklady'!$C$45:$J$61,'06 - Ostatní náklady'!$C$67:$K$83</definedName>
    <definedName name="_xlnm.Print_Titles" localSheetId="18">'06 - Ostatní náklady'!$79:$79</definedName>
    <definedName name="_xlnm.Print_Area" localSheetId="19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19" l="1" r="J37"/>
  <c r="J36"/>
  <c i="1" r="AY73"/>
  <c i="19" r="J35"/>
  <c i="1" r="AX73"/>
  <c i="19" r="BI83"/>
  <c r="BH83"/>
  <c r="BG83"/>
  <c r="BF83"/>
  <c r="T83"/>
  <c r="R83"/>
  <c r="P83"/>
  <c r="BI82"/>
  <c r="BH82"/>
  <c r="BG82"/>
  <c r="BF82"/>
  <c r="T82"/>
  <c r="R82"/>
  <c r="P82"/>
  <c r="J76"/>
  <c r="F76"/>
  <c r="F74"/>
  <c r="E72"/>
  <c r="J54"/>
  <c r="F54"/>
  <c r="F52"/>
  <c r="E50"/>
  <c r="J24"/>
  <c r="E24"/>
  <c r="J77"/>
  <c r="J23"/>
  <c r="J18"/>
  <c r="E18"/>
  <c r="F77"/>
  <c r="J17"/>
  <c r="J12"/>
  <c r="J74"/>
  <c r="E7"/>
  <c r="E48"/>
  <c i="18" r="J37"/>
  <c r="J36"/>
  <c i="1" r="AY72"/>
  <c i="18" r="J35"/>
  <c i="1" r="AX72"/>
  <c i="18" r="BI291"/>
  <c r="BH291"/>
  <c r="BG291"/>
  <c r="BF291"/>
  <c r="T291"/>
  <c r="T290"/>
  <c r="R291"/>
  <c r="R290"/>
  <c r="P291"/>
  <c r="P290"/>
  <c r="BI288"/>
  <c r="BH288"/>
  <c r="BG288"/>
  <c r="BF288"/>
  <c r="T288"/>
  <c r="R288"/>
  <c r="P288"/>
  <c r="BI282"/>
  <c r="BH282"/>
  <c r="BG282"/>
  <c r="BF282"/>
  <c r="T282"/>
  <c r="R282"/>
  <c r="P282"/>
  <c r="BI276"/>
  <c r="BH276"/>
  <c r="BG276"/>
  <c r="BF276"/>
  <c r="T276"/>
  <c r="R276"/>
  <c r="P276"/>
  <c r="BI272"/>
  <c r="BH272"/>
  <c r="BG272"/>
  <c r="BF272"/>
  <c r="T272"/>
  <c r="R272"/>
  <c r="P272"/>
  <c r="BI268"/>
  <c r="BH268"/>
  <c r="BG268"/>
  <c r="BF268"/>
  <c r="T268"/>
  <c r="R268"/>
  <c r="P268"/>
  <c r="BI262"/>
  <c r="BH262"/>
  <c r="BG262"/>
  <c r="BF262"/>
  <c r="T262"/>
  <c r="R262"/>
  <c r="P262"/>
  <c r="BI256"/>
  <c r="BH256"/>
  <c r="BG256"/>
  <c r="BF256"/>
  <c r="T256"/>
  <c r="R256"/>
  <c r="P256"/>
  <c r="BI248"/>
  <c r="BH248"/>
  <c r="BG248"/>
  <c r="BF248"/>
  <c r="T248"/>
  <c r="R248"/>
  <c r="P248"/>
  <c r="BI242"/>
  <c r="BH242"/>
  <c r="BG242"/>
  <c r="BF242"/>
  <c r="T242"/>
  <c r="R242"/>
  <c r="P242"/>
  <c r="BI233"/>
  <c r="BH233"/>
  <c r="BG233"/>
  <c r="BF233"/>
  <c r="T233"/>
  <c r="R233"/>
  <c r="P233"/>
  <c r="BI229"/>
  <c r="BH229"/>
  <c r="BG229"/>
  <c r="BF229"/>
  <c r="T229"/>
  <c r="R229"/>
  <c r="P229"/>
  <c r="BI221"/>
  <c r="BH221"/>
  <c r="BG221"/>
  <c r="BF221"/>
  <c r="T221"/>
  <c r="R221"/>
  <c r="P221"/>
  <c r="BI215"/>
  <c r="BH215"/>
  <c r="BG215"/>
  <c r="BF215"/>
  <c r="T215"/>
  <c r="R215"/>
  <c r="P215"/>
  <c r="BI208"/>
  <c r="BH208"/>
  <c r="BG208"/>
  <c r="BF208"/>
  <c r="T208"/>
  <c r="R208"/>
  <c r="P208"/>
  <c r="BI202"/>
  <c r="BH202"/>
  <c r="BG202"/>
  <c r="BF202"/>
  <c r="T202"/>
  <c r="R202"/>
  <c r="P202"/>
  <c r="BI196"/>
  <c r="BH196"/>
  <c r="BG196"/>
  <c r="BF196"/>
  <c r="T196"/>
  <c r="R196"/>
  <c r="P196"/>
  <c r="BI190"/>
  <c r="BH190"/>
  <c r="BG190"/>
  <c r="BF190"/>
  <c r="T190"/>
  <c r="R190"/>
  <c r="P190"/>
  <c r="BI185"/>
  <c r="BH185"/>
  <c r="BG185"/>
  <c r="BF185"/>
  <c r="T185"/>
  <c r="R185"/>
  <c r="P185"/>
  <c r="BI179"/>
  <c r="BH179"/>
  <c r="BG179"/>
  <c r="BF179"/>
  <c r="T179"/>
  <c r="R179"/>
  <c r="P179"/>
  <c r="BI175"/>
  <c r="BH175"/>
  <c r="BG175"/>
  <c r="BF175"/>
  <c r="T175"/>
  <c r="R175"/>
  <c r="P175"/>
  <c r="BI169"/>
  <c r="BH169"/>
  <c r="BG169"/>
  <c r="BF169"/>
  <c r="T169"/>
  <c r="R169"/>
  <c r="P169"/>
  <c r="BI162"/>
  <c r="BH162"/>
  <c r="BG162"/>
  <c r="BF162"/>
  <c r="T162"/>
  <c r="R162"/>
  <c r="P162"/>
  <c r="BI155"/>
  <c r="BH155"/>
  <c r="BG155"/>
  <c r="BF155"/>
  <c r="T155"/>
  <c r="R155"/>
  <c r="P155"/>
  <c r="BI148"/>
  <c r="BH148"/>
  <c r="BG148"/>
  <c r="BF148"/>
  <c r="T148"/>
  <c r="R148"/>
  <c r="P148"/>
  <c r="BI145"/>
  <c r="BH145"/>
  <c r="BG145"/>
  <c r="BF145"/>
  <c r="T145"/>
  <c r="R145"/>
  <c r="P145"/>
  <c r="BI142"/>
  <c r="BH142"/>
  <c r="BG142"/>
  <c r="BF142"/>
  <c r="T142"/>
  <c r="R142"/>
  <c r="P142"/>
  <c r="BI138"/>
  <c r="BH138"/>
  <c r="BG138"/>
  <c r="BF138"/>
  <c r="T138"/>
  <c r="R138"/>
  <c r="P138"/>
  <c r="BI134"/>
  <c r="BH134"/>
  <c r="BG134"/>
  <c r="BF134"/>
  <c r="T134"/>
  <c r="R134"/>
  <c r="P134"/>
  <c r="BI127"/>
  <c r="BH127"/>
  <c r="BG127"/>
  <c r="BF127"/>
  <c r="T127"/>
  <c r="R127"/>
  <c r="P127"/>
  <c r="BI122"/>
  <c r="BH122"/>
  <c r="BG122"/>
  <c r="BF122"/>
  <c r="T122"/>
  <c r="R122"/>
  <c r="P122"/>
  <c r="BI117"/>
  <c r="BH117"/>
  <c r="BG117"/>
  <c r="BF117"/>
  <c r="T117"/>
  <c r="R117"/>
  <c r="P117"/>
  <c r="BI112"/>
  <c r="BH112"/>
  <c r="BG112"/>
  <c r="BF112"/>
  <c r="T112"/>
  <c r="R112"/>
  <c r="P112"/>
  <c r="BI107"/>
  <c r="BH107"/>
  <c r="BG107"/>
  <c r="BF107"/>
  <c r="T107"/>
  <c r="R107"/>
  <c r="P107"/>
  <c r="BI100"/>
  <c r="BH100"/>
  <c r="BG100"/>
  <c r="BF100"/>
  <c r="T100"/>
  <c r="T89"/>
  <c r="T88"/>
  <c r="R100"/>
  <c r="R89"/>
  <c r="R88"/>
  <c r="P100"/>
  <c r="P89"/>
  <c r="P88"/>
  <c r="BI95"/>
  <c r="BH95"/>
  <c r="BG95"/>
  <c r="BF95"/>
  <c r="T95"/>
  <c r="R95"/>
  <c r="P95"/>
  <c r="BI90"/>
  <c r="BH90"/>
  <c r="BG90"/>
  <c r="BF90"/>
  <c r="T90"/>
  <c r="R90"/>
  <c r="P90"/>
  <c r="J83"/>
  <c r="F83"/>
  <c r="F81"/>
  <c r="E79"/>
  <c r="J54"/>
  <c r="F54"/>
  <c r="F52"/>
  <c r="E50"/>
  <c r="J24"/>
  <c r="E24"/>
  <c r="J84"/>
  <c r="J23"/>
  <c r="J18"/>
  <c r="E18"/>
  <c r="F84"/>
  <c r="J17"/>
  <c r="J12"/>
  <c r="J81"/>
  <c r="E7"/>
  <c r="E48"/>
  <c i="17" r="J37"/>
  <c r="J36"/>
  <c i="1" r="AY71"/>
  <c i="17" r="J35"/>
  <c i="1" r="AX71"/>
  <c i="17" r="BI354"/>
  <c r="BH354"/>
  <c r="BG354"/>
  <c r="BF354"/>
  <c r="T354"/>
  <c r="T353"/>
  <c r="R354"/>
  <c r="R353"/>
  <c r="P354"/>
  <c r="P353"/>
  <c r="BI344"/>
  <c r="BH344"/>
  <c r="BG344"/>
  <c r="BF344"/>
  <c r="T344"/>
  <c r="R344"/>
  <c r="P344"/>
  <c r="BI335"/>
  <c r="BH335"/>
  <c r="BG335"/>
  <c r="BF335"/>
  <c r="T335"/>
  <c r="R335"/>
  <c r="P335"/>
  <c r="BI326"/>
  <c r="BH326"/>
  <c r="BG326"/>
  <c r="BF326"/>
  <c r="T326"/>
  <c r="R326"/>
  <c r="P326"/>
  <c r="BI316"/>
  <c r="BH316"/>
  <c r="BG316"/>
  <c r="BF316"/>
  <c r="T316"/>
  <c r="T315"/>
  <c r="R316"/>
  <c r="R315"/>
  <c r="P316"/>
  <c r="P315"/>
  <c r="BI313"/>
  <c r="BH313"/>
  <c r="BG313"/>
  <c r="BF313"/>
  <c r="T313"/>
  <c r="R313"/>
  <c r="P313"/>
  <c r="BI308"/>
  <c r="BH308"/>
  <c r="BG308"/>
  <c r="BF308"/>
  <c r="T308"/>
  <c r="R308"/>
  <c r="P308"/>
  <c r="BI303"/>
  <c r="BH303"/>
  <c r="BG303"/>
  <c r="BF303"/>
  <c r="T303"/>
  <c r="R303"/>
  <c r="P303"/>
  <c r="BI295"/>
  <c r="BH295"/>
  <c r="BG295"/>
  <c r="BF295"/>
  <c r="T295"/>
  <c r="R295"/>
  <c r="P295"/>
  <c r="BI292"/>
  <c r="BH292"/>
  <c r="BG292"/>
  <c r="BF292"/>
  <c r="T292"/>
  <c r="R292"/>
  <c r="P292"/>
  <c r="BI288"/>
  <c r="BH288"/>
  <c r="BG288"/>
  <c r="BF288"/>
  <c r="T288"/>
  <c r="R288"/>
  <c r="P288"/>
  <c r="BI284"/>
  <c r="BH284"/>
  <c r="BG284"/>
  <c r="BF284"/>
  <c r="T284"/>
  <c r="R284"/>
  <c r="P284"/>
  <c r="BI280"/>
  <c r="BH280"/>
  <c r="BG280"/>
  <c r="BF280"/>
  <c r="T280"/>
  <c r="R280"/>
  <c r="P280"/>
  <c r="BI275"/>
  <c r="BH275"/>
  <c r="BG275"/>
  <c r="BF275"/>
  <c r="T275"/>
  <c r="R275"/>
  <c r="P275"/>
  <c r="BI270"/>
  <c r="BH270"/>
  <c r="BG270"/>
  <c r="BF270"/>
  <c r="T270"/>
  <c r="R270"/>
  <c r="P270"/>
  <c r="BI266"/>
  <c r="BH266"/>
  <c r="BG266"/>
  <c r="BF266"/>
  <c r="T266"/>
  <c r="T265"/>
  <c r="R266"/>
  <c r="R265"/>
  <c r="P266"/>
  <c r="P265"/>
  <c r="BI260"/>
  <c r="BH260"/>
  <c r="BG260"/>
  <c r="BF260"/>
  <c r="T260"/>
  <c r="R260"/>
  <c r="P260"/>
  <c r="BI254"/>
  <c r="BH254"/>
  <c r="BG254"/>
  <c r="BF254"/>
  <c r="T254"/>
  <c r="R254"/>
  <c r="P254"/>
  <c r="BI249"/>
  <c r="BH249"/>
  <c r="BG249"/>
  <c r="BF249"/>
  <c r="T249"/>
  <c r="R249"/>
  <c r="P249"/>
  <c r="BI243"/>
  <c r="BH243"/>
  <c r="BG243"/>
  <c r="BF243"/>
  <c r="T243"/>
  <c r="R243"/>
  <c r="P243"/>
  <c r="BI237"/>
  <c r="BH237"/>
  <c r="BG237"/>
  <c r="BF237"/>
  <c r="T237"/>
  <c r="R237"/>
  <c r="P237"/>
  <c r="BI231"/>
  <c r="BH231"/>
  <c r="BG231"/>
  <c r="BF231"/>
  <c r="T231"/>
  <c r="R231"/>
  <c r="P231"/>
  <c r="BI224"/>
  <c r="BH224"/>
  <c r="BG224"/>
  <c r="BF224"/>
  <c r="T224"/>
  <c r="R224"/>
  <c r="P224"/>
  <c r="BI218"/>
  <c r="BH218"/>
  <c r="BG218"/>
  <c r="BF218"/>
  <c r="T218"/>
  <c r="R218"/>
  <c r="P218"/>
  <c r="BI211"/>
  <c r="BH211"/>
  <c r="BG211"/>
  <c r="BF211"/>
  <c r="T211"/>
  <c r="R211"/>
  <c r="P211"/>
  <c r="BI204"/>
  <c r="BH204"/>
  <c r="BG204"/>
  <c r="BF204"/>
  <c r="T204"/>
  <c r="R204"/>
  <c r="P204"/>
  <c r="BI197"/>
  <c r="BH197"/>
  <c r="BG197"/>
  <c r="BF197"/>
  <c r="T197"/>
  <c r="R197"/>
  <c r="P197"/>
  <c r="BI191"/>
  <c r="BH191"/>
  <c r="BG191"/>
  <c r="BF191"/>
  <c r="T191"/>
  <c r="R191"/>
  <c r="P191"/>
  <c r="BI185"/>
  <c r="BH185"/>
  <c r="BG185"/>
  <c r="BF185"/>
  <c r="T185"/>
  <c r="R185"/>
  <c r="P185"/>
  <c r="BI178"/>
  <c r="BH178"/>
  <c r="BG178"/>
  <c r="BF178"/>
  <c r="T178"/>
  <c r="R178"/>
  <c r="P178"/>
  <c r="BI171"/>
  <c r="BH171"/>
  <c r="BG171"/>
  <c r="BF171"/>
  <c r="T171"/>
  <c r="R171"/>
  <c r="P171"/>
  <c r="BI164"/>
  <c r="BH164"/>
  <c r="BG164"/>
  <c r="BF164"/>
  <c r="T164"/>
  <c r="R164"/>
  <c r="P164"/>
  <c r="BI157"/>
  <c r="BH157"/>
  <c r="BG157"/>
  <c r="BF157"/>
  <c r="T157"/>
  <c r="R157"/>
  <c r="P157"/>
  <c r="BI151"/>
  <c r="BH151"/>
  <c r="BG151"/>
  <c r="BF151"/>
  <c r="T151"/>
  <c r="R151"/>
  <c r="P151"/>
  <c r="BI144"/>
  <c r="BH144"/>
  <c r="BG144"/>
  <c r="BF144"/>
  <c r="T144"/>
  <c r="R144"/>
  <c r="P144"/>
  <c r="BI137"/>
  <c r="BH137"/>
  <c r="BG137"/>
  <c r="BF137"/>
  <c r="T137"/>
  <c r="R137"/>
  <c r="P137"/>
  <c r="BI130"/>
  <c r="BH130"/>
  <c r="BG130"/>
  <c r="BF130"/>
  <c r="T130"/>
  <c r="R130"/>
  <c r="P130"/>
  <c r="BI119"/>
  <c r="BH119"/>
  <c r="BG119"/>
  <c r="BF119"/>
  <c r="T119"/>
  <c r="R119"/>
  <c r="P119"/>
  <c r="BI113"/>
  <c r="BH113"/>
  <c r="BG113"/>
  <c r="BF113"/>
  <c r="T113"/>
  <c r="R113"/>
  <c r="P113"/>
  <c r="BI106"/>
  <c r="BH106"/>
  <c r="BG106"/>
  <c r="BF106"/>
  <c r="T106"/>
  <c r="R106"/>
  <c r="P106"/>
  <c r="BI100"/>
  <c r="BH100"/>
  <c r="BG100"/>
  <c r="BF100"/>
  <c r="T100"/>
  <c r="R100"/>
  <c r="P100"/>
  <c r="BI94"/>
  <c r="BH94"/>
  <c r="BG94"/>
  <c r="BF94"/>
  <c r="T94"/>
  <c r="R94"/>
  <c r="P94"/>
  <c r="J87"/>
  <c r="F87"/>
  <c r="F85"/>
  <c r="E83"/>
  <c r="J54"/>
  <c r="F54"/>
  <c r="F52"/>
  <c r="E50"/>
  <c r="J24"/>
  <c r="E24"/>
  <c r="J55"/>
  <c r="J23"/>
  <c r="J18"/>
  <c r="E18"/>
  <c r="F88"/>
  <c r="J17"/>
  <c r="J12"/>
  <c r="J52"/>
  <c r="E7"/>
  <c r="E81"/>
  <c i="16" r="J37"/>
  <c r="J36"/>
  <c i="1" r="AY70"/>
  <c i="16" r="J35"/>
  <c i="1" r="AX70"/>
  <c i="16" r="BI233"/>
  <c r="BH233"/>
  <c r="BG233"/>
  <c r="BF233"/>
  <c r="T233"/>
  <c r="T232"/>
  <c r="R233"/>
  <c r="R232"/>
  <c r="P233"/>
  <c r="P232"/>
  <c r="BI230"/>
  <c r="BH230"/>
  <c r="BG230"/>
  <c r="BF230"/>
  <c r="T230"/>
  <c r="T229"/>
  <c r="R230"/>
  <c r="R229"/>
  <c r="P230"/>
  <c r="P229"/>
  <c r="BI218"/>
  <c r="BH218"/>
  <c r="BG218"/>
  <c r="BF218"/>
  <c r="T218"/>
  <c r="R218"/>
  <c r="R206"/>
  <c r="P218"/>
  <c r="P206"/>
  <c r="BI207"/>
  <c r="BH207"/>
  <c r="BG207"/>
  <c r="BF207"/>
  <c r="T207"/>
  <c r="R207"/>
  <c r="P207"/>
  <c r="BI201"/>
  <c r="BH201"/>
  <c r="BG201"/>
  <c r="BF201"/>
  <c r="T201"/>
  <c r="R201"/>
  <c r="P201"/>
  <c r="BI194"/>
  <c r="BH194"/>
  <c r="BG194"/>
  <c r="BF194"/>
  <c r="T194"/>
  <c r="R194"/>
  <c r="P194"/>
  <c r="BI183"/>
  <c r="BH183"/>
  <c r="BG183"/>
  <c r="BF183"/>
  <c r="T183"/>
  <c r="R183"/>
  <c r="P183"/>
  <c r="BI172"/>
  <c r="BH172"/>
  <c r="BG172"/>
  <c r="BF172"/>
  <c r="T172"/>
  <c r="R172"/>
  <c r="P172"/>
  <c r="BI161"/>
  <c r="BH161"/>
  <c r="BG161"/>
  <c r="BF161"/>
  <c r="T161"/>
  <c r="R161"/>
  <c r="P161"/>
  <c r="BI155"/>
  <c r="BH155"/>
  <c r="BG155"/>
  <c r="BF155"/>
  <c r="T155"/>
  <c r="R155"/>
  <c r="P155"/>
  <c r="BI144"/>
  <c r="BH144"/>
  <c r="BG144"/>
  <c r="BF144"/>
  <c r="T144"/>
  <c r="R144"/>
  <c r="P144"/>
  <c r="BI133"/>
  <c r="BH133"/>
  <c r="BG133"/>
  <c r="BF133"/>
  <c r="T133"/>
  <c r="R133"/>
  <c r="P133"/>
  <c r="BI122"/>
  <c r="BH122"/>
  <c r="BG122"/>
  <c r="BF122"/>
  <c r="T122"/>
  <c r="R122"/>
  <c r="P122"/>
  <c r="BI110"/>
  <c r="BH110"/>
  <c r="BG110"/>
  <c r="BF110"/>
  <c r="T110"/>
  <c r="R110"/>
  <c r="P110"/>
  <c r="BI99"/>
  <c r="BH99"/>
  <c r="BG99"/>
  <c r="BF99"/>
  <c r="T99"/>
  <c r="R99"/>
  <c r="P99"/>
  <c r="BI88"/>
  <c r="BH88"/>
  <c r="BG88"/>
  <c r="BF88"/>
  <c r="T88"/>
  <c r="R88"/>
  <c r="P88"/>
  <c r="J81"/>
  <c r="F81"/>
  <c r="F79"/>
  <c r="E77"/>
  <c r="J54"/>
  <c r="F54"/>
  <c r="F52"/>
  <c r="E50"/>
  <c r="J24"/>
  <c r="E24"/>
  <c r="J55"/>
  <c r="J23"/>
  <c r="J18"/>
  <c r="E18"/>
  <c r="F82"/>
  <c r="J17"/>
  <c r="J12"/>
  <c r="J52"/>
  <c r="E7"/>
  <c r="E48"/>
  <c i="15" r="J39"/>
  <c r="J38"/>
  <c i="1" r="AY69"/>
  <c i="15" r="J37"/>
  <c i="1" r="AX69"/>
  <c i="15" r="BI393"/>
  <c r="BH393"/>
  <c r="BG393"/>
  <c r="BF393"/>
  <c r="T393"/>
  <c r="T392"/>
  <c r="R393"/>
  <c r="R392"/>
  <c r="P393"/>
  <c r="P392"/>
  <c r="BI376"/>
  <c r="BH376"/>
  <c r="BG376"/>
  <c r="BF376"/>
  <c r="T376"/>
  <c r="R376"/>
  <c r="P376"/>
  <c r="BI360"/>
  <c r="BH360"/>
  <c r="BG360"/>
  <c r="BF360"/>
  <c r="T360"/>
  <c r="R360"/>
  <c r="P360"/>
  <c r="BI344"/>
  <c r="BH344"/>
  <c r="BG344"/>
  <c r="BF344"/>
  <c r="T344"/>
  <c r="R344"/>
  <c r="P344"/>
  <c r="BI327"/>
  <c r="BH327"/>
  <c r="BG327"/>
  <c r="BF327"/>
  <c r="T327"/>
  <c r="T326"/>
  <c r="R327"/>
  <c r="R326"/>
  <c r="P327"/>
  <c r="P326"/>
  <c r="BI324"/>
  <c r="BH324"/>
  <c r="BG324"/>
  <c r="BF324"/>
  <c r="T324"/>
  <c r="R324"/>
  <c r="P324"/>
  <c r="BI318"/>
  <c r="BH318"/>
  <c r="BG318"/>
  <c r="BF318"/>
  <c r="T318"/>
  <c r="R318"/>
  <c r="P318"/>
  <c r="BI312"/>
  <c r="BH312"/>
  <c r="BG312"/>
  <c r="BF312"/>
  <c r="T312"/>
  <c r="R312"/>
  <c r="P312"/>
  <c r="BI303"/>
  <c r="BH303"/>
  <c r="BG303"/>
  <c r="BF303"/>
  <c r="T303"/>
  <c r="R303"/>
  <c r="P303"/>
  <c r="BI297"/>
  <c r="BH297"/>
  <c r="BG297"/>
  <c r="BF297"/>
  <c r="T297"/>
  <c r="R297"/>
  <c r="P297"/>
  <c r="BI291"/>
  <c r="BH291"/>
  <c r="BG291"/>
  <c r="BF291"/>
  <c r="T291"/>
  <c r="R291"/>
  <c r="P291"/>
  <c r="BI285"/>
  <c r="BH285"/>
  <c r="BG285"/>
  <c r="BF285"/>
  <c r="T285"/>
  <c r="R285"/>
  <c r="P285"/>
  <c r="BI279"/>
  <c r="BH279"/>
  <c r="BG279"/>
  <c r="BF279"/>
  <c r="T279"/>
  <c r="R279"/>
  <c r="P279"/>
  <c r="BI275"/>
  <c r="BH275"/>
  <c r="BG275"/>
  <c r="BF275"/>
  <c r="T275"/>
  <c r="T274"/>
  <c r="R275"/>
  <c r="R274"/>
  <c r="P275"/>
  <c r="P274"/>
  <c r="BI269"/>
  <c r="BH269"/>
  <c r="BG269"/>
  <c r="BF269"/>
  <c r="T269"/>
  <c r="R269"/>
  <c r="P269"/>
  <c r="BI264"/>
  <c r="BH264"/>
  <c r="BG264"/>
  <c r="BF264"/>
  <c r="T264"/>
  <c r="R264"/>
  <c r="P264"/>
  <c r="BI258"/>
  <c r="BH258"/>
  <c r="BG258"/>
  <c r="BF258"/>
  <c r="T258"/>
  <c r="R258"/>
  <c r="P258"/>
  <c r="BI252"/>
  <c r="BH252"/>
  <c r="BG252"/>
  <c r="BF252"/>
  <c r="T252"/>
  <c r="R252"/>
  <c r="P252"/>
  <c r="BI239"/>
  <c r="BH239"/>
  <c r="BG239"/>
  <c r="BF239"/>
  <c r="T239"/>
  <c r="R239"/>
  <c r="P239"/>
  <c r="BI226"/>
  <c r="BH226"/>
  <c r="BG226"/>
  <c r="BF226"/>
  <c r="T226"/>
  <c r="R226"/>
  <c r="P226"/>
  <c r="BI220"/>
  <c r="BH220"/>
  <c r="BG220"/>
  <c r="BF220"/>
  <c r="T220"/>
  <c r="R220"/>
  <c r="P220"/>
  <c r="BI206"/>
  <c r="BH206"/>
  <c r="BG206"/>
  <c r="BF206"/>
  <c r="T206"/>
  <c r="R206"/>
  <c r="P206"/>
  <c r="BI193"/>
  <c r="BH193"/>
  <c r="BG193"/>
  <c r="BF193"/>
  <c r="T193"/>
  <c r="R193"/>
  <c r="P193"/>
  <c r="BI180"/>
  <c r="BH180"/>
  <c r="BG180"/>
  <c r="BF180"/>
  <c r="T180"/>
  <c r="R180"/>
  <c r="P180"/>
  <c r="BI173"/>
  <c r="BH173"/>
  <c r="BG173"/>
  <c r="BF173"/>
  <c r="T173"/>
  <c r="R173"/>
  <c r="P173"/>
  <c r="BI166"/>
  <c r="BH166"/>
  <c r="BG166"/>
  <c r="BF166"/>
  <c r="T166"/>
  <c r="R166"/>
  <c r="P166"/>
  <c r="BI155"/>
  <c r="BH155"/>
  <c r="BG155"/>
  <c r="BF155"/>
  <c r="T155"/>
  <c r="R155"/>
  <c r="P155"/>
  <c r="BI142"/>
  <c r="BH142"/>
  <c r="BG142"/>
  <c r="BF142"/>
  <c r="T142"/>
  <c r="R142"/>
  <c r="P142"/>
  <c r="BI131"/>
  <c r="BH131"/>
  <c r="BG131"/>
  <c r="BF131"/>
  <c r="T131"/>
  <c r="R131"/>
  <c r="P131"/>
  <c r="BI118"/>
  <c r="BH118"/>
  <c r="BG118"/>
  <c r="BF118"/>
  <c r="T118"/>
  <c r="R118"/>
  <c r="P118"/>
  <c r="BI110"/>
  <c r="BH110"/>
  <c r="BG110"/>
  <c r="BF110"/>
  <c r="T110"/>
  <c r="T97"/>
  <c r="R110"/>
  <c r="R97"/>
  <c r="P110"/>
  <c r="P97"/>
  <c r="BI104"/>
  <c r="BH104"/>
  <c r="BG104"/>
  <c r="BF104"/>
  <c r="T104"/>
  <c r="R104"/>
  <c r="P104"/>
  <c r="BI98"/>
  <c r="BH98"/>
  <c r="BG98"/>
  <c r="BF98"/>
  <c r="T98"/>
  <c r="R98"/>
  <c r="P98"/>
  <c r="J91"/>
  <c r="F91"/>
  <c r="F89"/>
  <c r="E87"/>
  <c r="J58"/>
  <c r="F58"/>
  <c r="F56"/>
  <c r="E54"/>
  <c r="J26"/>
  <c r="E26"/>
  <c r="J92"/>
  <c r="J25"/>
  <c r="J20"/>
  <c r="E20"/>
  <c r="F59"/>
  <c r="J19"/>
  <c r="J14"/>
  <c r="J56"/>
  <c r="E7"/>
  <c r="E83"/>
  <c i="14" r="J39"/>
  <c r="J38"/>
  <c i="1" r="AY68"/>
  <c i="14" r="J37"/>
  <c i="1" r="AX68"/>
  <c i="14" r="BI284"/>
  <c r="BH284"/>
  <c r="BG284"/>
  <c r="BF284"/>
  <c r="T284"/>
  <c r="T283"/>
  <c r="R284"/>
  <c r="R283"/>
  <c r="P284"/>
  <c r="P283"/>
  <c r="BI276"/>
  <c r="BH276"/>
  <c r="BG276"/>
  <c r="BF276"/>
  <c r="T276"/>
  <c r="R276"/>
  <c r="P276"/>
  <c r="BI269"/>
  <c r="BH269"/>
  <c r="BG269"/>
  <c r="BF269"/>
  <c r="T269"/>
  <c r="R269"/>
  <c r="P269"/>
  <c r="BI262"/>
  <c r="BH262"/>
  <c r="BG262"/>
  <c r="BF262"/>
  <c r="T262"/>
  <c r="R262"/>
  <c r="P262"/>
  <c r="BI254"/>
  <c r="BH254"/>
  <c r="BG254"/>
  <c r="BF254"/>
  <c r="T254"/>
  <c r="T253"/>
  <c r="R254"/>
  <c r="R253"/>
  <c r="P254"/>
  <c r="P253"/>
  <c r="BI251"/>
  <c r="BH251"/>
  <c r="BG251"/>
  <c r="BF251"/>
  <c r="T251"/>
  <c r="R251"/>
  <c r="P251"/>
  <c r="BI245"/>
  <c r="BH245"/>
  <c r="BG245"/>
  <c r="BF245"/>
  <c r="T245"/>
  <c r="R245"/>
  <c r="P245"/>
  <c r="BI239"/>
  <c r="BH239"/>
  <c r="BG239"/>
  <c r="BF239"/>
  <c r="T239"/>
  <c r="R239"/>
  <c r="P239"/>
  <c r="BI230"/>
  <c r="BH230"/>
  <c r="BG230"/>
  <c r="BF230"/>
  <c r="T230"/>
  <c r="R230"/>
  <c r="P230"/>
  <c r="BI226"/>
  <c r="BH226"/>
  <c r="BG226"/>
  <c r="BF226"/>
  <c r="T226"/>
  <c r="T225"/>
  <c r="R226"/>
  <c r="R225"/>
  <c r="P226"/>
  <c r="P225"/>
  <c r="BI218"/>
  <c r="BH218"/>
  <c r="BG218"/>
  <c r="BF218"/>
  <c r="T218"/>
  <c r="R218"/>
  <c r="R210"/>
  <c r="P218"/>
  <c r="P210"/>
  <c r="BI211"/>
  <c r="BH211"/>
  <c r="BG211"/>
  <c r="BF211"/>
  <c r="T211"/>
  <c r="R211"/>
  <c r="P211"/>
  <c r="BI203"/>
  <c r="BH203"/>
  <c r="BG203"/>
  <c r="BF203"/>
  <c r="T203"/>
  <c r="R203"/>
  <c r="P203"/>
  <c r="BI196"/>
  <c r="BH196"/>
  <c r="BG196"/>
  <c r="BF196"/>
  <c r="T196"/>
  <c r="R196"/>
  <c r="P196"/>
  <c r="BI189"/>
  <c r="BH189"/>
  <c r="BG189"/>
  <c r="BF189"/>
  <c r="T189"/>
  <c r="R189"/>
  <c r="P189"/>
  <c r="BI183"/>
  <c r="BH183"/>
  <c r="BG183"/>
  <c r="BF183"/>
  <c r="T183"/>
  <c r="R183"/>
  <c r="P183"/>
  <c r="BI177"/>
  <c r="BH177"/>
  <c r="BG177"/>
  <c r="BF177"/>
  <c r="T177"/>
  <c r="R177"/>
  <c r="P177"/>
  <c r="BI170"/>
  <c r="BH170"/>
  <c r="BG170"/>
  <c r="BF170"/>
  <c r="T170"/>
  <c r="R170"/>
  <c r="P170"/>
  <c r="BI163"/>
  <c r="BH163"/>
  <c r="BG163"/>
  <c r="BF163"/>
  <c r="T163"/>
  <c r="R163"/>
  <c r="P163"/>
  <c r="BI156"/>
  <c r="BH156"/>
  <c r="BG156"/>
  <c r="BF156"/>
  <c r="T156"/>
  <c r="R156"/>
  <c r="P156"/>
  <c r="BI148"/>
  <c r="BH148"/>
  <c r="BG148"/>
  <c r="BF148"/>
  <c r="T148"/>
  <c r="R148"/>
  <c r="P148"/>
  <c r="BI141"/>
  <c r="BH141"/>
  <c r="BG141"/>
  <c r="BF141"/>
  <c r="T141"/>
  <c r="R141"/>
  <c r="P141"/>
  <c r="BI134"/>
  <c r="BH134"/>
  <c r="BG134"/>
  <c r="BF134"/>
  <c r="T134"/>
  <c r="R134"/>
  <c r="P134"/>
  <c r="BI127"/>
  <c r="BH127"/>
  <c r="BG127"/>
  <c r="BF127"/>
  <c r="T127"/>
  <c r="R127"/>
  <c r="P127"/>
  <c r="BI120"/>
  <c r="BH120"/>
  <c r="BG120"/>
  <c r="BF120"/>
  <c r="T120"/>
  <c r="R120"/>
  <c r="P120"/>
  <c r="BI111"/>
  <c r="BH111"/>
  <c r="BG111"/>
  <c r="BF111"/>
  <c r="T111"/>
  <c r="R111"/>
  <c r="P111"/>
  <c r="BI105"/>
  <c r="BH105"/>
  <c r="BG105"/>
  <c r="BF105"/>
  <c r="T105"/>
  <c r="R105"/>
  <c r="P105"/>
  <c r="BI99"/>
  <c r="BH99"/>
  <c r="BG99"/>
  <c r="BF99"/>
  <c r="T99"/>
  <c r="R99"/>
  <c r="P99"/>
  <c r="J92"/>
  <c r="F92"/>
  <c r="F90"/>
  <c r="E88"/>
  <c r="J58"/>
  <c r="F58"/>
  <c r="F56"/>
  <c r="E54"/>
  <c r="J26"/>
  <c r="E26"/>
  <c r="J93"/>
  <c r="J25"/>
  <c r="J20"/>
  <c r="E20"/>
  <c r="F59"/>
  <c r="J19"/>
  <c r="J14"/>
  <c r="J56"/>
  <c r="E7"/>
  <c r="E84"/>
  <c i="13" r="J39"/>
  <c r="J38"/>
  <c i="1" r="AY67"/>
  <c i="13" r="J37"/>
  <c i="1" r="AX67"/>
  <c i="13" r="BI289"/>
  <c r="BH289"/>
  <c r="BG289"/>
  <c r="BF289"/>
  <c r="T289"/>
  <c r="T288"/>
  <c r="R289"/>
  <c r="R288"/>
  <c r="P289"/>
  <c r="P288"/>
  <c r="BI281"/>
  <c r="BH281"/>
  <c r="BG281"/>
  <c r="BF281"/>
  <c r="T281"/>
  <c r="R281"/>
  <c r="P281"/>
  <c r="BI274"/>
  <c r="BH274"/>
  <c r="BG274"/>
  <c r="BF274"/>
  <c r="T274"/>
  <c r="R274"/>
  <c r="P274"/>
  <c r="BI267"/>
  <c r="BH267"/>
  <c r="BG267"/>
  <c r="BF267"/>
  <c r="T267"/>
  <c r="R267"/>
  <c r="P267"/>
  <c r="BI259"/>
  <c r="BH259"/>
  <c r="BG259"/>
  <c r="BF259"/>
  <c r="T259"/>
  <c r="T258"/>
  <c r="R259"/>
  <c r="R258"/>
  <c r="P259"/>
  <c r="P258"/>
  <c r="BI256"/>
  <c r="BH256"/>
  <c r="BG256"/>
  <c r="BF256"/>
  <c r="T256"/>
  <c r="R256"/>
  <c r="P256"/>
  <c r="BI250"/>
  <c r="BH250"/>
  <c r="BG250"/>
  <c r="BF250"/>
  <c r="T250"/>
  <c r="R250"/>
  <c r="P250"/>
  <c r="BI244"/>
  <c r="BH244"/>
  <c r="BG244"/>
  <c r="BF244"/>
  <c r="T244"/>
  <c r="R244"/>
  <c r="P244"/>
  <c r="BI235"/>
  <c r="BH235"/>
  <c r="BG235"/>
  <c r="BF235"/>
  <c r="T235"/>
  <c r="R235"/>
  <c r="P235"/>
  <c r="BI231"/>
  <c r="BH231"/>
  <c r="BG231"/>
  <c r="BF231"/>
  <c r="T231"/>
  <c r="T230"/>
  <c r="R231"/>
  <c r="R230"/>
  <c r="P231"/>
  <c r="P230"/>
  <c r="BI219"/>
  <c r="BH219"/>
  <c r="BG219"/>
  <c r="BF219"/>
  <c r="T219"/>
  <c r="T207"/>
  <c r="R219"/>
  <c r="R207"/>
  <c r="P219"/>
  <c r="P207"/>
  <c r="BI208"/>
  <c r="BH208"/>
  <c r="BG208"/>
  <c r="BF208"/>
  <c r="T208"/>
  <c r="R208"/>
  <c r="P208"/>
  <c r="BI196"/>
  <c r="BH196"/>
  <c r="BG196"/>
  <c r="BF196"/>
  <c r="T196"/>
  <c r="R196"/>
  <c r="P196"/>
  <c r="BI185"/>
  <c r="BH185"/>
  <c r="BG185"/>
  <c r="BF185"/>
  <c r="T185"/>
  <c r="R185"/>
  <c r="P185"/>
  <c r="BI174"/>
  <c r="BH174"/>
  <c r="BG174"/>
  <c r="BF174"/>
  <c r="T174"/>
  <c r="R174"/>
  <c r="P174"/>
  <c r="BI164"/>
  <c r="BH164"/>
  <c r="BG164"/>
  <c r="BF164"/>
  <c r="T164"/>
  <c r="R164"/>
  <c r="P164"/>
  <c r="BI154"/>
  <c r="BH154"/>
  <c r="BG154"/>
  <c r="BF154"/>
  <c r="T154"/>
  <c r="R154"/>
  <c r="P154"/>
  <c r="BI143"/>
  <c r="BH143"/>
  <c r="BG143"/>
  <c r="BF143"/>
  <c r="T143"/>
  <c r="R143"/>
  <c r="P143"/>
  <c r="BI134"/>
  <c r="BH134"/>
  <c r="BG134"/>
  <c r="BF134"/>
  <c r="T134"/>
  <c r="R134"/>
  <c r="P134"/>
  <c r="BI123"/>
  <c r="BH123"/>
  <c r="BG123"/>
  <c r="BF123"/>
  <c r="T123"/>
  <c r="R123"/>
  <c r="P123"/>
  <c r="BI110"/>
  <c r="BH110"/>
  <c r="BG110"/>
  <c r="BF110"/>
  <c r="T110"/>
  <c r="T97"/>
  <c r="R110"/>
  <c r="P110"/>
  <c r="P97"/>
  <c r="BI104"/>
  <c r="BH104"/>
  <c r="BG104"/>
  <c r="BF104"/>
  <c r="T104"/>
  <c r="R104"/>
  <c r="P104"/>
  <c r="BI98"/>
  <c r="BH98"/>
  <c r="BG98"/>
  <c r="BF98"/>
  <c r="T98"/>
  <c r="R98"/>
  <c r="P98"/>
  <c r="J91"/>
  <c r="F91"/>
  <c r="F89"/>
  <c r="E87"/>
  <c r="J58"/>
  <c r="F58"/>
  <c r="F56"/>
  <c r="E54"/>
  <c r="J26"/>
  <c r="E26"/>
  <c r="J92"/>
  <c r="J25"/>
  <c r="J20"/>
  <c r="E20"/>
  <c r="F92"/>
  <c r="J19"/>
  <c r="J14"/>
  <c r="J89"/>
  <c r="E7"/>
  <c r="E83"/>
  <c i="12" r="J39"/>
  <c r="J38"/>
  <c i="1" r="AY66"/>
  <c i="12" r="J37"/>
  <c i="1" r="AX66"/>
  <c i="12" r="BI254"/>
  <c r="BH254"/>
  <c r="BG254"/>
  <c r="BF254"/>
  <c r="T254"/>
  <c r="T253"/>
  <c r="R254"/>
  <c r="R253"/>
  <c r="P254"/>
  <c r="P253"/>
  <c r="BI251"/>
  <c r="BH251"/>
  <c r="BG251"/>
  <c r="BF251"/>
  <c r="T251"/>
  <c r="T250"/>
  <c r="R251"/>
  <c r="R250"/>
  <c r="P251"/>
  <c r="P250"/>
  <c r="BI239"/>
  <c r="BH239"/>
  <c r="BG239"/>
  <c r="BF239"/>
  <c r="T239"/>
  <c r="T227"/>
  <c r="R239"/>
  <c r="P239"/>
  <c r="P227"/>
  <c r="BI228"/>
  <c r="BH228"/>
  <c r="BG228"/>
  <c r="BF228"/>
  <c r="T228"/>
  <c r="R228"/>
  <c r="P228"/>
  <c r="BI216"/>
  <c r="BH216"/>
  <c r="BG216"/>
  <c r="BF216"/>
  <c r="T216"/>
  <c r="R216"/>
  <c r="P216"/>
  <c r="BI205"/>
  <c r="BH205"/>
  <c r="BG205"/>
  <c r="BF205"/>
  <c r="T205"/>
  <c r="R205"/>
  <c r="P205"/>
  <c r="BI194"/>
  <c r="BH194"/>
  <c r="BG194"/>
  <c r="BF194"/>
  <c r="T194"/>
  <c r="R194"/>
  <c r="P194"/>
  <c r="BI188"/>
  <c r="BH188"/>
  <c r="BG188"/>
  <c r="BF188"/>
  <c r="T188"/>
  <c r="R188"/>
  <c r="P188"/>
  <c r="BI182"/>
  <c r="BH182"/>
  <c r="BG182"/>
  <c r="BF182"/>
  <c r="T182"/>
  <c r="R182"/>
  <c r="P182"/>
  <c r="BI173"/>
  <c r="BH173"/>
  <c r="BG173"/>
  <c r="BF173"/>
  <c r="T173"/>
  <c r="R173"/>
  <c r="P173"/>
  <c r="BI162"/>
  <c r="BH162"/>
  <c r="BG162"/>
  <c r="BF162"/>
  <c r="T162"/>
  <c r="R162"/>
  <c r="P162"/>
  <c r="BI151"/>
  <c r="BH151"/>
  <c r="BG151"/>
  <c r="BF151"/>
  <c r="T151"/>
  <c r="R151"/>
  <c r="P151"/>
  <c r="BI140"/>
  <c r="BH140"/>
  <c r="BG140"/>
  <c r="BF140"/>
  <c r="T140"/>
  <c r="R140"/>
  <c r="P140"/>
  <c r="BI131"/>
  <c r="BH131"/>
  <c r="BG131"/>
  <c r="BF131"/>
  <c r="T131"/>
  <c r="R131"/>
  <c r="P131"/>
  <c r="BI123"/>
  <c r="BH123"/>
  <c r="BG123"/>
  <c r="BF123"/>
  <c r="T123"/>
  <c r="R123"/>
  <c r="P123"/>
  <c r="BI115"/>
  <c r="BH115"/>
  <c r="BG115"/>
  <c r="BF115"/>
  <c r="T115"/>
  <c r="R115"/>
  <c r="P115"/>
  <c r="BI107"/>
  <c r="BH107"/>
  <c r="BG107"/>
  <c r="BF107"/>
  <c r="T107"/>
  <c r="R107"/>
  <c r="P107"/>
  <c r="BI101"/>
  <c r="BH101"/>
  <c r="BG101"/>
  <c r="BF101"/>
  <c r="T101"/>
  <c r="R101"/>
  <c r="P101"/>
  <c r="BI95"/>
  <c r="BH95"/>
  <c r="BG95"/>
  <c r="BF95"/>
  <c r="T95"/>
  <c r="R95"/>
  <c r="P95"/>
  <c r="J88"/>
  <c r="F88"/>
  <c r="F86"/>
  <c r="E84"/>
  <c r="J58"/>
  <c r="F58"/>
  <c r="F56"/>
  <c r="E54"/>
  <c r="J26"/>
  <c r="E26"/>
  <c r="J59"/>
  <c r="J25"/>
  <c r="J20"/>
  <c r="E20"/>
  <c r="F89"/>
  <c r="J19"/>
  <c r="J14"/>
  <c r="J86"/>
  <c r="E7"/>
  <c r="E50"/>
  <c i="11" r="J39"/>
  <c r="J38"/>
  <c i="1" r="AY65"/>
  <c i="11" r="J37"/>
  <c i="1" r="AX65"/>
  <c i="11" r="BI204"/>
  <c r="BH204"/>
  <c r="BG204"/>
  <c r="BF204"/>
  <c r="T204"/>
  <c r="T203"/>
  <c r="R204"/>
  <c r="R203"/>
  <c r="P204"/>
  <c r="P203"/>
  <c r="BI196"/>
  <c r="BH196"/>
  <c r="BG196"/>
  <c r="BF196"/>
  <c r="T196"/>
  <c r="R196"/>
  <c r="P196"/>
  <c r="BI189"/>
  <c r="BH189"/>
  <c r="BG189"/>
  <c r="BF189"/>
  <c r="T189"/>
  <c r="R189"/>
  <c r="P189"/>
  <c r="BI182"/>
  <c r="BH182"/>
  <c r="BG182"/>
  <c r="BF182"/>
  <c r="T182"/>
  <c r="R182"/>
  <c r="P182"/>
  <c r="BI174"/>
  <c r="BH174"/>
  <c r="BG174"/>
  <c r="BF174"/>
  <c r="T174"/>
  <c r="T173"/>
  <c r="R174"/>
  <c r="R173"/>
  <c r="P174"/>
  <c r="P173"/>
  <c r="BI171"/>
  <c r="BH171"/>
  <c r="BG171"/>
  <c r="BF171"/>
  <c r="T171"/>
  <c r="R171"/>
  <c r="P171"/>
  <c r="BI165"/>
  <c r="BH165"/>
  <c r="BG165"/>
  <c r="BF165"/>
  <c r="T165"/>
  <c r="R165"/>
  <c r="P165"/>
  <c r="BI159"/>
  <c r="BH159"/>
  <c r="BG159"/>
  <c r="BF159"/>
  <c r="T159"/>
  <c r="R159"/>
  <c r="P159"/>
  <c r="BI150"/>
  <c r="BH150"/>
  <c r="BG150"/>
  <c r="BF150"/>
  <c r="T150"/>
  <c r="R150"/>
  <c r="P150"/>
  <c r="BI146"/>
  <c r="BH146"/>
  <c r="BG146"/>
  <c r="BF146"/>
  <c r="T146"/>
  <c r="T145"/>
  <c r="R146"/>
  <c r="R145"/>
  <c r="P146"/>
  <c r="P145"/>
  <c r="BI132"/>
  <c r="BH132"/>
  <c r="BG132"/>
  <c r="BF132"/>
  <c r="T132"/>
  <c r="R132"/>
  <c r="P132"/>
  <c r="BI120"/>
  <c r="BH120"/>
  <c r="BG120"/>
  <c r="BF120"/>
  <c r="T120"/>
  <c r="R120"/>
  <c r="P120"/>
  <c r="BI108"/>
  <c r="BH108"/>
  <c r="BG108"/>
  <c r="BF108"/>
  <c r="T108"/>
  <c r="R108"/>
  <c r="P108"/>
  <c r="BI96"/>
  <c r="BH96"/>
  <c r="BG96"/>
  <c r="BF96"/>
  <c r="T96"/>
  <c r="R96"/>
  <c r="P96"/>
  <c r="J89"/>
  <c r="F89"/>
  <c r="F87"/>
  <c r="E85"/>
  <c r="J58"/>
  <c r="F58"/>
  <c r="F56"/>
  <c r="E54"/>
  <c r="J26"/>
  <c r="E26"/>
  <c r="J90"/>
  <c r="J25"/>
  <c r="J20"/>
  <c r="E20"/>
  <c r="F90"/>
  <c r="J19"/>
  <c r="J14"/>
  <c r="J87"/>
  <c r="E7"/>
  <c r="E81"/>
  <c i="10" r="J39"/>
  <c r="J38"/>
  <c i="1" r="AY64"/>
  <c i="10" r="J37"/>
  <c i="1" r="AX64"/>
  <c i="10" r="BI458"/>
  <c r="BH458"/>
  <c r="BG458"/>
  <c r="BF458"/>
  <c r="T458"/>
  <c r="T457"/>
  <c r="R458"/>
  <c r="R457"/>
  <c r="P458"/>
  <c r="P457"/>
  <c r="BI450"/>
  <c r="BH450"/>
  <c r="BG450"/>
  <c r="BF450"/>
  <c r="T450"/>
  <c r="R450"/>
  <c r="P450"/>
  <c r="BI443"/>
  <c r="BH443"/>
  <c r="BG443"/>
  <c r="BF443"/>
  <c r="T443"/>
  <c r="R443"/>
  <c r="P443"/>
  <c r="BI436"/>
  <c r="BH436"/>
  <c r="BG436"/>
  <c r="BF436"/>
  <c r="T436"/>
  <c r="R436"/>
  <c r="P436"/>
  <c r="BI428"/>
  <c r="BH428"/>
  <c r="BG428"/>
  <c r="BF428"/>
  <c r="T428"/>
  <c r="T427"/>
  <c r="R428"/>
  <c r="R427"/>
  <c r="P428"/>
  <c r="P427"/>
  <c r="BI425"/>
  <c r="BH425"/>
  <c r="BG425"/>
  <c r="BF425"/>
  <c r="T425"/>
  <c r="R425"/>
  <c r="P425"/>
  <c r="BI419"/>
  <c r="BH419"/>
  <c r="BG419"/>
  <c r="BF419"/>
  <c r="T419"/>
  <c r="R419"/>
  <c r="P419"/>
  <c r="BI413"/>
  <c r="BH413"/>
  <c r="BG413"/>
  <c r="BF413"/>
  <c r="T413"/>
  <c r="R413"/>
  <c r="P413"/>
  <c r="BI404"/>
  <c r="BH404"/>
  <c r="BG404"/>
  <c r="BF404"/>
  <c r="T404"/>
  <c r="R404"/>
  <c r="P404"/>
  <c r="BI400"/>
  <c r="BH400"/>
  <c r="BG400"/>
  <c r="BF400"/>
  <c r="T400"/>
  <c r="T399"/>
  <c r="R400"/>
  <c r="R399"/>
  <c r="P400"/>
  <c r="P399"/>
  <c r="BI384"/>
  <c r="BH384"/>
  <c r="BG384"/>
  <c r="BF384"/>
  <c r="T384"/>
  <c r="R384"/>
  <c r="P384"/>
  <c r="BI369"/>
  <c r="BH369"/>
  <c r="BG369"/>
  <c r="BF369"/>
  <c r="T369"/>
  <c r="R369"/>
  <c r="P369"/>
  <c r="BI354"/>
  <c r="BH354"/>
  <c r="BG354"/>
  <c r="BF354"/>
  <c r="T354"/>
  <c r="R354"/>
  <c r="P354"/>
  <c r="BI347"/>
  <c r="BH347"/>
  <c r="BG347"/>
  <c r="BF347"/>
  <c r="T347"/>
  <c r="R347"/>
  <c r="P347"/>
  <c r="BI340"/>
  <c r="BH340"/>
  <c r="BG340"/>
  <c r="BF340"/>
  <c r="T340"/>
  <c r="R340"/>
  <c r="P340"/>
  <c r="BI331"/>
  <c r="BH331"/>
  <c r="BG331"/>
  <c r="BF331"/>
  <c r="T331"/>
  <c r="R331"/>
  <c r="P331"/>
  <c r="BI316"/>
  <c r="BH316"/>
  <c r="BG316"/>
  <c r="BF316"/>
  <c r="T316"/>
  <c r="R316"/>
  <c r="P316"/>
  <c r="BI307"/>
  <c r="BH307"/>
  <c r="BG307"/>
  <c r="BF307"/>
  <c r="T307"/>
  <c r="R307"/>
  <c r="P307"/>
  <c r="BI292"/>
  <c r="BH292"/>
  <c r="BG292"/>
  <c r="BF292"/>
  <c r="T292"/>
  <c r="R292"/>
  <c r="P292"/>
  <c r="BI284"/>
  <c r="BH284"/>
  <c r="BG284"/>
  <c r="BF284"/>
  <c r="T284"/>
  <c r="R284"/>
  <c r="P284"/>
  <c r="BI273"/>
  <c r="BH273"/>
  <c r="BG273"/>
  <c r="BF273"/>
  <c r="T273"/>
  <c r="R273"/>
  <c r="P273"/>
  <c r="BI262"/>
  <c r="BH262"/>
  <c r="BG262"/>
  <c r="BF262"/>
  <c r="T262"/>
  <c r="R262"/>
  <c r="P262"/>
  <c r="BI247"/>
  <c r="BH247"/>
  <c r="BG247"/>
  <c r="BF247"/>
  <c r="T247"/>
  <c r="R247"/>
  <c r="P247"/>
  <c r="BI232"/>
  <c r="BH232"/>
  <c r="BG232"/>
  <c r="BF232"/>
  <c r="T232"/>
  <c r="R232"/>
  <c r="P232"/>
  <c r="BI217"/>
  <c r="BH217"/>
  <c r="BG217"/>
  <c r="BF217"/>
  <c r="T217"/>
  <c r="R217"/>
  <c r="P217"/>
  <c r="BI206"/>
  <c r="BH206"/>
  <c r="BG206"/>
  <c r="BF206"/>
  <c r="T206"/>
  <c r="R206"/>
  <c r="P206"/>
  <c r="BI198"/>
  <c r="BH198"/>
  <c r="BG198"/>
  <c r="BF198"/>
  <c r="T198"/>
  <c r="R198"/>
  <c r="P198"/>
  <c r="BI185"/>
  <c r="BH185"/>
  <c r="BG185"/>
  <c r="BF185"/>
  <c r="T185"/>
  <c r="R185"/>
  <c r="P185"/>
  <c r="BI172"/>
  <c r="BH172"/>
  <c r="BG172"/>
  <c r="BF172"/>
  <c r="T172"/>
  <c r="R172"/>
  <c r="P172"/>
  <c r="BI159"/>
  <c r="BH159"/>
  <c r="BG159"/>
  <c r="BF159"/>
  <c r="T159"/>
  <c r="R159"/>
  <c r="P159"/>
  <c r="BI146"/>
  <c r="BH146"/>
  <c r="BG146"/>
  <c r="BF146"/>
  <c r="T146"/>
  <c r="R146"/>
  <c r="P146"/>
  <c r="BI129"/>
  <c r="BH129"/>
  <c r="BG129"/>
  <c r="BF129"/>
  <c r="T129"/>
  <c r="R129"/>
  <c r="P129"/>
  <c r="BI114"/>
  <c r="BH114"/>
  <c r="BG114"/>
  <c r="BF114"/>
  <c r="T114"/>
  <c r="R114"/>
  <c r="P114"/>
  <c r="BI99"/>
  <c r="BH99"/>
  <c r="BG99"/>
  <c r="BF99"/>
  <c r="T99"/>
  <c r="R99"/>
  <c r="P99"/>
  <c r="J92"/>
  <c r="F92"/>
  <c r="F90"/>
  <c r="E88"/>
  <c r="J58"/>
  <c r="F58"/>
  <c r="F56"/>
  <c r="E54"/>
  <c r="J26"/>
  <c r="E26"/>
  <c r="J93"/>
  <c r="J25"/>
  <c r="J20"/>
  <c r="E20"/>
  <c r="F93"/>
  <c r="J19"/>
  <c r="J14"/>
  <c r="J56"/>
  <c r="E7"/>
  <c r="E50"/>
  <c i="9" r="J39"/>
  <c r="J38"/>
  <c i="1" r="AY63"/>
  <c i="9" r="J37"/>
  <c i="1" r="AX63"/>
  <c i="9" r="BI354"/>
  <c r="BH354"/>
  <c r="BG354"/>
  <c r="BF354"/>
  <c r="T354"/>
  <c r="T353"/>
  <c r="R354"/>
  <c r="R353"/>
  <c r="P354"/>
  <c r="P353"/>
  <c r="BI346"/>
  <c r="BH346"/>
  <c r="BG346"/>
  <c r="BF346"/>
  <c r="T346"/>
  <c r="R346"/>
  <c r="P346"/>
  <c r="BI339"/>
  <c r="BH339"/>
  <c r="BG339"/>
  <c r="BF339"/>
  <c r="T339"/>
  <c r="R339"/>
  <c r="P339"/>
  <c r="BI332"/>
  <c r="BH332"/>
  <c r="BG332"/>
  <c r="BF332"/>
  <c r="T332"/>
  <c r="R332"/>
  <c r="P332"/>
  <c r="BI324"/>
  <c r="BH324"/>
  <c r="BG324"/>
  <c r="BF324"/>
  <c r="T324"/>
  <c r="T323"/>
  <c r="R324"/>
  <c r="R323"/>
  <c r="P324"/>
  <c r="P323"/>
  <c r="BI321"/>
  <c r="BH321"/>
  <c r="BG321"/>
  <c r="BF321"/>
  <c r="T321"/>
  <c r="R321"/>
  <c r="P321"/>
  <c r="BI315"/>
  <c r="BH315"/>
  <c r="BG315"/>
  <c r="BF315"/>
  <c r="T315"/>
  <c r="R315"/>
  <c r="P315"/>
  <c r="BI309"/>
  <c r="BH309"/>
  <c r="BG309"/>
  <c r="BF309"/>
  <c r="T309"/>
  <c r="R309"/>
  <c r="P309"/>
  <c r="BI300"/>
  <c r="BH300"/>
  <c r="BG300"/>
  <c r="BF300"/>
  <c r="T300"/>
  <c r="R300"/>
  <c r="P300"/>
  <c r="BI296"/>
  <c r="BH296"/>
  <c r="BG296"/>
  <c r="BF296"/>
  <c r="T296"/>
  <c r="T295"/>
  <c r="R296"/>
  <c r="R295"/>
  <c r="P296"/>
  <c r="P295"/>
  <c r="BI288"/>
  <c r="BH288"/>
  <c r="BG288"/>
  <c r="BF288"/>
  <c r="T288"/>
  <c r="R288"/>
  <c r="P288"/>
  <c r="BI281"/>
  <c r="BH281"/>
  <c r="BG281"/>
  <c r="BF281"/>
  <c r="T281"/>
  <c r="R281"/>
  <c r="P281"/>
  <c r="BI273"/>
  <c r="BH273"/>
  <c r="BG273"/>
  <c r="BF273"/>
  <c r="T273"/>
  <c r="R273"/>
  <c r="P273"/>
  <c r="BI266"/>
  <c r="BH266"/>
  <c r="BG266"/>
  <c r="BF266"/>
  <c r="T266"/>
  <c r="R266"/>
  <c r="P266"/>
  <c r="BI259"/>
  <c r="BH259"/>
  <c r="BG259"/>
  <c r="BF259"/>
  <c r="T259"/>
  <c r="R259"/>
  <c r="P259"/>
  <c r="BI253"/>
  <c r="BH253"/>
  <c r="BG253"/>
  <c r="BF253"/>
  <c r="T253"/>
  <c r="R253"/>
  <c r="P253"/>
  <c r="BI247"/>
  <c r="BH247"/>
  <c r="BG247"/>
  <c r="BF247"/>
  <c r="T247"/>
  <c r="R247"/>
  <c r="P247"/>
  <c r="BI240"/>
  <c r="BH240"/>
  <c r="BG240"/>
  <c r="BF240"/>
  <c r="T240"/>
  <c r="R240"/>
  <c r="P240"/>
  <c r="BI231"/>
  <c r="BH231"/>
  <c r="BG231"/>
  <c r="BF231"/>
  <c r="T231"/>
  <c r="R231"/>
  <c r="P231"/>
  <c r="BI224"/>
  <c r="BH224"/>
  <c r="BG224"/>
  <c r="BF224"/>
  <c r="T224"/>
  <c r="R224"/>
  <c r="P224"/>
  <c r="BI216"/>
  <c r="BH216"/>
  <c r="BG216"/>
  <c r="BF216"/>
  <c r="T216"/>
  <c r="R216"/>
  <c r="P216"/>
  <c r="BI208"/>
  <c r="BH208"/>
  <c r="BG208"/>
  <c r="BF208"/>
  <c r="T208"/>
  <c r="R208"/>
  <c r="P208"/>
  <c r="BI200"/>
  <c r="BH200"/>
  <c r="BG200"/>
  <c r="BF200"/>
  <c r="T200"/>
  <c r="R200"/>
  <c r="P200"/>
  <c r="BI191"/>
  <c r="BH191"/>
  <c r="BG191"/>
  <c r="BF191"/>
  <c r="T191"/>
  <c r="R191"/>
  <c r="P191"/>
  <c r="BI182"/>
  <c r="BH182"/>
  <c r="BG182"/>
  <c r="BF182"/>
  <c r="T182"/>
  <c r="R182"/>
  <c r="P182"/>
  <c r="BI173"/>
  <c r="BH173"/>
  <c r="BG173"/>
  <c r="BF173"/>
  <c r="T173"/>
  <c r="R173"/>
  <c r="P173"/>
  <c r="BI166"/>
  <c r="BH166"/>
  <c r="BG166"/>
  <c r="BF166"/>
  <c r="T166"/>
  <c r="R166"/>
  <c r="P166"/>
  <c r="BI158"/>
  <c r="BH158"/>
  <c r="BG158"/>
  <c r="BF158"/>
  <c r="T158"/>
  <c r="R158"/>
  <c r="P158"/>
  <c r="BI149"/>
  <c r="BH149"/>
  <c r="BG149"/>
  <c r="BF149"/>
  <c r="T149"/>
  <c r="R149"/>
  <c r="P149"/>
  <c r="BI140"/>
  <c r="BH140"/>
  <c r="BG140"/>
  <c r="BF140"/>
  <c r="T140"/>
  <c r="R140"/>
  <c r="P140"/>
  <c r="BI131"/>
  <c r="BH131"/>
  <c r="BG131"/>
  <c r="BF131"/>
  <c r="T131"/>
  <c r="R131"/>
  <c r="P131"/>
  <c r="BI122"/>
  <c r="BH122"/>
  <c r="BG122"/>
  <c r="BF122"/>
  <c r="T122"/>
  <c r="R122"/>
  <c r="P122"/>
  <c r="BI114"/>
  <c r="BH114"/>
  <c r="BG114"/>
  <c r="BF114"/>
  <c r="T114"/>
  <c r="R114"/>
  <c r="P114"/>
  <c r="BI107"/>
  <c r="BH107"/>
  <c r="BG107"/>
  <c r="BF107"/>
  <c r="T107"/>
  <c r="R107"/>
  <c r="P107"/>
  <c r="BI100"/>
  <c r="BH100"/>
  <c r="BG100"/>
  <c r="BF100"/>
  <c r="T100"/>
  <c r="R100"/>
  <c r="P100"/>
  <c r="J93"/>
  <c r="F93"/>
  <c r="F91"/>
  <c r="E89"/>
  <c r="J58"/>
  <c r="F58"/>
  <c r="F56"/>
  <c r="E54"/>
  <c r="J26"/>
  <c r="E26"/>
  <c r="J94"/>
  <c r="J25"/>
  <c r="J20"/>
  <c r="E20"/>
  <c r="F59"/>
  <c r="J19"/>
  <c r="J14"/>
  <c r="J91"/>
  <c r="E7"/>
  <c r="E85"/>
  <c i="8" r="J39"/>
  <c r="J38"/>
  <c i="1" r="AY62"/>
  <c i="8" r="J37"/>
  <c i="1" r="AX62"/>
  <c i="8" r="BI192"/>
  <c r="BH192"/>
  <c r="BG192"/>
  <c r="BF192"/>
  <c r="T192"/>
  <c r="T191"/>
  <c r="R192"/>
  <c r="R191"/>
  <c r="P192"/>
  <c r="P191"/>
  <c r="BI183"/>
  <c r="BH183"/>
  <c r="BG183"/>
  <c r="BF183"/>
  <c r="T183"/>
  <c r="R183"/>
  <c r="P183"/>
  <c r="BI175"/>
  <c r="BH175"/>
  <c r="BG175"/>
  <c r="BF175"/>
  <c r="T175"/>
  <c r="R175"/>
  <c r="P175"/>
  <c r="BI167"/>
  <c r="BH167"/>
  <c r="BG167"/>
  <c r="BF167"/>
  <c r="T167"/>
  <c r="R167"/>
  <c r="P167"/>
  <c r="BI158"/>
  <c r="BH158"/>
  <c r="BG158"/>
  <c r="BF158"/>
  <c r="T158"/>
  <c r="T157"/>
  <c r="R158"/>
  <c r="R157"/>
  <c r="P158"/>
  <c r="P157"/>
  <c r="BI155"/>
  <c r="BH155"/>
  <c r="BG155"/>
  <c r="BF155"/>
  <c r="T155"/>
  <c r="R155"/>
  <c r="P155"/>
  <c r="BI150"/>
  <c r="BH150"/>
  <c r="BG150"/>
  <c r="BF150"/>
  <c r="T150"/>
  <c r="R150"/>
  <c r="P150"/>
  <c r="BI145"/>
  <c r="BH145"/>
  <c r="BG145"/>
  <c r="BF145"/>
  <c r="T145"/>
  <c r="R145"/>
  <c r="P145"/>
  <c r="BI140"/>
  <c r="BH140"/>
  <c r="BG140"/>
  <c r="BF140"/>
  <c r="T140"/>
  <c r="R140"/>
  <c r="P140"/>
  <c r="BI130"/>
  <c r="BH130"/>
  <c r="BG130"/>
  <c r="BF130"/>
  <c r="T130"/>
  <c r="R130"/>
  <c r="P130"/>
  <c r="BI126"/>
  <c r="BH126"/>
  <c r="BG126"/>
  <c r="BF126"/>
  <c r="T126"/>
  <c r="T125"/>
  <c r="R126"/>
  <c r="R125"/>
  <c r="P126"/>
  <c r="P125"/>
  <c r="BI117"/>
  <c r="BH117"/>
  <c r="BG117"/>
  <c r="BF117"/>
  <c r="T117"/>
  <c r="R117"/>
  <c r="P117"/>
  <c r="BI110"/>
  <c r="BH110"/>
  <c r="BG110"/>
  <c r="BF110"/>
  <c r="T110"/>
  <c r="R110"/>
  <c r="P110"/>
  <c r="BI103"/>
  <c r="BH103"/>
  <c r="BG103"/>
  <c r="BF103"/>
  <c r="T103"/>
  <c r="R103"/>
  <c r="P103"/>
  <c r="BI96"/>
  <c r="BH96"/>
  <c r="BG96"/>
  <c r="BF96"/>
  <c r="T96"/>
  <c r="R96"/>
  <c r="P96"/>
  <c r="J89"/>
  <c r="F89"/>
  <c r="F87"/>
  <c r="E85"/>
  <c r="J58"/>
  <c r="F58"/>
  <c r="F56"/>
  <c r="E54"/>
  <c r="J26"/>
  <c r="E26"/>
  <c r="J59"/>
  <c r="J25"/>
  <c r="J20"/>
  <c r="E20"/>
  <c r="F90"/>
  <c r="J19"/>
  <c r="J14"/>
  <c r="J87"/>
  <c r="E7"/>
  <c r="E81"/>
  <c i="7" r="J39"/>
  <c r="J38"/>
  <c i="1" r="AY61"/>
  <c i="7" r="J37"/>
  <c i="1" r="AX61"/>
  <c i="7" r="BI282"/>
  <c r="BH282"/>
  <c r="BG282"/>
  <c r="BF282"/>
  <c r="T282"/>
  <c r="T281"/>
  <c r="R282"/>
  <c r="R281"/>
  <c r="P282"/>
  <c r="P281"/>
  <c r="BI275"/>
  <c r="BH275"/>
  <c r="BG275"/>
  <c r="BF275"/>
  <c r="T275"/>
  <c r="R275"/>
  <c r="P275"/>
  <c r="BI269"/>
  <c r="BH269"/>
  <c r="BG269"/>
  <c r="BF269"/>
  <c r="T269"/>
  <c r="R269"/>
  <c r="P269"/>
  <c r="BI263"/>
  <c r="BH263"/>
  <c r="BG263"/>
  <c r="BF263"/>
  <c r="T263"/>
  <c r="R263"/>
  <c r="P263"/>
  <c r="BI256"/>
  <c r="BH256"/>
  <c r="BG256"/>
  <c r="BF256"/>
  <c r="T256"/>
  <c r="T255"/>
  <c r="R256"/>
  <c r="R255"/>
  <c r="P256"/>
  <c r="P255"/>
  <c r="BI253"/>
  <c r="BH253"/>
  <c r="BG253"/>
  <c r="BF253"/>
  <c r="T253"/>
  <c r="R253"/>
  <c r="P253"/>
  <c r="BI248"/>
  <c r="BH248"/>
  <c r="BG248"/>
  <c r="BF248"/>
  <c r="T248"/>
  <c r="R248"/>
  <c r="P248"/>
  <c r="BI243"/>
  <c r="BH243"/>
  <c r="BG243"/>
  <c r="BF243"/>
  <c r="T243"/>
  <c r="R243"/>
  <c r="P243"/>
  <c r="BI235"/>
  <c r="BH235"/>
  <c r="BG235"/>
  <c r="BF235"/>
  <c r="T235"/>
  <c r="R235"/>
  <c r="P235"/>
  <c r="BI231"/>
  <c r="BH231"/>
  <c r="BG231"/>
  <c r="BF231"/>
  <c r="T231"/>
  <c r="T230"/>
  <c r="R231"/>
  <c r="R230"/>
  <c r="P231"/>
  <c r="P230"/>
  <c r="BI221"/>
  <c r="BH221"/>
  <c r="BG221"/>
  <c r="BF221"/>
  <c r="T221"/>
  <c r="R221"/>
  <c r="R211"/>
  <c r="P221"/>
  <c r="P211"/>
  <c r="BI212"/>
  <c r="BH212"/>
  <c r="BG212"/>
  <c r="BF212"/>
  <c r="T212"/>
  <c r="R212"/>
  <c r="P212"/>
  <c r="BI202"/>
  <c r="BH202"/>
  <c r="BG202"/>
  <c r="BF202"/>
  <c r="T202"/>
  <c r="R202"/>
  <c r="P202"/>
  <c r="BI193"/>
  <c r="BH193"/>
  <c r="BG193"/>
  <c r="BF193"/>
  <c r="T193"/>
  <c r="R193"/>
  <c r="P193"/>
  <c r="BI184"/>
  <c r="BH184"/>
  <c r="BG184"/>
  <c r="BF184"/>
  <c r="T184"/>
  <c r="R184"/>
  <c r="P184"/>
  <c r="BI178"/>
  <c r="BH178"/>
  <c r="BG178"/>
  <c r="BF178"/>
  <c r="T178"/>
  <c r="R178"/>
  <c r="P178"/>
  <c r="BI172"/>
  <c r="BH172"/>
  <c r="BG172"/>
  <c r="BF172"/>
  <c r="T172"/>
  <c r="R172"/>
  <c r="P172"/>
  <c r="BI163"/>
  <c r="BH163"/>
  <c r="BG163"/>
  <c r="BF163"/>
  <c r="T163"/>
  <c r="R163"/>
  <c r="P163"/>
  <c r="BI154"/>
  <c r="BH154"/>
  <c r="BG154"/>
  <c r="BF154"/>
  <c r="T154"/>
  <c r="R154"/>
  <c r="P154"/>
  <c r="BI145"/>
  <c r="BH145"/>
  <c r="BG145"/>
  <c r="BF145"/>
  <c r="T145"/>
  <c r="R145"/>
  <c r="P145"/>
  <c r="BI137"/>
  <c r="BH137"/>
  <c r="BG137"/>
  <c r="BF137"/>
  <c r="T137"/>
  <c r="R137"/>
  <c r="P137"/>
  <c r="BI131"/>
  <c r="BH131"/>
  <c r="BG131"/>
  <c r="BF131"/>
  <c r="T131"/>
  <c r="R131"/>
  <c r="P131"/>
  <c r="BI125"/>
  <c r="BH125"/>
  <c r="BG125"/>
  <c r="BF125"/>
  <c r="T125"/>
  <c r="R125"/>
  <c r="P125"/>
  <c r="BI119"/>
  <c r="BH119"/>
  <c r="BG119"/>
  <c r="BF119"/>
  <c r="T119"/>
  <c r="R119"/>
  <c r="P119"/>
  <c r="BI112"/>
  <c r="BH112"/>
  <c r="BG112"/>
  <c r="BF112"/>
  <c r="T112"/>
  <c r="R112"/>
  <c r="P112"/>
  <c r="BI105"/>
  <c r="BH105"/>
  <c r="BG105"/>
  <c r="BF105"/>
  <c r="T105"/>
  <c r="R105"/>
  <c r="P105"/>
  <c r="BI98"/>
  <c r="BH98"/>
  <c r="BG98"/>
  <c r="BF98"/>
  <c r="T98"/>
  <c r="R98"/>
  <c r="P98"/>
  <c r="J91"/>
  <c r="F91"/>
  <c r="F89"/>
  <c r="E87"/>
  <c r="J58"/>
  <c r="F58"/>
  <c r="F56"/>
  <c r="E54"/>
  <c r="J26"/>
  <c r="E26"/>
  <c r="J59"/>
  <c r="J25"/>
  <c r="J20"/>
  <c r="E20"/>
  <c r="F92"/>
  <c r="J19"/>
  <c r="J14"/>
  <c r="J89"/>
  <c r="E7"/>
  <c r="E50"/>
  <c i="6" r="T360"/>
  <c r="R360"/>
  <c r="P360"/>
  <c r="BK360"/>
  <c r="J360"/>
  <c r="J71"/>
  <c r="J39"/>
  <c r="J38"/>
  <c i="1" r="AY60"/>
  <c i="6" r="J37"/>
  <c i="1" r="AX60"/>
  <c i="6" r="BI435"/>
  <c r="BH435"/>
  <c r="BG435"/>
  <c r="BF435"/>
  <c r="T435"/>
  <c r="T434"/>
  <c r="R435"/>
  <c r="R434"/>
  <c r="P435"/>
  <c r="P434"/>
  <c r="BI416"/>
  <c r="BH416"/>
  <c r="BG416"/>
  <c r="BF416"/>
  <c r="T416"/>
  <c r="R416"/>
  <c r="P416"/>
  <c r="BI398"/>
  <c r="BH398"/>
  <c r="BG398"/>
  <c r="BF398"/>
  <c r="T398"/>
  <c r="R398"/>
  <c r="P398"/>
  <c r="BI380"/>
  <c r="BH380"/>
  <c r="BG380"/>
  <c r="BF380"/>
  <c r="T380"/>
  <c r="R380"/>
  <c r="P380"/>
  <c r="BI361"/>
  <c r="BH361"/>
  <c r="BG361"/>
  <c r="BF361"/>
  <c r="T361"/>
  <c r="R361"/>
  <c r="P361"/>
  <c r="BI358"/>
  <c r="BH358"/>
  <c r="BG358"/>
  <c r="BF358"/>
  <c r="T358"/>
  <c r="R358"/>
  <c r="P358"/>
  <c r="BI352"/>
  <c r="BH352"/>
  <c r="BG352"/>
  <c r="BF352"/>
  <c r="T352"/>
  <c r="R352"/>
  <c r="P352"/>
  <c r="BI347"/>
  <c r="BH347"/>
  <c r="BG347"/>
  <c r="BF347"/>
  <c r="T347"/>
  <c r="R347"/>
  <c r="P347"/>
  <c r="BI341"/>
  <c r="BH341"/>
  <c r="BG341"/>
  <c r="BF341"/>
  <c r="T341"/>
  <c r="R341"/>
  <c r="P341"/>
  <c r="BI330"/>
  <c r="BH330"/>
  <c r="BG330"/>
  <c r="BF330"/>
  <c r="T330"/>
  <c r="R330"/>
  <c r="P330"/>
  <c r="BI324"/>
  <c r="BH324"/>
  <c r="BG324"/>
  <c r="BF324"/>
  <c r="T324"/>
  <c r="R324"/>
  <c r="P324"/>
  <c r="BI318"/>
  <c r="BH318"/>
  <c r="BG318"/>
  <c r="BF318"/>
  <c r="T318"/>
  <c r="R318"/>
  <c r="P318"/>
  <c r="BI312"/>
  <c r="BH312"/>
  <c r="BG312"/>
  <c r="BF312"/>
  <c r="T312"/>
  <c r="R312"/>
  <c r="P312"/>
  <c r="BI306"/>
  <c r="BH306"/>
  <c r="BG306"/>
  <c r="BF306"/>
  <c r="T306"/>
  <c r="R306"/>
  <c r="P306"/>
  <c r="BI302"/>
  <c r="BH302"/>
  <c r="BG302"/>
  <c r="BF302"/>
  <c r="T302"/>
  <c r="T301"/>
  <c r="R302"/>
  <c r="R301"/>
  <c r="P302"/>
  <c r="P301"/>
  <c r="BI296"/>
  <c r="BH296"/>
  <c r="BG296"/>
  <c r="BF296"/>
  <c r="T296"/>
  <c r="R296"/>
  <c r="P296"/>
  <c r="BI291"/>
  <c r="BH291"/>
  <c r="BG291"/>
  <c r="BF291"/>
  <c r="T291"/>
  <c r="R291"/>
  <c r="P291"/>
  <c r="BI285"/>
  <c r="BH285"/>
  <c r="BG285"/>
  <c r="BF285"/>
  <c r="T285"/>
  <c r="R285"/>
  <c r="P285"/>
  <c r="BI279"/>
  <c r="BH279"/>
  <c r="BG279"/>
  <c r="BF279"/>
  <c r="T279"/>
  <c r="R279"/>
  <c r="P279"/>
  <c r="BI264"/>
  <c r="BH264"/>
  <c r="BG264"/>
  <c r="BF264"/>
  <c r="T264"/>
  <c r="R264"/>
  <c r="P264"/>
  <c r="BI249"/>
  <c r="BH249"/>
  <c r="BG249"/>
  <c r="BF249"/>
  <c r="T249"/>
  <c r="R249"/>
  <c r="P249"/>
  <c r="BI243"/>
  <c r="BH243"/>
  <c r="BG243"/>
  <c r="BF243"/>
  <c r="T243"/>
  <c r="R243"/>
  <c r="P243"/>
  <c r="BI227"/>
  <c r="BH227"/>
  <c r="BG227"/>
  <c r="BF227"/>
  <c r="T227"/>
  <c r="R227"/>
  <c r="P227"/>
  <c r="BI212"/>
  <c r="BH212"/>
  <c r="BG212"/>
  <c r="BF212"/>
  <c r="T212"/>
  <c r="R212"/>
  <c r="P212"/>
  <c r="BI197"/>
  <c r="BH197"/>
  <c r="BG197"/>
  <c r="BF197"/>
  <c r="T197"/>
  <c r="R197"/>
  <c r="P197"/>
  <c r="BI190"/>
  <c r="BH190"/>
  <c r="BG190"/>
  <c r="BF190"/>
  <c r="T190"/>
  <c r="R190"/>
  <c r="P190"/>
  <c r="BI183"/>
  <c r="BH183"/>
  <c r="BG183"/>
  <c r="BF183"/>
  <c r="T183"/>
  <c r="R183"/>
  <c r="P183"/>
  <c r="BI168"/>
  <c r="BH168"/>
  <c r="BG168"/>
  <c r="BF168"/>
  <c r="T168"/>
  <c r="R168"/>
  <c r="P168"/>
  <c r="BI153"/>
  <c r="BH153"/>
  <c r="BG153"/>
  <c r="BF153"/>
  <c r="T153"/>
  <c r="R153"/>
  <c r="P153"/>
  <c r="BI142"/>
  <c r="BH142"/>
  <c r="BG142"/>
  <c r="BF142"/>
  <c r="T142"/>
  <c r="R142"/>
  <c r="P142"/>
  <c r="BI127"/>
  <c r="BH127"/>
  <c r="BG127"/>
  <c r="BF127"/>
  <c r="T127"/>
  <c r="R127"/>
  <c r="P127"/>
  <c r="BI118"/>
  <c r="BH118"/>
  <c r="BG118"/>
  <c r="BF118"/>
  <c r="T118"/>
  <c r="R118"/>
  <c r="P118"/>
  <c r="BI108"/>
  <c r="BH108"/>
  <c r="BG108"/>
  <c r="BF108"/>
  <c r="T108"/>
  <c r="R108"/>
  <c r="P108"/>
  <c r="BI98"/>
  <c r="BH98"/>
  <c r="BG98"/>
  <c r="BF98"/>
  <c r="T98"/>
  <c r="R98"/>
  <c r="P98"/>
  <c r="J91"/>
  <c r="F91"/>
  <c r="F89"/>
  <c r="E87"/>
  <c r="J58"/>
  <c r="F58"/>
  <c r="F56"/>
  <c r="E54"/>
  <c r="J26"/>
  <c r="E26"/>
  <c r="J59"/>
  <c r="J25"/>
  <c r="J20"/>
  <c r="E20"/>
  <c r="F92"/>
  <c r="J19"/>
  <c r="J14"/>
  <c r="J56"/>
  <c r="E7"/>
  <c r="E50"/>
  <c i="5" r="J39"/>
  <c r="J38"/>
  <c i="1" r="AY59"/>
  <c i="5" r="J37"/>
  <c i="1" r="AX59"/>
  <c i="5" r="BI416"/>
  <c r="BH416"/>
  <c r="BG416"/>
  <c r="BF416"/>
  <c r="T416"/>
  <c r="T415"/>
  <c r="R416"/>
  <c r="R415"/>
  <c r="P416"/>
  <c r="P415"/>
  <c r="BI404"/>
  <c r="BH404"/>
  <c r="BG404"/>
  <c r="BF404"/>
  <c r="T404"/>
  <c r="R404"/>
  <c r="P404"/>
  <c r="BI393"/>
  <c r="BH393"/>
  <c r="BG393"/>
  <c r="BF393"/>
  <c r="T393"/>
  <c r="R393"/>
  <c r="P393"/>
  <c r="BI382"/>
  <c r="BH382"/>
  <c r="BG382"/>
  <c r="BF382"/>
  <c r="T382"/>
  <c r="R382"/>
  <c r="P382"/>
  <c r="BI370"/>
  <c r="BH370"/>
  <c r="BG370"/>
  <c r="BF370"/>
  <c r="T370"/>
  <c r="T369"/>
  <c r="R370"/>
  <c r="R369"/>
  <c r="P370"/>
  <c r="P369"/>
  <c r="BI367"/>
  <c r="BH367"/>
  <c r="BG367"/>
  <c r="BF367"/>
  <c r="T367"/>
  <c r="R367"/>
  <c r="P367"/>
  <c r="BI361"/>
  <c r="BH361"/>
  <c r="BG361"/>
  <c r="BF361"/>
  <c r="T361"/>
  <c r="R361"/>
  <c r="P361"/>
  <c r="BI355"/>
  <c r="BH355"/>
  <c r="BG355"/>
  <c r="BF355"/>
  <c r="T355"/>
  <c r="R355"/>
  <c r="P355"/>
  <c r="BI349"/>
  <c r="BH349"/>
  <c r="BG349"/>
  <c r="BF349"/>
  <c r="T349"/>
  <c r="R349"/>
  <c r="P349"/>
  <c r="BI343"/>
  <c r="BH343"/>
  <c r="BG343"/>
  <c r="BF343"/>
  <c r="T343"/>
  <c r="R343"/>
  <c r="P343"/>
  <c r="BI339"/>
  <c r="BH339"/>
  <c r="BG339"/>
  <c r="BF339"/>
  <c r="T339"/>
  <c r="T338"/>
  <c r="R339"/>
  <c r="R338"/>
  <c r="P339"/>
  <c r="P338"/>
  <c r="BI333"/>
  <c r="BH333"/>
  <c r="BG333"/>
  <c r="BF333"/>
  <c r="T333"/>
  <c r="R333"/>
  <c r="P333"/>
  <c r="BI328"/>
  <c r="BH328"/>
  <c r="BG328"/>
  <c r="BF328"/>
  <c r="T328"/>
  <c r="R328"/>
  <c r="P328"/>
  <c r="BI322"/>
  <c r="BH322"/>
  <c r="BG322"/>
  <c r="BF322"/>
  <c r="T322"/>
  <c r="R322"/>
  <c r="P322"/>
  <c r="BI316"/>
  <c r="BH316"/>
  <c r="BG316"/>
  <c r="BF316"/>
  <c r="T316"/>
  <c r="R316"/>
  <c r="P316"/>
  <c r="BI301"/>
  <c r="BH301"/>
  <c r="BG301"/>
  <c r="BF301"/>
  <c r="T301"/>
  <c r="R301"/>
  <c r="P301"/>
  <c r="BI286"/>
  <c r="BH286"/>
  <c r="BG286"/>
  <c r="BF286"/>
  <c r="T286"/>
  <c r="R286"/>
  <c r="P286"/>
  <c r="BI280"/>
  <c r="BH280"/>
  <c r="BG280"/>
  <c r="BF280"/>
  <c r="T280"/>
  <c r="R280"/>
  <c r="P280"/>
  <c r="BI264"/>
  <c r="BH264"/>
  <c r="BG264"/>
  <c r="BF264"/>
  <c r="T264"/>
  <c r="R264"/>
  <c r="P264"/>
  <c r="BI249"/>
  <c r="BH249"/>
  <c r="BG249"/>
  <c r="BF249"/>
  <c r="T249"/>
  <c r="R249"/>
  <c r="P249"/>
  <c r="BI234"/>
  <c r="BH234"/>
  <c r="BG234"/>
  <c r="BF234"/>
  <c r="T234"/>
  <c r="R234"/>
  <c r="P234"/>
  <c r="BI228"/>
  <c r="BH228"/>
  <c r="BG228"/>
  <c r="BF228"/>
  <c r="T228"/>
  <c r="R228"/>
  <c r="P228"/>
  <c r="BI222"/>
  <c r="BH222"/>
  <c r="BG222"/>
  <c r="BF222"/>
  <c r="T222"/>
  <c r="R222"/>
  <c r="P222"/>
  <c r="BI207"/>
  <c r="BH207"/>
  <c r="BG207"/>
  <c r="BF207"/>
  <c r="T207"/>
  <c r="R207"/>
  <c r="P207"/>
  <c r="BI192"/>
  <c r="BH192"/>
  <c r="BG192"/>
  <c r="BF192"/>
  <c r="T192"/>
  <c r="R192"/>
  <c r="P192"/>
  <c r="BI181"/>
  <c r="BH181"/>
  <c r="BG181"/>
  <c r="BF181"/>
  <c r="T181"/>
  <c r="R181"/>
  <c r="P181"/>
  <c r="BI166"/>
  <c r="BH166"/>
  <c r="BG166"/>
  <c r="BF166"/>
  <c r="T166"/>
  <c r="R166"/>
  <c r="P166"/>
  <c r="BI156"/>
  <c r="BH156"/>
  <c r="BG156"/>
  <c r="BF156"/>
  <c r="T156"/>
  <c r="R156"/>
  <c r="P156"/>
  <c r="BI150"/>
  <c r="BH150"/>
  <c r="BG150"/>
  <c r="BF150"/>
  <c r="T150"/>
  <c r="R150"/>
  <c r="P150"/>
  <c r="BI143"/>
  <c r="BH143"/>
  <c r="BG143"/>
  <c r="BF143"/>
  <c r="T143"/>
  <c r="R143"/>
  <c r="P143"/>
  <c r="BI136"/>
  <c r="BH136"/>
  <c r="BG136"/>
  <c r="BF136"/>
  <c r="T136"/>
  <c r="R136"/>
  <c r="P136"/>
  <c r="BI130"/>
  <c r="BH130"/>
  <c r="BG130"/>
  <c r="BF130"/>
  <c r="T130"/>
  <c r="R130"/>
  <c r="P130"/>
  <c r="BI123"/>
  <c r="BH123"/>
  <c r="BG123"/>
  <c r="BF123"/>
  <c r="T123"/>
  <c r="R123"/>
  <c r="P123"/>
  <c r="BI111"/>
  <c r="BH111"/>
  <c r="BG111"/>
  <c r="BF111"/>
  <c r="T111"/>
  <c r="R111"/>
  <c r="P111"/>
  <c r="BI105"/>
  <c r="BH105"/>
  <c r="BG105"/>
  <c r="BF105"/>
  <c r="T105"/>
  <c r="R105"/>
  <c r="P105"/>
  <c r="BI99"/>
  <c r="BH99"/>
  <c r="BG99"/>
  <c r="BF99"/>
  <c r="T99"/>
  <c r="R99"/>
  <c r="P99"/>
  <c r="J92"/>
  <c r="F92"/>
  <c r="F90"/>
  <c r="E88"/>
  <c r="J58"/>
  <c r="F58"/>
  <c r="F56"/>
  <c r="E54"/>
  <c r="J26"/>
  <c r="E26"/>
  <c r="J93"/>
  <c r="J25"/>
  <c r="J20"/>
  <c r="E20"/>
  <c r="F93"/>
  <c r="J19"/>
  <c r="J14"/>
  <c r="J56"/>
  <c r="E7"/>
  <c r="E50"/>
  <c i="4" r="J39"/>
  <c r="J38"/>
  <c i="1" r="AY58"/>
  <c i="4" r="J37"/>
  <c i="1" r="AX58"/>
  <c i="4" r="BI263"/>
  <c r="BH263"/>
  <c r="BG263"/>
  <c r="BF263"/>
  <c r="T263"/>
  <c r="T262"/>
  <c r="R263"/>
  <c r="R262"/>
  <c r="P263"/>
  <c r="P262"/>
  <c r="BI260"/>
  <c r="BH260"/>
  <c r="BG260"/>
  <c r="BF260"/>
  <c r="T260"/>
  <c r="T259"/>
  <c r="R260"/>
  <c r="R259"/>
  <c r="P260"/>
  <c r="P259"/>
  <c r="BI246"/>
  <c r="BH246"/>
  <c r="BG246"/>
  <c r="BF246"/>
  <c r="T246"/>
  <c r="R246"/>
  <c r="P246"/>
  <c r="BI233"/>
  <c r="BH233"/>
  <c r="BG233"/>
  <c r="BF233"/>
  <c r="T233"/>
  <c r="R233"/>
  <c r="P233"/>
  <c r="BI219"/>
  <c r="BH219"/>
  <c r="BG219"/>
  <c r="BF219"/>
  <c r="T219"/>
  <c r="R219"/>
  <c r="P219"/>
  <c r="BI206"/>
  <c r="BH206"/>
  <c r="BG206"/>
  <c r="BF206"/>
  <c r="T206"/>
  <c r="R206"/>
  <c r="P206"/>
  <c r="BI193"/>
  <c r="BH193"/>
  <c r="BG193"/>
  <c r="BF193"/>
  <c r="T193"/>
  <c r="R193"/>
  <c r="P193"/>
  <c r="BI187"/>
  <c r="BH187"/>
  <c r="BG187"/>
  <c r="BF187"/>
  <c r="T187"/>
  <c r="R187"/>
  <c r="P187"/>
  <c r="BI181"/>
  <c r="BH181"/>
  <c r="BG181"/>
  <c r="BF181"/>
  <c r="T181"/>
  <c r="R181"/>
  <c r="P181"/>
  <c r="BI168"/>
  <c r="BH168"/>
  <c r="BG168"/>
  <c r="BF168"/>
  <c r="T168"/>
  <c r="R168"/>
  <c r="P168"/>
  <c r="BI155"/>
  <c r="BH155"/>
  <c r="BG155"/>
  <c r="BF155"/>
  <c r="T155"/>
  <c r="R155"/>
  <c r="P155"/>
  <c r="BI144"/>
  <c r="BH144"/>
  <c r="BG144"/>
  <c r="BF144"/>
  <c r="T144"/>
  <c r="R144"/>
  <c r="P144"/>
  <c r="BI131"/>
  <c r="BH131"/>
  <c r="BG131"/>
  <c r="BF131"/>
  <c r="T131"/>
  <c r="R131"/>
  <c r="P131"/>
  <c r="BI122"/>
  <c r="BH122"/>
  <c r="BG122"/>
  <c r="BF122"/>
  <c r="T122"/>
  <c r="T113"/>
  <c r="R122"/>
  <c r="R113"/>
  <c r="P122"/>
  <c r="P113"/>
  <c r="BI114"/>
  <c r="BH114"/>
  <c r="BG114"/>
  <c r="BF114"/>
  <c r="T114"/>
  <c r="R114"/>
  <c r="P114"/>
  <c r="BI107"/>
  <c r="BH107"/>
  <c r="BG107"/>
  <c r="BF107"/>
  <c r="T107"/>
  <c r="R107"/>
  <c r="P107"/>
  <c r="BI101"/>
  <c r="BH101"/>
  <c r="BG101"/>
  <c r="BF101"/>
  <c r="T101"/>
  <c r="R101"/>
  <c r="P101"/>
  <c r="BI95"/>
  <c r="BH95"/>
  <c r="BG95"/>
  <c r="BF95"/>
  <c r="T95"/>
  <c r="R95"/>
  <c r="P95"/>
  <c r="J88"/>
  <c r="F88"/>
  <c r="F86"/>
  <c r="E84"/>
  <c r="J58"/>
  <c r="F58"/>
  <c r="F56"/>
  <c r="E54"/>
  <c r="J26"/>
  <c r="E26"/>
  <c r="J59"/>
  <c r="J25"/>
  <c r="J20"/>
  <c r="E20"/>
  <c r="F89"/>
  <c r="J19"/>
  <c r="J14"/>
  <c r="J56"/>
  <c r="E7"/>
  <c r="E50"/>
  <c i="3" r="J39"/>
  <c r="J38"/>
  <c i="1" r="AY57"/>
  <c i="3" r="J37"/>
  <c i="1" r="AX57"/>
  <c i="3" r="BI177"/>
  <c r="BH177"/>
  <c r="BG177"/>
  <c r="BF177"/>
  <c r="T177"/>
  <c r="T176"/>
  <c r="R177"/>
  <c r="R176"/>
  <c r="P177"/>
  <c r="P176"/>
  <c r="BI170"/>
  <c r="BH170"/>
  <c r="BG170"/>
  <c r="BF170"/>
  <c r="T170"/>
  <c r="R170"/>
  <c r="P170"/>
  <c r="BI164"/>
  <c r="BH164"/>
  <c r="BG164"/>
  <c r="BF164"/>
  <c r="T164"/>
  <c r="R164"/>
  <c r="P164"/>
  <c r="BI158"/>
  <c r="BH158"/>
  <c r="BG158"/>
  <c r="BF158"/>
  <c r="T158"/>
  <c r="R158"/>
  <c r="P158"/>
  <c r="BI151"/>
  <c r="BH151"/>
  <c r="BG151"/>
  <c r="BF151"/>
  <c r="T151"/>
  <c r="T150"/>
  <c r="R151"/>
  <c r="R150"/>
  <c r="P151"/>
  <c r="P150"/>
  <c r="BI148"/>
  <c r="BH148"/>
  <c r="BG148"/>
  <c r="BF148"/>
  <c r="T148"/>
  <c r="R148"/>
  <c r="P148"/>
  <c r="BI143"/>
  <c r="BH143"/>
  <c r="BG143"/>
  <c r="BF143"/>
  <c r="T143"/>
  <c r="R143"/>
  <c r="P143"/>
  <c r="BI138"/>
  <c r="BH138"/>
  <c r="BG138"/>
  <c r="BF138"/>
  <c r="T138"/>
  <c r="R138"/>
  <c r="P138"/>
  <c r="BI130"/>
  <c r="BH130"/>
  <c r="BG130"/>
  <c r="BF130"/>
  <c r="T130"/>
  <c r="R130"/>
  <c r="P130"/>
  <c r="BI126"/>
  <c r="BH126"/>
  <c r="BG126"/>
  <c r="BF126"/>
  <c r="T126"/>
  <c r="T125"/>
  <c r="R126"/>
  <c r="R125"/>
  <c r="P126"/>
  <c r="P125"/>
  <c r="BI117"/>
  <c r="BH117"/>
  <c r="BG117"/>
  <c r="BF117"/>
  <c r="T117"/>
  <c r="R117"/>
  <c r="P117"/>
  <c r="BI110"/>
  <c r="BH110"/>
  <c r="BG110"/>
  <c r="BF110"/>
  <c r="T110"/>
  <c r="R110"/>
  <c r="P110"/>
  <c r="BI103"/>
  <c r="BH103"/>
  <c r="BG103"/>
  <c r="BF103"/>
  <c r="T103"/>
  <c r="R103"/>
  <c r="P103"/>
  <c r="BI96"/>
  <c r="BH96"/>
  <c r="BG96"/>
  <c r="BF96"/>
  <c r="T96"/>
  <c r="R96"/>
  <c r="P96"/>
  <c r="J89"/>
  <c r="F89"/>
  <c r="F87"/>
  <c r="E85"/>
  <c r="J58"/>
  <c r="F58"/>
  <c r="F56"/>
  <c r="E54"/>
  <c r="J26"/>
  <c r="E26"/>
  <c r="J59"/>
  <c r="J25"/>
  <c r="J20"/>
  <c r="E20"/>
  <c r="F59"/>
  <c r="J19"/>
  <c r="J14"/>
  <c r="J87"/>
  <c r="E7"/>
  <c r="E81"/>
  <c i="2" r="J37"/>
  <c r="J36"/>
  <c i="1" r="AY55"/>
  <c i="2" r="J35"/>
  <c i="1" r="AX55"/>
  <c i="2" r="BI287"/>
  <c r="BH287"/>
  <c r="BG287"/>
  <c r="BF287"/>
  <c r="T287"/>
  <c r="T286"/>
  <c r="R287"/>
  <c r="R286"/>
  <c r="P287"/>
  <c r="P286"/>
  <c r="BI285"/>
  <c r="BH285"/>
  <c r="BG285"/>
  <c r="BF285"/>
  <c r="T285"/>
  <c r="R285"/>
  <c r="P285"/>
  <c r="BI284"/>
  <c r="BH284"/>
  <c r="BG284"/>
  <c r="BF284"/>
  <c r="T284"/>
  <c r="R284"/>
  <c r="P284"/>
  <c r="BI281"/>
  <c r="BH281"/>
  <c r="BG281"/>
  <c r="BF281"/>
  <c r="T281"/>
  <c r="T280"/>
  <c r="R281"/>
  <c r="R280"/>
  <c r="P281"/>
  <c r="P280"/>
  <c r="BI274"/>
  <c r="BH274"/>
  <c r="BG274"/>
  <c r="BF274"/>
  <c r="T274"/>
  <c r="T273"/>
  <c r="R274"/>
  <c r="R273"/>
  <c r="P274"/>
  <c r="P273"/>
  <c r="BI259"/>
  <c r="BH259"/>
  <c r="BG259"/>
  <c r="BF259"/>
  <c r="T259"/>
  <c r="R259"/>
  <c r="P259"/>
  <c r="BI234"/>
  <c r="BH234"/>
  <c r="BG234"/>
  <c r="BF234"/>
  <c r="T234"/>
  <c r="R234"/>
  <c r="P234"/>
  <c r="BI224"/>
  <c r="BH224"/>
  <c r="BG224"/>
  <c r="BF224"/>
  <c r="T224"/>
  <c r="R224"/>
  <c r="P224"/>
  <c r="BI211"/>
  <c r="BH211"/>
  <c r="BG211"/>
  <c r="BF211"/>
  <c r="T211"/>
  <c r="R211"/>
  <c r="P211"/>
  <c r="BI205"/>
  <c r="BH205"/>
  <c r="BG205"/>
  <c r="BF205"/>
  <c r="T205"/>
  <c r="R205"/>
  <c r="P205"/>
  <c r="BI185"/>
  <c r="BH185"/>
  <c r="BG185"/>
  <c r="BF185"/>
  <c r="T185"/>
  <c r="R185"/>
  <c r="P185"/>
  <c r="BI164"/>
  <c r="BH164"/>
  <c r="BG164"/>
  <c r="BF164"/>
  <c r="T164"/>
  <c r="R164"/>
  <c r="P164"/>
  <c r="BI159"/>
  <c r="BH159"/>
  <c r="BG159"/>
  <c r="BF159"/>
  <c r="T159"/>
  <c r="R159"/>
  <c r="P159"/>
  <c r="BI139"/>
  <c r="BH139"/>
  <c r="BG139"/>
  <c r="BF139"/>
  <c r="T139"/>
  <c r="R139"/>
  <c r="P139"/>
  <c r="BI122"/>
  <c r="BH122"/>
  <c r="BG122"/>
  <c r="BF122"/>
  <c r="T122"/>
  <c r="R122"/>
  <c r="P122"/>
  <c r="BI109"/>
  <c r="BH109"/>
  <c r="BG109"/>
  <c r="BF109"/>
  <c r="T109"/>
  <c r="R109"/>
  <c r="P109"/>
  <c r="BI104"/>
  <c r="BH104"/>
  <c r="BG104"/>
  <c r="BF104"/>
  <c r="T104"/>
  <c r="R104"/>
  <c r="P104"/>
  <c r="BI99"/>
  <c r="BH99"/>
  <c r="BG99"/>
  <c r="BF99"/>
  <c r="T99"/>
  <c r="R99"/>
  <c r="P99"/>
  <c r="BI94"/>
  <c r="BH94"/>
  <c r="BG94"/>
  <c r="BF94"/>
  <c r="T94"/>
  <c r="R94"/>
  <c r="P94"/>
  <c r="BI89"/>
  <c r="BH89"/>
  <c r="BG89"/>
  <c r="BF89"/>
  <c r="T89"/>
  <c r="R89"/>
  <c r="P89"/>
  <c r="J82"/>
  <c r="F82"/>
  <c r="F80"/>
  <c r="E78"/>
  <c r="J54"/>
  <c r="F54"/>
  <c r="F52"/>
  <c r="E50"/>
  <c r="J24"/>
  <c r="E24"/>
  <c r="J83"/>
  <c r="J23"/>
  <c r="J18"/>
  <c r="E18"/>
  <c r="F55"/>
  <c r="J17"/>
  <c r="J12"/>
  <c r="J80"/>
  <c r="E7"/>
  <c r="E76"/>
  <c i="1" r="L50"/>
  <c r="AM50"/>
  <c r="AM49"/>
  <c r="L49"/>
  <c r="AM47"/>
  <c r="L47"/>
  <c r="L45"/>
  <c r="L44"/>
  <c i="7" r="J163"/>
  <c i="10" r="J217"/>
  <c i="15" r="J269"/>
  <c i="17" r="BK204"/>
  <c i="3" r="J130"/>
  <c i="6" r="BK398"/>
  <c i="12" r="BK205"/>
  <c i="16" r="BK144"/>
  <c i="4" r="BK260"/>
  <c i="9" r="J131"/>
  <c i="13" r="J274"/>
  <c i="15" r="BK104"/>
  <c i="17" r="J197"/>
  <c i="11" r="J120"/>
  <c i="14" r="J245"/>
  <c i="16" r="J201"/>
  <c i="2" r="J224"/>
  <c i="6" r="J347"/>
  <c i="8" r="J103"/>
  <c i="10" r="BK185"/>
  <c i="11" r="J174"/>
  <c i="14" r="J239"/>
  <c i="18" r="J179"/>
  <c i="6" r="BK435"/>
  <c i="10" r="J384"/>
  <c i="14" r="J99"/>
  <c i="17" r="BK284"/>
  <c i="5" r="J249"/>
  <c i="7" r="BK193"/>
  <c i="10" r="J443"/>
  <c i="11" r="BK108"/>
  <c i="15" r="BK258"/>
  <c i="17" r="BK100"/>
  <c i="18" r="BK202"/>
  <c i="5" r="J222"/>
  <c i="8" r="J158"/>
  <c i="18" r="BK190"/>
  <c i="10" r="J198"/>
  <c i="17" r="BK113"/>
  <c i="5" r="J328"/>
  <c i="10" r="BK400"/>
  <c i="14" r="J120"/>
  <c i="18" r="J148"/>
  <c i="7" r="J243"/>
  <c i="11" r="BK189"/>
  <c i="15" r="J226"/>
  <c i="16" r="BK110"/>
  <c i="17" r="J224"/>
  <c i="18" r="BK233"/>
  <c i="15" r="J312"/>
  <c i="17" r="J171"/>
  <c i="18" r="BK127"/>
  <c i="5" r="J156"/>
  <c i="7" r="J105"/>
  <c i="9" r="J321"/>
  <c i="12" r="J107"/>
  <c i="13" r="J134"/>
  <c i="18" r="J175"/>
  <c i="4" r="J95"/>
  <c i="7" r="BK137"/>
  <c i="13" r="BK244"/>
  <c i="14" r="BK251"/>
  <c i="18" r="BK95"/>
  <c i="5" r="J207"/>
  <c i="6" r="BK312"/>
  <c i="9" r="J114"/>
  <c i="10" r="BK413"/>
  <c i="13" r="BK104"/>
  <c i="16" r="J133"/>
  <c i="18" r="BK229"/>
  <c i="5" r="BK130"/>
  <c i="7" r="BK119"/>
  <c i="13" r="J256"/>
  <c i="15" r="BK239"/>
  <c i="16" r="BK172"/>
  <c i="17" r="J144"/>
  <c i="19" r="J83"/>
  <c i="6" r="J324"/>
  <c i="9" r="BK114"/>
  <c i="10" r="J458"/>
  <c i="16" r="J144"/>
  <c i="2" r="BK287"/>
  <c i="7" r="J184"/>
  <c i="9" r="BK309"/>
  <c i="10" r="J450"/>
  <c i="12" r="J95"/>
  <c i="18" r="BK122"/>
  <c i="5" r="BK382"/>
  <c i="7" r="BK184"/>
  <c i="10" r="J284"/>
  <c i="12" r="BK95"/>
  <c i="18" r="BK248"/>
  <c i="3" r="BK164"/>
  <c i="7" r="J235"/>
  <c i="9" r="BK100"/>
  <c i="2" r="BK99"/>
  <c i="5" r="BK301"/>
  <c i="11" r="BK204"/>
  <c i="18" r="BK134"/>
  <c i="6" r="BK347"/>
  <c i="10" r="J413"/>
  <c i="16" r="J99"/>
  <c i="18" r="BK107"/>
  <c i="4" r="J260"/>
  <c i="7" r="J98"/>
  <c i="14" r="BK163"/>
  <c i="16" r="J122"/>
  <c i="1" r="AS56"/>
  <c i="5" r="BK105"/>
  <c i="9" r="J253"/>
  <c i="14" r="BK245"/>
  <c i="4" r="J155"/>
  <c i="7" r="J282"/>
  <c i="13" r="J219"/>
  <c i="14" r="BK189"/>
  <c i="16" r="BK201"/>
  <c i="17" r="J295"/>
  <c i="18" r="J138"/>
  <c i="16" r="BK194"/>
  <c i="17" r="BK106"/>
  <c i="3" r="BK96"/>
  <c i="8" r="J36"/>
  <c i="1" r="AW62"/>
  <c i="8" r="BK145"/>
  <c i="10" r="J331"/>
  <c i="11" r="J146"/>
  <c i="14" r="J218"/>
  <c i="18" r="BK276"/>
  <c i="10" r="BK262"/>
  <c i="13" r="J143"/>
  <c r="BK267"/>
  <c i="16" r="J88"/>
  <c i="18" r="J134"/>
  <c i="3" r="J164"/>
  <c i="5" r="BK111"/>
  <c i="8" r="BK158"/>
  <c i="10" r="BK419"/>
  <c i="14" r="BK120"/>
  <c i="2" r="BK211"/>
  <c i="8" r="J192"/>
  <c i="9" r="BK339"/>
  <c i="10" r="J425"/>
  <c i="12" r="BK228"/>
  <c i="14" r="BK99"/>
  <c i="5" r="BK99"/>
  <c i="9" r="BK107"/>
  <c i="10" r="J400"/>
  <c i="12" r="J123"/>
  <c i="17" r="BK171"/>
  <c i="4" r="J187"/>
  <c i="6" r="BK142"/>
  <c i="17" r="J344"/>
  <c i="2" r="BK122"/>
  <c i="5" r="J150"/>
  <c i="10" r="BK247"/>
  <c i="17" r="BK295"/>
  <c i="2" r="F34"/>
  <c i="13" r="BK208"/>
  <c i="15" r="BK264"/>
  <c i="18" r="J169"/>
  <c i="4" r="J246"/>
  <c i="6" r="J264"/>
  <c i="10" r="BK331"/>
  <c i="13" r="BK185"/>
  <c i="16" r="BK183"/>
  <c i="2" r="F37"/>
  <c i="14" r="BK111"/>
  <c i="17" r="BK185"/>
  <c i="5" r="J404"/>
  <c i="6" r="J291"/>
  <c i="9" r="J173"/>
  <c i="10" r="J428"/>
  <c i="12" r="J140"/>
  <c i="14" r="J170"/>
  <c i="17" r="J254"/>
  <c r="J308"/>
  <c i="18" r="J288"/>
  <c i="5" r="J333"/>
  <c i="9" r="J191"/>
  <c i="14" r="J148"/>
  <c i="15" r="J360"/>
  <c r="BK118"/>
  <c i="17" r="J284"/>
  <c i="18" r="BK196"/>
  <c i="2" r="BK109"/>
  <c i="5" r="BK222"/>
  <c i="8" r="J175"/>
  <c i="9" r="J296"/>
  <c i="10" r="BK99"/>
  <c i="18" r="J221"/>
  <c i="6" r="J227"/>
  <c i="10" r="J316"/>
  <c r="BK384"/>
  <c i="15" r="J142"/>
  <c i="2" r="J94"/>
  <c i="5" r="J136"/>
  <c i="17" r="BK191"/>
  <c i="4" r="BK219"/>
  <c i="9" r="BK191"/>
  <c i="18" r="BK112"/>
  <c i="5" r="J355"/>
  <c i="7" r="J145"/>
  <c i="8" r="BK117"/>
  <c i="12" r="BK173"/>
  <c i="14" r="J134"/>
  <c i="16" r="J233"/>
  <c i="17" r="BK218"/>
  <c i="18" r="J276"/>
  <c i="2" r="BK104"/>
  <c i="4" r="BK187"/>
  <c i="6" r="BK318"/>
  <c i="7" r="BK172"/>
  <c i="10" r="BK172"/>
  <c i="13" r="BK235"/>
  <c i="15" r="BK155"/>
  <c i="17" r="J94"/>
  <c i="3" r="BK158"/>
  <c i="6" r="BK249"/>
  <c i="9" r="J158"/>
  <c i="14" r="BK105"/>
  <c i="18" r="J112"/>
  <c i="6" r="BK108"/>
  <c i="8" r="J183"/>
  <c i="14" r="J177"/>
  <c i="5" r="J367"/>
  <c i="12" r="J101"/>
  <c i="15" r="BK297"/>
  <c i="16" r="BK155"/>
  <c i="17" r="J237"/>
  <c i="18" r="BK282"/>
  <c i="17" r="BK288"/>
  <c i="5" r="J181"/>
  <c i="7" r="J221"/>
  <c i="11" r="J108"/>
  <c i="15" r="J180"/>
  <c i="5" r="J370"/>
  <c i="6" r="J190"/>
  <c r="BK227"/>
  <c i="9" r="BK131"/>
  <c i="11" r="BK120"/>
  <c i="17" r="BK197"/>
  <c i="6" r="J168"/>
  <c i="13" r="BK98"/>
  <c i="14" r="BK203"/>
  <c i="17" r="BK308"/>
  <c i="5" r="BK322"/>
  <c r="BK333"/>
  <c i="6" r="J416"/>
  <c i="9" r="J259"/>
  <c i="10" r="J262"/>
  <c i="13" r="BK259"/>
  <c r="J259"/>
  <c i="15" r="BK110"/>
  <c r="BK193"/>
  <c i="17" r="BK211"/>
  <c i="18" r="BK175"/>
  <c i="3" r="BK170"/>
  <c i="7" r="BK256"/>
  <c i="9" r="J266"/>
  <c i="10" r="J172"/>
  <c i="11" r="J182"/>
  <c i="17" r="J164"/>
  <c i="2" r="J34"/>
  <c i="10" r="J354"/>
  <c i="14" r="J226"/>
  <c i="2" r="BK185"/>
  <c i="6" r="BK285"/>
  <c i="17" r="BK237"/>
  <c i="3" r="J96"/>
  <c i="8" r="BK150"/>
  <c i="10" r="J159"/>
  <c i="6" r="J249"/>
  <c i="9" r="J339"/>
  <c i="16" r="J183"/>
  <c i="2" r="BK205"/>
  <c i="5" r="J166"/>
  <c i="11" r="BK174"/>
  <c i="17" r="BK335"/>
  <c i="4" r="J144"/>
  <c i="10" r="BK404"/>
  <c i="14" r="J284"/>
  <c i="17" r="J288"/>
  <c i="14" r="BK127"/>
  <c i="2" r="BK224"/>
  <c i="6" r="BK190"/>
  <c i="13" r="BK110"/>
  <c i="14" r="BK239"/>
  <c i="5" r="BK249"/>
  <c i="10" r="BK129"/>
  <c i="12" r="J194"/>
  <c i="15" r="J279"/>
  <c i="18" r="J256"/>
  <c i="5" r="BK207"/>
  <c i="6" r="BK153"/>
  <c i="8" r="BK126"/>
  <c i="9" r="BK281"/>
  <c i="10" r="J247"/>
  <c i="13" r="BK281"/>
  <c i="17" r="BK119"/>
  <c i="18" r="J208"/>
  <c i="6" r="BK118"/>
  <c i="12" r="BK254"/>
  <c i="15" r="J275"/>
  <c i="17" r="BK243"/>
  <c i="5" r="BK343"/>
  <c i="7" r="J202"/>
  <c i="9" r="J100"/>
  <c i="10" r="BK159"/>
  <c i="14" r="BK211"/>
  <c i="17" r="BK260"/>
  <c i="3" r="BK110"/>
  <c i="6" r="J142"/>
  <c i="15" r="BK279"/>
  <c i="17" r="BK130"/>
  <c i="18" r="BK242"/>
  <c i="3" r="BK103"/>
  <c i="6" r="BK243"/>
  <c i="9" r="BK216"/>
  <c i="11" r="J204"/>
  <c i="17" r="BK224"/>
  <c i="4" r="BK122"/>
  <c i="7" r="BK221"/>
  <c i="12" r="J131"/>
  <c i="17" r="J130"/>
  <c i="4" r="J181"/>
  <c i="7" r="J119"/>
  <c i="4" r="BK233"/>
  <c i="9" r="J309"/>
  <c i="14" r="BK218"/>
  <c i="5" r="J339"/>
  <c i="7" r="BK282"/>
  <c i="9" r="BK158"/>
  <c i="12" r="J228"/>
  <c i="15" r="J376"/>
  <c i="17" r="BK344"/>
  <c r="J211"/>
  <c i="2" r="J285"/>
  <c i="4" r="BK144"/>
  <c i="5" r="J143"/>
  <c i="7" r="J112"/>
  <c i="9" r="J273"/>
  <c i="11" r="J150"/>
  <c i="3" r="J151"/>
  <c i="7" r="BK163"/>
  <c i="9" r="BK182"/>
  <c i="15" r="J291"/>
  <c i="3" r="J110"/>
  <c i="8" r="J145"/>
  <c i="9" r="BK140"/>
  <c i="13" r="BK219"/>
  <c i="3" r="BK148"/>
  <c i="7" r="BK125"/>
  <c i="15" r="J285"/>
  <c i="17" r="J275"/>
  <c r="J326"/>
  <c i="18" r="BK185"/>
  <c i="17" r="J185"/>
  <c i="4" r="J168"/>
  <c i="6" r="J352"/>
  <c i="10" r="BK232"/>
  <c i="11" r="J171"/>
  <c i="14" r="J251"/>
  <c i="18" r="BK117"/>
  <c i="6" r="BK330"/>
  <c r="J330"/>
  <c i="8" r="J130"/>
  <c i="9" r="J324"/>
  <c i="12" r="BK194"/>
  <c i="5" r="J343"/>
  <c i="6" r="BK380"/>
  <c i="9" r="BK208"/>
  <c i="11" r="BK182"/>
  <c i="14" r="J189"/>
  <c i="16" r="J207"/>
  <c i="17" r="BK94"/>
  <c i="7" r="BK231"/>
  <c i="15" r="BK303"/>
  <c i="18" r="J262"/>
  <c i="15" r="J206"/>
  <c i="4" r="BK155"/>
  <c i="11" r="BK150"/>
  <c i="15" r="BK285"/>
  <c i="3" r="J143"/>
  <c i="7" r="J125"/>
  <c i="14" r="J230"/>
  <c i="3" r="BK117"/>
  <c i="8" r="BK155"/>
  <c i="13" r="J267"/>
  <c i="6" r="J318"/>
  <c i="12" r="J239"/>
  <c i="17" r="J292"/>
  <c i="2" r="J109"/>
  <c i="6" r="J306"/>
  <c i="7" r="BK98"/>
  <c i="15" r="J193"/>
  <c i="2" r="BK259"/>
  <c i="4" r="J101"/>
  <c i="12" r="J216"/>
  <c i="15" r="J98"/>
  <c i="6" r="J398"/>
  <c i="9" r="J140"/>
  <c i="13" r="J289"/>
  <c i="15" r="J393"/>
  <c i="6" r="BK183"/>
  <c i="13" r="BK274"/>
  <c i="15" r="J173"/>
  <c i="16" r="J155"/>
  <c i="17" r="J354"/>
  <c i="18" r="J107"/>
  <c r="BK291"/>
  <c i="17" r="BK231"/>
  <c i="4" r="J233"/>
  <c i="5" r="BK316"/>
  <c i="7" r="BK105"/>
  <c i="10" r="J436"/>
  <c i="12" r="J151"/>
  <c i="17" r="BK316"/>
  <c i="5" r="J280"/>
  <c i="6" r="J108"/>
  <c i="9" r="BK149"/>
  <c i="10" r="J347"/>
  <c i="13" r="BK196"/>
  <c i="18" r="BK162"/>
  <c i="5" r="BK349"/>
  <c i="12" r="J251"/>
  <c i="13" r="J250"/>
  <c i="16" r="J161"/>
  <c i="4" r="BK206"/>
  <c i="6" r="J380"/>
  <c i="7" r="BK212"/>
  <c i="10" r="BK443"/>
  <c i="12" r="BK115"/>
  <c i="15" r="J131"/>
  <c i="17" r="BK249"/>
  <c i="18" r="BK272"/>
  <c i="3" r="J126"/>
  <c i="6" r="J361"/>
  <c i="13" r="BK256"/>
  <c i="14" r="BK177"/>
  <c r="BK183"/>
  <c i="15" r="BK275"/>
  <c r="BK131"/>
  <c i="16" r="BK133"/>
  <c i="18" r="BK208"/>
  <c i="2" r="BK139"/>
  <c i="4" r="BK107"/>
  <c i="7" r="BK145"/>
  <c i="8" r="BK175"/>
  <c i="15" r="BK252"/>
  <c i="16" r="J172"/>
  <c i="2" r="J159"/>
  <c i="6" r="J435"/>
  <c i="8" r="BK192"/>
  <c i="9" r="BK240"/>
  <c i="10" r="J404"/>
  <c i="11" r="BK146"/>
  <c i="12" r="BK188"/>
  <c i="13" r="J281"/>
  <c i="14" r="BK196"/>
  <c i="17" r="J249"/>
  <c i="2" r="BK284"/>
  <c r="BK159"/>
  <c i="5" r="J192"/>
  <c r="BK280"/>
  <c i="6" r="J302"/>
  <c i="7" r="J178"/>
  <c i="9" r="BK300"/>
  <c i="10" r="BK273"/>
  <c r="BK347"/>
  <c i="11" r="J159"/>
  <c i="14" r="BK148"/>
  <c r="J262"/>
  <c i="16" r="BK161"/>
  <c i="2" r="BK164"/>
  <c r="BK94"/>
  <c i="4" r="BK114"/>
  <c i="6" r="BK324"/>
  <c i="7" r="J253"/>
  <c i="8" r="BK110"/>
  <c i="17" r="BK303"/>
  <c i="18" r="BK155"/>
  <c i="2" r="J234"/>
  <c r="J122"/>
  <c i="4" r="BK193"/>
  <c i="5" r="J382"/>
  <c i="8" r="BK130"/>
  <c i="9" r="J122"/>
  <c i="10" r="BK198"/>
  <c r="BK354"/>
  <c i="11" r="J132"/>
  <c i="14" r="BK170"/>
  <c r="BK254"/>
  <c i="18" r="J272"/>
  <c i="5" r="BK264"/>
  <c i="7" r="BK253"/>
  <c i="5" r="BK416"/>
  <c i="7" r="J248"/>
  <c i="12" r="BK162"/>
  <c i="14" r="J127"/>
  <c i="17" r="J303"/>
  <c i="6" r="J98"/>
  <c i="10" r="J185"/>
  <c i="14" r="BK134"/>
  <c i="17" r="BK354"/>
  <c i="6" r="BK358"/>
  <c i="13" r="J208"/>
  <c i="18" r="J248"/>
  <c i="2" r="F36"/>
  <c i="7" r="BK248"/>
  <c i="15" r="J344"/>
  <c i="4" r="J107"/>
  <c i="6" r="J279"/>
  <c i="7" r="J137"/>
  <c i="10" r="BK292"/>
  <c i="12" r="BK123"/>
  <c i="15" r="J166"/>
  <c i="18" r="BK256"/>
  <c i="6" r="J341"/>
  <c i="8" r="J150"/>
  <c i="14" r="BK226"/>
  <c i="15" r="BK180"/>
  <c i="18" r="J242"/>
  <c i="3" r="J170"/>
  <c i="6" r="J127"/>
  <c i="9" r="J149"/>
  <c i="15" r="J264"/>
  <c i="17" r="BK275"/>
  <c i="5" r="BK361"/>
  <c i="9" r="J247"/>
  <c i="12" r="BK101"/>
  <c i="15" r="BK166"/>
  <c i="18" r="J162"/>
  <c i="2" r="J287"/>
  <c i="5" r="J234"/>
  <c i="6" r="BK127"/>
  <c i="7" r="J269"/>
  <c i="9" r="J107"/>
  <c i="10" r="J206"/>
  <c i="11" r="BK165"/>
  <c i="15" r="BK324"/>
  <c i="17" r="BK178"/>
  <c i="2" r="J104"/>
  <c i="5" r="J286"/>
  <c i="7" r="J212"/>
  <c i="8" r="J140"/>
  <c i="18" r="BK221"/>
  <c r="BK138"/>
  <c i="3" r="J158"/>
  <c i="5" r="BK370"/>
  <c i="9" r="BK231"/>
  <c i="10" r="BK369"/>
  <c i="14" r="J111"/>
  <c i="17" r="BK157"/>
  <c i="18" r="J95"/>
  <c i="4" r="BK168"/>
  <c i="6" r="BK168"/>
  <c i="8" r="J155"/>
  <c i="9" r="J315"/>
  <c i="14" r="J276"/>
  <c i="15" r="BK98"/>
  <c i="17" r="J157"/>
  <c i="19" r="BK82"/>
  <c i="3" r="J138"/>
  <c i="5" r="J316"/>
  <c r="J264"/>
  <c i="6" r="BK306"/>
  <c i="10" r="J340"/>
  <c i="13" r="J104"/>
  <c r="J235"/>
  <c i="2" r="BK89"/>
  <c i="5" r="BK150"/>
  <c i="12" r="J188"/>
  <c i="14" r="BK156"/>
  <c i="15" r="J239"/>
  <c i="17" r="J335"/>
  <c i="18" r="BK179"/>
  <c i="4" r="J131"/>
  <c i="18" r="BK215"/>
  <c i="5" r="J361"/>
  <c i="6" r="BK264"/>
  <c i="9" r="J346"/>
  <c i="10" r="J146"/>
  <c i="14" r="J183"/>
  <c i="15" r="J324"/>
  <c i="17" r="J243"/>
  <c i="5" r="BK123"/>
  <c i="7" r="BK269"/>
  <c i="9" r="J182"/>
  <c i="10" r="J307"/>
  <c i="12" r="J182"/>
  <c i="15" r="J303"/>
  <c i="19" r="BK83"/>
  <c i="10" r="BK425"/>
  <c i="13" r="BK174"/>
  <c i="12" r="J254"/>
  <c i="18" r="J215"/>
  <c i="9" r="BK224"/>
  <c i="15" r="J258"/>
  <c i="18" r="J282"/>
  <c i="5" r="BK286"/>
  <c i="13" r="BK231"/>
  <c i="4" r="J114"/>
  <c i="11" r="J96"/>
  <c i="14" r="BK230"/>
  <c i="15" r="BK376"/>
  <c i="17" r="BK151"/>
  <c r="BK137"/>
  <c i="18" r="BK142"/>
  <c i="17" r="BK266"/>
  <c i="3" r="BK138"/>
  <c i="5" r="BK166"/>
  <c i="9" r="J224"/>
  <c i="12" r="BK151"/>
  <c i="15" r="BK269"/>
  <c i="6" r="J358"/>
  <c i="14" r="J163"/>
  <c r="BK269"/>
  <c i="15" r="J318"/>
  <c i="18" r="BK169"/>
  <c i="4" r="J122"/>
  <c i="8" r="BK103"/>
  <c i="10" r="BK146"/>
  <c i="16" r="BK99"/>
  <c i="17" r="J266"/>
  <c i="6" r="J183"/>
  <c i="9" r="BK166"/>
  <c i="10" r="BK316"/>
  <c i="13" r="J231"/>
  <c i="15" r="BK220"/>
  <c i="18" r="J202"/>
  <c i="2" r="J139"/>
  <c i="5" r="BK404"/>
  <c i="6" r="BK341"/>
  <c i="7" r="BK202"/>
  <c i="9" r="J240"/>
  <c i="10" r="BK206"/>
  <c i="11" r="BK96"/>
  <c i="15" r="J118"/>
  <c i="2" r="BK274"/>
  <c i="3" r="BK177"/>
  <c i="5" r="J416"/>
  <c i="7" r="J256"/>
  <c i="17" r="J137"/>
  <c i="18" r="J229"/>
  <c i="3" r="BK130"/>
  <c i="6" r="BK296"/>
  <c i="9" r="J300"/>
  <c i="10" r="J114"/>
  <c i="13" r="BK164"/>
  <c i="17" r="BK313"/>
  <c i="18" r="BK288"/>
  <c i="5" r="BK181"/>
  <c i="9" r="BK288"/>
  <c i="17" r="J270"/>
  <c i="3" r="J103"/>
  <c i="5" r="BK192"/>
  <c i="9" r="BK296"/>
  <c i="14" r="J196"/>
  <c i="2" r="J259"/>
  <c i="7" r="J154"/>
  <c i="11" r="BK196"/>
  <c i="16" r="BK88"/>
  <c i="5" r="BK328"/>
  <c i="7" r="BK275"/>
  <c i="13" r="J164"/>
  <c i="14" r="BK276"/>
  <c i="2" r="BK285"/>
  <c i="5" r="BK143"/>
  <c i="12" r="J115"/>
  <c i="15" r="BK142"/>
  <c i="16" r="BK233"/>
  <c i="17" r="BK292"/>
  <c i="18" r="BK268"/>
  <c i="15" r="J104"/>
  <c i="18" r="BK90"/>
  <c i="5" r="J301"/>
  <c i="6" r="BK279"/>
  <c i="10" r="BK284"/>
  <c i="13" r="J185"/>
  <c i="18" r="J233"/>
  <c i="5" r="J322"/>
  <c i="7" r="BK178"/>
  <c i="9" r="BK324"/>
  <c i="11" r="J196"/>
  <c i="13" r="J244"/>
  <c i="17" r="J113"/>
  <c i="5" r="J111"/>
  <c i="10" r="BK458"/>
  <c i="13" r="BK250"/>
  <c i="16" r="J110"/>
  <c i="2" r="F35"/>
  <c i="15" r="BK312"/>
  <c i="18" r="BK145"/>
  <c i="4" r="J219"/>
  <c i="7" r="J172"/>
  <c i="18" r="BK148"/>
  <c i="15" r="BK318"/>
  <c i="6" r="BK291"/>
  <c i="9" r="J354"/>
  <c i="11" r="BK171"/>
  <c i="15" r="BK360"/>
  <c i="2" r="J284"/>
  <c i="5" r="J105"/>
  <c i="7" r="J231"/>
  <c i="9" r="BK321"/>
  <c i="6" r="J296"/>
  <c i="8" r="J110"/>
  <c i="14" r="BK284"/>
  <c i="17" r="J191"/>
  <c i="18" r="J291"/>
  <c i="4" r="BK131"/>
  <c i="6" r="BK197"/>
  <c i="12" r="BK251"/>
  <c i="3" r="J177"/>
  <c i="9" r="BK247"/>
  <c i="12" r="BK182"/>
  <c i="2" r="J205"/>
  <c i="7" r="BK263"/>
  <c i="9" r="J332"/>
  <c i="5" r="BK234"/>
  <c i="8" r="J126"/>
  <c i="14" r="J269"/>
  <c i="15" r="BK206"/>
  <c i="17" r="J218"/>
  <c r="J231"/>
  <c i="2" r="J211"/>
  <c i="17" r="BK164"/>
  <c i="3" r="J117"/>
  <c i="5" r="J130"/>
  <c i="9" r="BK346"/>
  <c i="10" r="BK307"/>
  <c i="13" r="BK143"/>
  <c i="17" r="J151"/>
  <c i="5" r="BK393"/>
  <c i="7" r="BK243"/>
  <c i="9" r="J208"/>
  <c i="10" r="J369"/>
  <c i="12" r="J162"/>
  <c i="17" r="J100"/>
  <c i="4" r="BK101"/>
  <c i="6" r="J312"/>
  <c i="12" r="BK216"/>
  <c i="13" r="J110"/>
  <c i="17" r="BK280"/>
  <c i="5" r="BK156"/>
  <c i="6" r="J243"/>
  <c i="11" r="J189"/>
  <c i="15" r="BK173"/>
  <c i="17" r="J316"/>
  <c i="2" r="J185"/>
  <c i="7" r="BK154"/>
  <c i="9" r="J200"/>
  <c i="13" r="J123"/>
  <c i="16" r="BK230"/>
  <c i="18" r="J185"/>
  <c i="5" r="J99"/>
  <c i="9" r="BK173"/>
  <c i="10" r="J129"/>
  <c i="15" r="BK393"/>
  <c i="5" r="BK339"/>
  <c i="8" r="BK167"/>
  <c i="10" r="BK217"/>
  <c i="11" r="BK132"/>
  <c i="13" r="J196"/>
  <c i="15" r="BK327"/>
  <c i="18" r="J196"/>
  <c i="2" r="J89"/>
  <c i="3" r="J148"/>
  <c i="6" r="BK302"/>
  <c r="BK98"/>
  <c i="7" r="J193"/>
  <c i="9" r="BK253"/>
  <c i="11" r="J165"/>
  <c i="15" r="J327"/>
  <c i="18" r="J145"/>
  <c i="2" r="J274"/>
  <c i="4" r="BK95"/>
  <c i="5" r="J349"/>
  <c i="6" r="BK212"/>
  <c i="8" r="J96"/>
  <c i="12" r="BK239"/>
  <c i="17" r="J204"/>
  <c i="3" r="BK126"/>
  <c i="6" r="J212"/>
  <c i="8" r="F38"/>
  <c i="9" r="J281"/>
  <c i="15" r="J252"/>
  <c i="17" r="BK254"/>
  <c i="4" r="BK263"/>
  <c i="8" r="BK183"/>
  <c i="18" r="J190"/>
  <c i="5" r="BK228"/>
  <c i="7" r="BK235"/>
  <c i="13" r="J154"/>
  <c i="15" r="BK344"/>
  <c i="18" r="J268"/>
  <c i="5" r="J123"/>
  <c i="6" r="J118"/>
  <c i="9" r="BK354"/>
  <c i="10" r="J273"/>
  <c i="13" r="BK134"/>
  <c i="16" r="J194"/>
  <c i="18" r="J142"/>
  <c i="2" r="J164"/>
  <c i="6" r="BK352"/>
  <c i="9" r="J288"/>
  <c i="14" r="J156"/>
  <c i="15" r="J220"/>
  <c i="16" r="BK122"/>
  <c i="17" r="J260"/>
  <c i="18" r="J122"/>
  <c i="3" r="BK143"/>
  <c i="7" r="BK131"/>
  <c i="10" r="BK114"/>
  <c i="13" r="J98"/>
  <c i="19" r="J82"/>
  <c i="7" r="BK112"/>
  <c i="8" r="BK96"/>
  <c i="10" r="J232"/>
  <c i="12" r="J173"/>
  <c i="13" r="BK289"/>
  <c i="2" r="J281"/>
  <c i="6" r="J153"/>
  <c i="9" r="BK122"/>
  <c i="10" r="BK428"/>
  <c i="13" r="BK123"/>
  <c i="16" r="J230"/>
  <c i="4" r="BK246"/>
  <c i="7" r="J131"/>
  <c i="8" r="BK140"/>
  <c i="2" r="BK234"/>
  <c i="8" r="J167"/>
  <c i="10" r="J99"/>
  <c i="18" r="J100"/>
  <c i="6" r="BK361"/>
  <c i="9" r="J166"/>
  <c i="14" r="BK141"/>
  <c i="17" r="J313"/>
  <c i="2" r="BK281"/>
  <c i="15" r="BK226"/>
  <c i="17" r="BK270"/>
  <c i="3" r="BK151"/>
  <c i="5" r="BK355"/>
  <c i="9" r="BK259"/>
  <c i="12" r="BK107"/>
  <c i="16" r="J218"/>
  <c i="4" r="BK181"/>
  <c i="9" r="BK315"/>
  <c i="14" r="J141"/>
  <c i="5" r="J228"/>
  <c i="7" r="J263"/>
  <c i="13" r="J174"/>
  <c i="15" r="J155"/>
  <c i="17" r="J119"/>
  <c r="BK144"/>
  <c i="15" r="J110"/>
  <c i="18" r="J117"/>
  <c i="4" r="J193"/>
  <c i="6" r="BK416"/>
  <c i="10" r="BK340"/>
  <c i="12" r="BK140"/>
  <c i="15" r="BK291"/>
  <c i="18" r="BK262"/>
  <c i="5" r="BK136"/>
  <c i="7" r="J275"/>
  <c i="9" r="BK332"/>
  <c i="10" r="J419"/>
  <c i="13" r="BK154"/>
  <c i="15" r="J297"/>
  <c i="18" r="J127"/>
  <c i="5" r="J393"/>
  <c i="11" r="BK159"/>
  <c i="14" r="BK262"/>
  <c i="17" r="BK326"/>
  <c r="J178"/>
  <c i="18" r="BK100"/>
  <c i="5" r="BK367"/>
  <c i="9" r="BK273"/>
  <c i="14" r="J254"/>
  <c i="16" r="BK218"/>
  <c i="18" r="J155"/>
  <c i="4" r="J206"/>
  <c i="9" r="J231"/>
  <c i="14" r="J211"/>
  <c i="17" r="J280"/>
  <c i="6" r="J285"/>
  <c i="9" r="J216"/>
  <c i="10" r="J292"/>
  <c i="12" r="J205"/>
  <c i="14" r="J203"/>
  <c i="16" r="BK207"/>
  <c i="19" r="J34"/>
  <c i="1" r="AW73"/>
  <c i="9" r="BK200"/>
  <c i="10" r="BK436"/>
  <c i="8" r="J117"/>
  <c i="18" r="J90"/>
  <c i="2" r="J99"/>
  <c i="4" r="J263"/>
  <c i="6" r="J197"/>
  <c i="9" r="BK266"/>
  <c i="10" r="BK450"/>
  <c i="12" r="BK131"/>
  <c i="14" r="J105"/>
  <c i="17" r="J106"/>
  <c i="12" l="1" r="R227"/>
  <c i="16" r="T206"/>
  <c i="7" r="T211"/>
  <c i="14" r="T210"/>
  <c i="13" r="R97"/>
  <c i="2" r="P88"/>
  <c r="T283"/>
  <c i="4" r="R130"/>
  <c i="5" r="BK122"/>
  <c r="J122"/>
  <c r="J66"/>
  <c r="R342"/>
  <c i="6" r="T305"/>
  <c i="9" r="BK223"/>
  <c r="J223"/>
  <c r="J68"/>
  <c i="10" r="T291"/>
  <c i="12" r="T139"/>
  <c i="13" r="R266"/>
  <c i="14" r="R155"/>
  <c i="15" r="T117"/>
  <c i="16" r="P121"/>
  <c i="17" r="BK230"/>
  <c r="J230"/>
  <c r="J64"/>
  <c r="P269"/>
  <c i="2" r="R88"/>
  <c i="5" r="R122"/>
  <c r="R381"/>
  <c i="6" r="P305"/>
  <c i="8" r="R95"/>
  <c r="R94"/>
  <c r="R129"/>
  <c i="9" r="P99"/>
  <c r="T280"/>
  <c i="10" r="R205"/>
  <c r="R435"/>
  <c i="11" r="P95"/>
  <c r="P94"/>
  <c i="12" r="R94"/>
  <c i="14" r="BK98"/>
  <c r="J98"/>
  <c r="J65"/>
  <c i="15" r="BK278"/>
  <c r="J278"/>
  <c r="J70"/>
  <c i="16" r="T87"/>
  <c i="17" r="BK203"/>
  <c r="J203"/>
  <c r="J63"/>
  <c r="P294"/>
  <c i="18" r="R106"/>
  <c r="R105"/>
  <c i="3" r="P157"/>
  <c i="4" r="T232"/>
  <c i="6" r="BK242"/>
  <c r="J242"/>
  <c r="J67"/>
  <c i="7" r="P97"/>
  <c r="R262"/>
  <c i="9" r="R165"/>
  <c i="10" r="T205"/>
  <c r="P435"/>
  <c i="12" r="P139"/>
  <c i="13" r="T122"/>
  <c r="T96"/>
  <c i="14" r="T119"/>
  <c r="T229"/>
  <c i="15" r="P219"/>
  <c i="16" r="BK121"/>
  <c r="J121"/>
  <c r="J62"/>
  <c i="17" r="R93"/>
  <c r="T269"/>
  <c i="18" r="BK178"/>
  <c i="3" r="P95"/>
  <c r="P94"/>
  <c r="R157"/>
  <c i="5" r="R165"/>
  <c r="BK381"/>
  <c r="J381"/>
  <c r="J73"/>
  <c i="6" r="P242"/>
  <c i="7" r="P262"/>
  <c i="8" r="T129"/>
  <c i="9" r="P121"/>
  <c i="10" r="P145"/>
  <c r="R403"/>
  <c r="R402"/>
  <c i="11" r="R149"/>
  <c i="13" r="BK122"/>
  <c r="J122"/>
  <c r="J66"/>
  <c i="14" r="P155"/>
  <c r="P261"/>
  <c i="15" r="R219"/>
  <c i="17" r="T203"/>
  <c r="R325"/>
  <c i="18" r="BK201"/>
  <c r="J201"/>
  <c r="J66"/>
  <c i="2" r="P210"/>
  <c i="3" r="BK129"/>
  <c r="J129"/>
  <c r="J68"/>
  <c i="4" r="BK130"/>
  <c r="J130"/>
  <c r="J67"/>
  <c i="5" r="P165"/>
  <c i="6" r="R305"/>
  <c i="7" r="BK97"/>
  <c r="J97"/>
  <c r="J65"/>
  <c r="R234"/>
  <c r="R233"/>
  <c i="8" r="P129"/>
  <c i="9" r="P165"/>
  <c r="T299"/>
  <c i="10" r="BK98"/>
  <c r="J98"/>
  <c r="J65"/>
  <c i="11" r="P181"/>
  <c i="13" r="P266"/>
  <c i="14" r="P119"/>
  <c r="R261"/>
  <c i="15" r="R117"/>
  <c r="R96"/>
  <c i="17" r="BK93"/>
  <c r="P230"/>
  <c r="BK325"/>
  <c r="J325"/>
  <c r="J70"/>
  <c i="18" r="R201"/>
  <c i="3" r="R129"/>
  <c r="R128"/>
  <c i="4" r="P232"/>
  <c i="5" r="T165"/>
  <c r="P381"/>
  <c i="6" r="R97"/>
  <c r="BK379"/>
  <c r="J379"/>
  <c r="J72"/>
  <c i="8" r="BK95"/>
  <c i="10" r="P291"/>
  <c i="11" r="T149"/>
  <c i="12" r="BK114"/>
  <c r="J114"/>
  <c r="J66"/>
  <c i="13" r="P122"/>
  <c r="P96"/>
  <c i="14" r="P98"/>
  <c r="P97"/>
  <c r="BK229"/>
  <c i="15" r="T343"/>
  <c i="16" r="T121"/>
  <c i="17" r="P93"/>
  <c r="BK269"/>
  <c r="J269"/>
  <c r="J67"/>
  <c i="18" r="BK106"/>
  <c r="J106"/>
  <c r="J63"/>
  <c i="2" r="R210"/>
  <c i="3" r="P129"/>
  <c r="P128"/>
  <c i="5" r="R98"/>
  <c r="T279"/>
  <c i="6" r="T242"/>
  <c r="BK301"/>
  <c r="J301"/>
  <c r="J68"/>
  <c i="7" r="P144"/>
  <c i="9" r="T99"/>
  <c r="R280"/>
  <c i="10" r="R145"/>
  <c i="11" r="T181"/>
  <c i="12" r="BK139"/>
  <c r="J139"/>
  <c r="J67"/>
  <c i="14" r="BK155"/>
  <c r="J155"/>
  <c r="J67"/>
  <c r="BK261"/>
  <c r="J261"/>
  <c r="J73"/>
  <c i="15" r="P117"/>
  <c r="P96"/>
  <c r="R343"/>
  <c i="17" r="P163"/>
  <c r="R294"/>
  <c i="2" r="T88"/>
  <c i="6" r="P97"/>
  <c i="7" r="T144"/>
  <c i="9" r="R99"/>
  <c i="10" r="T145"/>
  <c r="P403"/>
  <c r="P402"/>
  <c i="11" r="R181"/>
  <c i="13" r="BK266"/>
  <c r="J266"/>
  <c r="J72"/>
  <c i="14" r="BK119"/>
  <c r="J119"/>
  <c r="J66"/>
  <c i="15" r="R278"/>
  <c r="R277"/>
  <c i="16" r="R87"/>
  <c i="17" r="R163"/>
  <c r="T294"/>
  <c i="4" r="R94"/>
  <c i="5" r="T98"/>
  <c r="T342"/>
  <c i="6" r="BK305"/>
  <c r="BK304"/>
  <c r="J304"/>
  <c r="J69"/>
  <c i="7" r="BK144"/>
  <c r="J144"/>
  <c r="J66"/>
  <c i="9" r="BK165"/>
  <c r="J165"/>
  <c r="J67"/>
  <c r="P299"/>
  <c i="10" r="T98"/>
  <c r="T97"/>
  <c i="11" r="BK149"/>
  <c r="J149"/>
  <c r="J68"/>
  <c i="12" r="T114"/>
  <c i="14" r="R98"/>
  <c i="17" r="T93"/>
  <c r="R269"/>
  <c r="R268"/>
  <c i="18" r="R178"/>
  <c r="R177"/>
  <c i="2" r="T210"/>
  <c r="BK283"/>
  <c r="J283"/>
  <c r="J65"/>
  <c i="4" r="P130"/>
  <c i="5" r="BK98"/>
  <c i="6" r="R126"/>
  <c i="7" r="T234"/>
  <c i="8" r="T166"/>
  <c i="9" r="R223"/>
  <c r="BK331"/>
  <c r="J331"/>
  <c r="J74"/>
  <c i="10" r="R98"/>
  <c r="BK403"/>
  <c r="J403"/>
  <c r="J71"/>
  <c i="12" r="BK94"/>
  <c i="13" r="BK234"/>
  <c i="14" r="R229"/>
  <c r="R228"/>
  <c i="16" r="R121"/>
  <c i="17" r="BK163"/>
  <c r="J163"/>
  <c r="J62"/>
  <c r="BK294"/>
  <c r="J294"/>
  <c r="J68"/>
  <c i="18" r="T106"/>
  <c r="T105"/>
  <c i="2" r="R283"/>
  <c i="3" r="R95"/>
  <c r="R94"/>
  <c r="R93"/>
  <c r="T129"/>
  <c i="4" r="BK94"/>
  <c r="J94"/>
  <c r="J65"/>
  <c i="5" r="P122"/>
  <c r="P342"/>
  <c r="P341"/>
  <c i="6" r="R242"/>
  <c i="8" r="P95"/>
  <c r="P94"/>
  <c i="9" r="BK121"/>
  <c r="J121"/>
  <c r="J66"/>
  <c r="P280"/>
  <c r="P331"/>
  <c i="10" r="R291"/>
  <c i="11" r="BK95"/>
  <c r="J95"/>
  <c r="J65"/>
  <c i="14" r="P229"/>
  <c r="P228"/>
  <c i="15" r="BK219"/>
  <c r="J219"/>
  <c r="J67"/>
  <c i="16" r="BK87"/>
  <c i="17" r="T163"/>
  <c i="18" r="P201"/>
  <c i="4" r="T130"/>
  <c i="5" r="P98"/>
  <c r="BK279"/>
  <c r="J279"/>
  <c r="J68"/>
  <c r="T381"/>
  <c i="6" r="P126"/>
  <c r="R379"/>
  <c i="7" r="T262"/>
  <c i="8" r="BK166"/>
  <c r="J166"/>
  <c r="J70"/>
  <c i="9" r="P223"/>
  <c i="10" r="BK291"/>
  <c r="J291"/>
  <c r="J68"/>
  <c i="11" r="R95"/>
  <c r="R94"/>
  <c i="12" r="P114"/>
  <c i="13" r="R234"/>
  <c r="R233"/>
  <c i="15" r="T219"/>
  <c i="18" r="T178"/>
  <c i="2" r="BK210"/>
  <c r="J210"/>
  <c r="J62"/>
  <c i="4" r="P94"/>
  <c r="P93"/>
  <c r="P92"/>
  <c i="1" r="AU58"/>
  <c i="5" r="BK165"/>
  <c r="J165"/>
  <c r="J67"/>
  <c i="7" r="R97"/>
  <c r="BK262"/>
  <c r="J262"/>
  <c r="J72"/>
  <c i="8" r="T95"/>
  <c r="T94"/>
  <c r="BK129"/>
  <c r="J129"/>
  <c r="J68"/>
  <c i="9" r="T165"/>
  <c i="10" r="BK205"/>
  <c r="J205"/>
  <c r="J67"/>
  <c r="T435"/>
  <c i="12" r="R139"/>
  <c i="13" r="T234"/>
  <c i="14" r="T155"/>
  <c i="15" r="BK343"/>
  <c r="J343"/>
  <c r="J72"/>
  <c i="16" r="P87"/>
  <c r="P86"/>
  <c r="P85"/>
  <c i="1" r="AU70"/>
  <c i="17" r="T230"/>
  <c i="18" r="P106"/>
  <c r="P105"/>
  <c i="2" r="BK88"/>
  <c r="P283"/>
  <c i="3" r="BK157"/>
  <c r="J157"/>
  <c r="J70"/>
  <c i="4" r="R232"/>
  <c i="5" r="T122"/>
  <c r="BK342"/>
  <c i="6" r="BK97"/>
  <c r="J97"/>
  <c r="J65"/>
  <c r="T97"/>
  <c r="P379"/>
  <c i="7" r="T97"/>
  <c r="T96"/>
  <c r="BK234"/>
  <c r="J234"/>
  <c r="J70"/>
  <c i="8" r="R166"/>
  <c i="9" r="BK99"/>
  <c r="J99"/>
  <c r="J65"/>
  <c r="T223"/>
  <c r="BK299"/>
  <c r="R331"/>
  <c i="10" r="BK145"/>
  <c r="J145"/>
  <c r="J66"/>
  <c r="BK435"/>
  <c r="J435"/>
  <c r="J73"/>
  <c i="11" r="BK181"/>
  <c r="J181"/>
  <c r="J70"/>
  <c i="12" r="T94"/>
  <c i="15" r="T278"/>
  <c r="T277"/>
  <c i="17" r="P203"/>
  <c r="P325"/>
  <c i="18" r="P178"/>
  <c r="P177"/>
  <c i="3" r="BK95"/>
  <c r="J95"/>
  <c r="J65"/>
  <c r="T157"/>
  <c i="4" r="BK232"/>
  <c r="J232"/>
  <c r="J68"/>
  <c i="5" r="P279"/>
  <c i="6" r="T126"/>
  <c i="9" r="R121"/>
  <c r="R98"/>
  <c r="R97"/>
  <c r="R299"/>
  <c r="R298"/>
  <c i="10" r="P98"/>
  <c i="11" r="P149"/>
  <c r="P148"/>
  <c i="12" r="R114"/>
  <c i="13" r="P234"/>
  <c r="P233"/>
  <c i="14" r="R119"/>
  <c i="15" r="BK117"/>
  <c r="J117"/>
  <c r="J66"/>
  <c r="P343"/>
  <c i="17" r="R230"/>
  <c r="T325"/>
  <c i="18" r="T201"/>
  <c i="19" r="R81"/>
  <c r="R80"/>
  <c i="3" r="T95"/>
  <c r="T94"/>
  <c i="4" r="T94"/>
  <c r="T93"/>
  <c r="T92"/>
  <c i="5" r="R279"/>
  <c i="6" r="BK126"/>
  <c r="J126"/>
  <c r="J66"/>
  <c r="T379"/>
  <c i="7" r="R144"/>
  <c r="P234"/>
  <c r="P233"/>
  <c i="8" r="P166"/>
  <c i="9" r="T121"/>
  <c r="T98"/>
  <c r="BK280"/>
  <c r="J280"/>
  <c r="J69"/>
  <c r="T331"/>
  <c i="10" r="P205"/>
  <c r="T403"/>
  <c r="T402"/>
  <c i="11" r="T95"/>
  <c r="T94"/>
  <c i="12" r="P94"/>
  <c r="P93"/>
  <c r="P92"/>
  <c i="1" r="AU66"/>
  <c i="13" r="R122"/>
  <c r="R96"/>
  <c r="R95"/>
  <c r="T266"/>
  <c i="14" r="T98"/>
  <c r="T97"/>
  <c r="T261"/>
  <c i="15" r="P278"/>
  <c r="P277"/>
  <c i="17" r="R203"/>
  <c i="19" r="BK81"/>
  <c r="J81"/>
  <c r="J60"/>
  <c r="P81"/>
  <c r="P80"/>
  <c i="1" r="AU73"/>
  <c i="19" r="T81"/>
  <c r="T80"/>
  <c i="10" r="BK427"/>
  <c r="J427"/>
  <c r="J72"/>
  <c i="11" r="BK173"/>
  <c r="J173"/>
  <c r="J69"/>
  <c i="15" r="BK274"/>
  <c r="J274"/>
  <c r="J68"/>
  <c i="2" r="BK280"/>
  <c r="J280"/>
  <c r="J64"/>
  <c r="BK286"/>
  <c r="J286"/>
  <c r="J66"/>
  <c i="4" r="BK262"/>
  <c r="J262"/>
  <c r="J70"/>
  <c i="11" r="BK145"/>
  <c r="J145"/>
  <c r="J66"/>
  <c i="2" r="BK273"/>
  <c r="J273"/>
  <c r="J63"/>
  <c i="16" r="BK206"/>
  <c r="J206"/>
  <c r="J63"/>
  <c r="BK232"/>
  <c r="J232"/>
  <c r="J65"/>
  <c i="7" r="BK211"/>
  <c r="J211"/>
  <c r="J67"/>
  <c i="12" r="BK250"/>
  <c r="J250"/>
  <c r="J69"/>
  <c r="BK253"/>
  <c r="J253"/>
  <c r="J70"/>
  <c i="13" r="BK230"/>
  <c r="J230"/>
  <c r="J68"/>
  <c i="14" r="BK283"/>
  <c r="J283"/>
  <c r="J74"/>
  <c i="6" r="BK434"/>
  <c r="J434"/>
  <c r="J73"/>
  <c i="8" r="BK125"/>
  <c r="J125"/>
  <c r="J66"/>
  <c r="BK157"/>
  <c r="J157"/>
  <c r="J69"/>
  <c r="BK191"/>
  <c r="J191"/>
  <c r="J71"/>
  <c i="9" r="BK353"/>
  <c r="J353"/>
  <c r="J75"/>
  <c i="10" r="BK399"/>
  <c r="J399"/>
  <c r="J69"/>
  <c i="4" r="BK113"/>
  <c r="J113"/>
  <c r="J66"/>
  <c i="10" r="BK457"/>
  <c r="J457"/>
  <c r="J74"/>
  <c i="13" r="BK207"/>
  <c r="J207"/>
  <c r="J67"/>
  <c i="14" r="BK210"/>
  <c r="J210"/>
  <c r="J68"/>
  <c r="BK253"/>
  <c r="J253"/>
  <c r="J72"/>
  <c i="3" r="BK176"/>
  <c r="J176"/>
  <c r="J71"/>
  <c i="5" r="BK415"/>
  <c r="J415"/>
  <c r="J74"/>
  <c i="7" r="BK230"/>
  <c r="J230"/>
  <c r="J68"/>
  <c i="18" r="BK290"/>
  <c r="J290"/>
  <c r="J67"/>
  <c i="13" r="BK288"/>
  <c r="J288"/>
  <c r="J73"/>
  <c i="11" r="BK203"/>
  <c r="J203"/>
  <c r="J71"/>
  <c i="12" r="BK227"/>
  <c r="J227"/>
  <c r="J68"/>
  <c i="13" r="BK258"/>
  <c r="J258"/>
  <c r="J71"/>
  <c i="17" r="BK265"/>
  <c r="J265"/>
  <c r="J65"/>
  <c r="BK315"/>
  <c r="J315"/>
  <c r="J69"/>
  <c i="9" r="BK323"/>
  <c r="J323"/>
  <c r="J73"/>
  <c i="15" r="BK326"/>
  <c r="J326"/>
  <c r="J71"/>
  <c r="BK392"/>
  <c r="J392"/>
  <c r="J73"/>
  <c i="9" r="BK295"/>
  <c r="J295"/>
  <c r="J70"/>
  <c i="16" r="BK229"/>
  <c r="J229"/>
  <c r="J64"/>
  <c i="3" r="BK125"/>
  <c r="J125"/>
  <c r="J66"/>
  <c i="7" r="BK255"/>
  <c r="J255"/>
  <c r="J71"/>
  <c i="14" r="BK225"/>
  <c r="J225"/>
  <c r="J69"/>
  <c i="18" r="BK89"/>
  <c r="J89"/>
  <c r="J61"/>
  <c i="5" r="BK369"/>
  <c r="J369"/>
  <c r="J72"/>
  <c i="13" r="BK97"/>
  <c r="BK96"/>
  <c i="17" r="BK353"/>
  <c r="J353"/>
  <c r="J71"/>
  <c i="3" r="BK150"/>
  <c r="J150"/>
  <c r="J69"/>
  <c i="4" r="BK259"/>
  <c r="J259"/>
  <c r="J69"/>
  <c i="5" r="BK338"/>
  <c r="J338"/>
  <c r="J69"/>
  <c i="7" r="BK281"/>
  <c r="J281"/>
  <c r="J73"/>
  <c i="15" r="BK97"/>
  <c r="J97"/>
  <c r="J65"/>
  <c i="18" r="BK88"/>
  <c r="J88"/>
  <c r="J60"/>
  <c r="BK105"/>
  <c r="J105"/>
  <c r="J62"/>
  <c i="19" r="BE83"/>
  <c r="J52"/>
  <c i="18" r="J178"/>
  <c r="J65"/>
  <c i="19" r="J55"/>
  <c r="E70"/>
  <c r="F55"/>
  <c r="BE82"/>
  <c i="18" r="J52"/>
  <c r="BE268"/>
  <c r="BE288"/>
  <c r="E77"/>
  <c r="BE95"/>
  <c r="BE148"/>
  <c r="BE175"/>
  <c r="BE179"/>
  <c r="BE185"/>
  <c r="BE107"/>
  <c r="BE256"/>
  <c r="BE262"/>
  <c r="BE190"/>
  <c r="BE291"/>
  <c r="BE122"/>
  <c r="BE162"/>
  <c r="BE272"/>
  <c r="BE142"/>
  <c r="BE202"/>
  <c r="BE282"/>
  <c r="BE215"/>
  <c r="BE248"/>
  <c r="BE276"/>
  <c r="F55"/>
  <c i="17" r="J93"/>
  <c r="J61"/>
  <c r="BK268"/>
  <c r="J268"/>
  <c r="J66"/>
  <c i="18" r="BE90"/>
  <c r="BE100"/>
  <c r="BE117"/>
  <c r="BE127"/>
  <c r="BE134"/>
  <c r="BE196"/>
  <c r="BE221"/>
  <c r="BE155"/>
  <c r="BE169"/>
  <c r="BE229"/>
  <c r="BE233"/>
  <c r="BE242"/>
  <c r="BE208"/>
  <c r="J55"/>
  <c r="BE112"/>
  <c r="BE145"/>
  <c r="BE138"/>
  <c i="17" r="BE164"/>
  <c r="BE237"/>
  <c r="BE280"/>
  <c r="BE313"/>
  <c r="BE113"/>
  <c r="BE119"/>
  <c r="BE144"/>
  <c r="BE185"/>
  <c r="BE266"/>
  <c r="BE275"/>
  <c i="16" r="J87"/>
  <c r="J61"/>
  <c i="17" r="E48"/>
  <c r="J85"/>
  <c r="BE106"/>
  <c r="BE224"/>
  <c r="BE197"/>
  <c r="BE288"/>
  <c r="BE303"/>
  <c r="BE171"/>
  <c r="BE326"/>
  <c r="BE211"/>
  <c r="F55"/>
  <c r="BE218"/>
  <c r="BE204"/>
  <c r="BE295"/>
  <c r="J88"/>
  <c r="BE130"/>
  <c r="BE178"/>
  <c r="BE100"/>
  <c r="BE137"/>
  <c r="BE157"/>
  <c r="BE254"/>
  <c r="BE260"/>
  <c r="BE284"/>
  <c r="BE151"/>
  <c r="BE344"/>
  <c r="BE94"/>
  <c r="BE191"/>
  <c r="BE231"/>
  <c r="BE243"/>
  <c r="BE249"/>
  <c r="BE270"/>
  <c r="BE308"/>
  <c r="BE316"/>
  <c r="BE335"/>
  <c r="BE292"/>
  <c r="BE354"/>
  <c i="15" r="P95"/>
  <c i="1" r="AU69"/>
  <c i="15" r="BK277"/>
  <c r="J277"/>
  <c r="J69"/>
  <c i="16" r="BE144"/>
  <c r="BE155"/>
  <c r="BE233"/>
  <c r="BE201"/>
  <c r="E75"/>
  <c r="BE110"/>
  <c r="BE183"/>
  <c r="F55"/>
  <c r="J79"/>
  <c r="J82"/>
  <c r="BE122"/>
  <c r="BE133"/>
  <c r="BE172"/>
  <c r="BE194"/>
  <c i="15" r="BK96"/>
  <c r="BK95"/>
  <c r="J95"/>
  <c r="J63"/>
  <c i="16" r="BE207"/>
  <c r="BE161"/>
  <c r="BE218"/>
  <c r="BE230"/>
  <c r="BE88"/>
  <c r="BE99"/>
  <c i="15" r="F92"/>
  <c r="E50"/>
  <c r="J89"/>
  <c r="BE226"/>
  <c r="BE291"/>
  <c r="BE297"/>
  <c r="BE344"/>
  <c r="BE376"/>
  <c r="BE312"/>
  <c i="14" r="BK97"/>
  <c i="15" r="BE252"/>
  <c r="BE264"/>
  <c r="BE303"/>
  <c r="BE360"/>
  <c r="BE166"/>
  <c r="BE206"/>
  <c r="BE327"/>
  <c r="BE324"/>
  <c r="BE118"/>
  <c r="BE258"/>
  <c r="BE110"/>
  <c r="BE131"/>
  <c r="BE269"/>
  <c i="14" r="J229"/>
  <c r="J71"/>
  <c i="15" r="J59"/>
  <c r="BE142"/>
  <c r="BE173"/>
  <c r="BE193"/>
  <c r="BE279"/>
  <c r="BE98"/>
  <c r="BE104"/>
  <c r="BE285"/>
  <c r="BE180"/>
  <c r="BE220"/>
  <c r="BE318"/>
  <c r="BE393"/>
  <c r="BE155"/>
  <c r="BE239"/>
  <c r="BE275"/>
  <c i="14" r="J90"/>
  <c r="BE226"/>
  <c r="BE284"/>
  <c r="BE120"/>
  <c r="BE156"/>
  <c r="BE196"/>
  <c r="BE239"/>
  <c r="BE269"/>
  <c r="BE170"/>
  <c r="BE254"/>
  <c r="BE105"/>
  <c r="BE177"/>
  <c r="BE218"/>
  <c r="BE230"/>
  <c i="13" r="J96"/>
  <c r="J64"/>
  <c r="J234"/>
  <c r="J70"/>
  <c i="14" r="BE148"/>
  <c r="BE163"/>
  <c r="E50"/>
  <c r="BE189"/>
  <c r="BE245"/>
  <c r="BE276"/>
  <c i="13" r="J97"/>
  <c r="J65"/>
  <c i="14" r="BE141"/>
  <c r="BE183"/>
  <c r="J59"/>
  <c r="F93"/>
  <c r="BE127"/>
  <c r="BE211"/>
  <c r="BE262"/>
  <c r="BE99"/>
  <c r="BE111"/>
  <c r="BE134"/>
  <c r="BE203"/>
  <c r="BE251"/>
  <c i="13" r="BE123"/>
  <c r="E50"/>
  <c r="F59"/>
  <c i="12" r="J94"/>
  <c r="J65"/>
  <c i="13" r="J56"/>
  <c r="BE196"/>
  <c r="BE235"/>
  <c r="J59"/>
  <c r="BE250"/>
  <c r="BE110"/>
  <c r="BE231"/>
  <c r="BE256"/>
  <c r="BE98"/>
  <c r="BE244"/>
  <c r="BE267"/>
  <c r="BE259"/>
  <c r="BE289"/>
  <c r="BE104"/>
  <c r="BE143"/>
  <c r="BE154"/>
  <c r="BE274"/>
  <c r="BE281"/>
  <c r="BE164"/>
  <c r="BE219"/>
  <c r="BE174"/>
  <c r="BE208"/>
  <c r="BE134"/>
  <c r="BE185"/>
  <c i="12" r="F59"/>
  <c r="BE123"/>
  <c r="BE173"/>
  <c r="BE239"/>
  <c r="BE131"/>
  <c r="BE205"/>
  <c i="11" r="BK94"/>
  <c r="J94"/>
  <c r="J64"/>
  <c r="BK148"/>
  <c r="J148"/>
  <c r="J67"/>
  <c i="12" r="BE188"/>
  <c r="BE216"/>
  <c r="J56"/>
  <c r="BE95"/>
  <c r="BE254"/>
  <c r="J89"/>
  <c r="BE115"/>
  <c r="BE162"/>
  <c r="BE228"/>
  <c r="BE101"/>
  <c r="BE251"/>
  <c r="BE151"/>
  <c r="E80"/>
  <c r="BE107"/>
  <c r="BE140"/>
  <c r="BE182"/>
  <c r="BE194"/>
  <c i="11" r="J59"/>
  <c r="BE159"/>
  <c r="F59"/>
  <c r="BE96"/>
  <c r="BE108"/>
  <c r="BE146"/>
  <c r="BE171"/>
  <c r="BE204"/>
  <c i="10" r="BK402"/>
  <c r="J402"/>
  <c r="J70"/>
  <c i="11" r="J56"/>
  <c r="BE150"/>
  <c r="BE189"/>
  <c r="E50"/>
  <c r="BE182"/>
  <c r="BE165"/>
  <c r="BE174"/>
  <c r="BE196"/>
  <c i="10" r="BK97"/>
  <c r="J97"/>
  <c r="J64"/>
  <c i="11" r="BE132"/>
  <c r="BE120"/>
  <c i="10" r="BE185"/>
  <c r="BE436"/>
  <c r="J59"/>
  <c r="BE114"/>
  <c r="BE129"/>
  <c r="BE159"/>
  <c r="BE340"/>
  <c r="BE384"/>
  <c r="BE419"/>
  <c r="E84"/>
  <c r="J90"/>
  <c r="BE146"/>
  <c r="BE292"/>
  <c r="BE316"/>
  <c r="BE347"/>
  <c r="BE400"/>
  <c r="BE404"/>
  <c r="BE413"/>
  <c r="BE428"/>
  <c r="F59"/>
  <c r="BE198"/>
  <c r="BE331"/>
  <c r="BE354"/>
  <c r="BE450"/>
  <c r="BE458"/>
  <c i="9" r="J299"/>
  <c r="J72"/>
  <c i="10" r="BE425"/>
  <c r="BE443"/>
  <c i="9" r="BK98"/>
  <c r="J98"/>
  <c r="J64"/>
  <c i="10" r="BE172"/>
  <c r="BE206"/>
  <c r="BE99"/>
  <c r="BE307"/>
  <c r="BE217"/>
  <c r="BE247"/>
  <c r="BE273"/>
  <c r="BE232"/>
  <c r="BE262"/>
  <c r="BE284"/>
  <c r="BE369"/>
  <c i="9" r="F94"/>
  <c r="BE191"/>
  <c r="BE224"/>
  <c r="BE240"/>
  <c r="BE273"/>
  <c r="E50"/>
  <c r="BE131"/>
  <c r="BE100"/>
  <c r="BE122"/>
  <c r="BE259"/>
  <c i="8" r="BK128"/>
  <c r="J128"/>
  <c r="J67"/>
  <c i="9" r="J56"/>
  <c r="BE114"/>
  <c r="BE149"/>
  <c r="BE166"/>
  <c r="BE173"/>
  <c r="BE200"/>
  <c r="BE253"/>
  <c r="BE309"/>
  <c r="BE281"/>
  <c r="BE315"/>
  <c r="BE216"/>
  <c r="BE300"/>
  <c r="BE332"/>
  <c i="8" r="J95"/>
  <c r="J65"/>
  <c i="9" r="BE231"/>
  <c r="BE247"/>
  <c r="BE288"/>
  <c r="BE339"/>
  <c r="BE354"/>
  <c r="BE208"/>
  <c r="BE296"/>
  <c r="BE324"/>
  <c r="BE346"/>
  <c r="J59"/>
  <c r="BE107"/>
  <c r="BE182"/>
  <c r="BE158"/>
  <c r="BE266"/>
  <c r="BE321"/>
  <c r="BE140"/>
  <c i="7" r="BK233"/>
  <c r="J233"/>
  <c r="J69"/>
  <c i="8" r="E50"/>
  <c r="F59"/>
  <c r="BE103"/>
  <c r="BE150"/>
  <c r="BE183"/>
  <c r="BE155"/>
  <c r="BE167"/>
  <c r="BE145"/>
  <c r="BE117"/>
  <c r="BE158"/>
  <c r="J56"/>
  <c r="BE130"/>
  <c i="7" r="BK96"/>
  <c r="J96"/>
  <c r="J64"/>
  <c i="8" r="J90"/>
  <c r="BE96"/>
  <c r="BE110"/>
  <c r="BE126"/>
  <c r="BE175"/>
  <c r="BE192"/>
  <c i="1" r="BC62"/>
  <c i="8" r="BE140"/>
  <c i="7" r="BE131"/>
  <c r="BE202"/>
  <c r="BE235"/>
  <c i="6" r="J305"/>
  <c r="J70"/>
  <c i="7" r="BE119"/>
  <c r="BE137"/>
  <c r="BE154"/>
  <c r="BE193"/>
  <c r="BE98"/>
  <c r="BE221"/>
  <c r="BE282"/>
  <c r="J56"/>
  <c r="J92"/>
  <c r="BE269"/>
  <c r="BE145"/>
  <c r="BE231"/>
  <c r="BE256"/>
  <c r="BE263"/>
  <c r="E83"/>
  <c r="BE172"/>
  <c r="BE248"/>
  <c r="BE275"/>
  <c i="6" r="BK96"/>
  <c r="J96"/>
  <c r="J64"/>
  <c i="7" r="BE163"/>
  <c r="BE243"/>
  <c r="BE253"/>
  <c r="F59"/>
  <c r="BE105"/>
  <c r="BE184"/>
  <c r="BE212"/>
  <c r="BE112"/>
  <c r="BE178"/>
  <c r="BE125"/>
  <c i="5" r="J98"/>
  <c r="J65"/>
  <c r="J342"/>
  <c r="J71"/>
  <c i="6" r="E83"/>
  <c r="J92"/>
  <c r="BE168"/>
  <c r="J89"/>
  <c r="BE153"/>
  <c r="BE108"/>
  <c r="BE190"/>
  <c r="F59"/>
  <c r="BE127"/>
  <c r="BE183"/>
  <c r="BE197"/>
  <c r="BE264"/>
  <c r="BE285"/>
  <c r="BE312"/>
  <c r="BE330"/>
  <c r="BE341"/>
  <c r="BE347"/>
  <c r="BE361"/>
  <c r="BE380"/>
  <c r="BE98"/>
  <c r="BE243"/>
  <c r="BE279"/>
  <c r="BE291"/>
  <c r="BE296"/>
  <c r="BE302"/>
  <c r="BE318"/>
  <c r="BE324"/>
  <c r="BE398"/>
  <c r="BE435"/>
  <c r="BE118"/>
  <c r="BE142"/>
  <c r="BE212"/>
  <c r="BE227"/>
  <c r="BE249"/>
  <c r="BE306"/>
  <c r="BE352"/>
  <c r="BE358"/>
  <c r="BE416"/>
  <c i="5" r="BE301"/>
  <c r="BE111"/>
  <c r="BE143"/>
  <c r="BE192"/>
  <c r="BE367"/>
  <c r="BE349"/>
  <c r="BE393"/>
  <c r="BE339"/>
  <c r="BE382"/>
  <c r="BE322"/>
  <c r="BE416"/>
  <c r="E84"/>
  <c r="BE99"/>
  <c r="BE136"/>
  <c r="BE166"/>
  <c r="BE328"/>
  <c r="BE361"/>
  <c r="BE404"/>
  <c r="F59"/>
  <c r="J90"/>
  <c r="BE130"/>
  <c r="BE207"/>
  <c r="BE234"/>
  <c r="BE264"/>
  <c r="BE286"/>
  <c r="BE316"/>
  <c r="BE333"/>
  <c r="BE343"/>
  <c r="BE370"/>
  <c i="4" r="BK93"/>
  <c r="J93"/>
  <c r="J64"/>
  <c i="5" r="J59"/>
  <c r="BE105"/>
  <c r="BE123"/>
  <c r="BE150"/>
  <c r="BE156"/>
  <c r="BE181"/>
  <c r="BE222"/>
  <c r="BE228"/>
  <c r="BE249"/>
  <c r="BE280"/>
  <c r="BE355"/>
  <c i="4" r="J86"/>
  <c r="BE114"/>
  <c r="BE155"/>
  <c r="BE260"/>
  <c r="J89"/>
  <c i="3" r="BK94"/>
  <c i="4" r="BE168"/>
  <c r="E80"/>
  <c r="BE233"/>
  <c r="BE101"/>
  <c r="BE263"/>
  <c r="F59"/>
  <c r="BE95"/>
  <c r="BE181"/>
  <c r="BE144"/>
  <c r="BE187"/>
  <c r="BE219"/>
  <c i="3" r="BK128"/>
  <c r="J128"/>
  <c r="J67"/>
  <c i="4" r="BE107"/>
  <c r="BE122"/>
  <c r="BE193"/>
  <c r="BE246"/>
  <c r="BE131"/>
  <c r="BE206"/>
  <c i="3" r="BE126"/>
  <c r="E50"/>
  <c r="BE96"/>
  <c r="BE103"/>
  <c r="BE138"/>
  <c r="BE158"/>
  <c r="BE170"/>
  <c r="BE148"/>
  <c i="2" r="J88"/>
  <c r="J61"/>
  <c i="3" r="J56"/>
  <c r="F90"/>
  <c r="BE110"/>
  <c r="BE130"/>
  <c r="BE143"/>
  <c r="J90"/>
  <c r="BE117"/>
  <c r="BE151"/>
  <c r="BE177"/>
  <c r="BE164"/>
  <c i="2" r="BE99"/>
  <c r="BE104"/>
  <c r="BE109"/>
  <c r="F83"/>
  <c r="BE89"/>
  <c r="BE94"/>
  <c r="BE122"/>
  <c r="BE164"/>
  <c r="BE185"/>
  <c r="BE287"/>
  <c i="1" r="BB55"/>
  <c i="2" r="BE259"/>
  <c i="1" r="AW55"/>
  <c i="2" r="BE284"/>
  <c r="BE285"/>
  <c r="E48"/>
  <c r="J52"/>
  <c r="J55"/>
  <c r="BE274"/>
  <c r="BE139"/>
  <c r="BE159"/>
  <c i="1" r="BA55"/>
  <c i="2" r="BE234"/>
  <c r="BE281"/>
  <c r="BE205"/>
  <c r="BE211"/>
  <c r="BE224"/>
  <c i="1" r="BC55"/>
  <c r="BD55"/>
  <c i="13" r="F39"/>
  <c i="1" r="BD67"/>
  <c i="12" r="F39"/>
  <c i="1" r="BD66"/>
  <c i="19" r="F34"/>
  <c i="1" r="BA73"/>
  <c i="14" r="J36"/>
  <c i="1" r="AW68"/>
  <c i="14" r="F38"/>
  <c i="1" r="BC68"/>
  <c i="16" r="J34"/>
  <c i="1" r="AW70"/>
  <c i="3" r="F39"/>
  <c i="1" r="BD57"/>
  <c i="16" r="F36"/>
  <c i="1" r="BC70"/>
  <c i="12" r="J36"/>
  <c i="1" r="AW66"/>
  <c i="13" r="J36"/>
  <c i="1" r="AW67"/>
  <c i="18" r="F34"/>
  <c i="1" r="BA72"/>
  <c i="4" r="F36"/>
  <c i="1" r="BA58"/>
  <c i="15" r="J36"/>
  <c i="1" r="AW69"/>
  <c i="9" r="F36"/>
  <c i="1" r="BA63"/>
  <c i="3" r="F38"/>
  <c i="1" r="BC57"/>
  <c i="16" r="F37"/>
  <c i="1" r="BD70"/>
  <c i="6" r="J36"/>
  <c i="1" r="AW60"/>
  <c i="18" r="F37"/>
  <c i="1" r="BD72"/>
  <c i="17" r="F35"/>
  <c i="1" r="BB71"/>
  <c i="11" r="F37"/>
  <c i="1" r="BB65"/>
  <c i="19" r="F35"/>
  <c i="1" r="BB73"/>
  <c i="7" r="F39"/>
  <c i="1" r="BD61"/>
  <c i="5" r="J36"/>
  <c i="1" r="AW59"/>
  <c i="18" r="J34"/>
  <c i="1" r="AW72"/>
  <c i="9" r="F39"/>
  <c i="1" r="BD63"/>
  <c i="18" r="F36"/>
  <c i="1" r="BC72"/>
  <c i="13" r="F36"/>
  <c i="1" r="BA67"/>
  <c i="4" r="J36"/>
  <c i="1" r="AW58"/>
  <c i="5" r="F39"/>
  <c i="1" r="BD59"/>
  <c r="AS54"/>
  <c i="15" r="F38"/>
  <c i="1" r="BC69"/>
  <c i="11" r="F39"/>
  <c i="1" r="BD65"/>
  <c i="18" r="F35"/>
  <c i="1" r="BB72"/>
  <c i="16" r="F34"/>
  <c i="1" r="BA70"/>
  <c i="3" r="F36"/>
  <c i="1" r="BA57"/>
  <c i="12" r="F37"/>
  <c i="1" r="BB66"/>
  <c i="7" r="J36"/>
  <c i="1" r="AW61"/>
  <c i="10" r="F38"/>
  <c i="1" r="BC64"/>
  <c i="8" r="F37"/>
  <c i="1" r="BB62"/>
  <c i="11" r="J36"/>
  <c i="1" r="AW65"/>
  <c i="7" r="F36"/>
  <c i="1" r="BA61"/>
  <c i="10" r="F37"/>
  <c i="1" r="BB64"/>
  <c i="4" r="F39"/>
  <c i="1" r="BD58"/>
  <c i="19" r="F36"/>
  <c i="1" r="BC73"/>
  <c i="5" r="F37"/>
  <c i="1" r="BB59"/>
  <c i="14" r="F36"/>
  <c i="1" r="BA68"/>
  <c i="13" r="F37"/>
  <c i="1" r="BB67"/>
  <c i="6" r="F39"/>
  <c i="1" r="BD60"/>
  <c i="7" r="F37"/>
  <c i="1" r="BB61"/>
  <c i="15" r="F39"/>
  <c i="1" r="BD69"/>
  <c i="17" r="F36"/>
  <c i="1" r="BC71"/>
  <c i="17" r="F34"/>
  <c i="1" r="BA71"/>
  <c i="15" r="F37"/>
  <c i="1" r="BB69"/>
  <c i="4" r="F38"/>
  <c i="1" r="BC58"/>
  <c i="17" r="J34"/>
  <c i="1" r="AW71"/>
  <c i="9" r="F37"/>
  <c i="1" r="BB63"/>
  <c i="12" r="F36"/>
  <c i="1" r="BA66"/>
  <c i="10" r="F36"/>
  <c i="1" r="BA64"/>
  <c i="15" r="F36"/>
  <c i="1" r="BA69"/>
  <c i="6" r="F37"/>
  <c i="1" r="BB60"/>
  <c i="4" r="F37"/>
  <c i="1" r="BB58"/>
  <c i="10" r="J36"/>
  <c i="1" r="AW64"/>
  <c i="5" r="F38"/>
  <c i="1" r="BC59"/>
  <c i="12" r="F38"/>
  <c i="1" r="BC66"/>
  <c i="3" r="J36"/>
  <c i="1" r="AW57"/>
  <c i="14" r="F37"/>
  <c i="1" r="BB68"/>
  <c i="11" r="F36"/>
  <c i="1" r="BA65"/>
  <c i="6" r="F38"/>
  <c i="1" r="BC60"/>
  <c i="17" r="F37"/>
  <c i="1" r="BD71"/>
  <c i="14" r="F39"/>
  <c i="1" r="BD68"/>
  <c i="3" r="F37"/>
  <c i="1" r="BB57"/>
  <c i="13" r="F38"/>
  <c i="1" r="BC67"/>
  <c i="11" r="F38"/>
  <c i="1" r="BC65"/>
  <c i="8" r="F39"/>
  <c i="1" r="BD62"/>
  <c i="16" r="F35"/>
  <c i="1" r="BB70"/>
  <c i="7" r="F38"/>
  <c i="1" r="BC61"/>
  <c i="9" r="F38"/>
  <c i="1" r="BC63"/>
  <c i="6" r="F36"/>
  <c i="1" r="BA60"/>
  <c i="5" r="F36"/>
  <c i="1" r="BA59"/>
  <c i="10" r="F39"/>
  <c i="1" r="BD64"/>
  <c i="19" r="F37"/>
  <c i="1" r="BD73"/>
  <c i="8" r="F36"/>
  <c i="1" r="BA62"/>
  <c i="9" r="J36"/>
  <c i="1" r="AW63"/>
  <c i="10" l="1" r="R97"/>
  <c r="R96"/>
  <c i="16" r="BK86"/>
  <c r="BK85"/>
  <c r="J85"/>
  <c r="J59"/>
  <c i="6" r="P96"/>
  <c i="13" r="P95"/>
  <c i="1" r="AU67"/>
  <c i="10" r="P97"/>
  <c r="P96"/>
  <c i="1" r="AU64"/>
  <c i="10" r="T96"/>
  <c i="8" r="R128"/>
  <c r="R93"/>
  <c i="17" r="T92"/>
  <c i="8" r="BK94"/>
  <c r="J94"/>
  <c r="J64"/>
  <c i="9" r="T298"/>
  <c r="T97"/>
  <c i="2" r="R87"/>
  <c r="R86"/>
  <c i="18" r="P87"/>
  <c i="1" r="AU72"/>
  <c i="14" r="R97"/>
  <c r="R96"/>
  <c i="17" r="P268"/>
  <c i="9" r="BK298"/>
  <c r="J298"/>
  <c r="J71"/>
  <c i="13" r="BK233"/>
  <c r="J233"/>
  <c r="J69"/>
  <c i="16" r="R86"/>
  <c r="R85"/>
  <c i="6" r="R96"/>
  <c i="8" r="P128"/>
  <c r="P93"/>
  <c i="1" r="AU62"/>
  <c i="7" r="P96"/>
  <c r="P95"/>
  <c i="1" r="AU61"/>
  <c i="14" r="BK228"/>
  <c r="J228"/>
  <c r="J70"/>
  <c i="15" r="T96"/>
  <c r="T95"/>
  <c i="12" r="R93"/>
  <c r="R92"/>
  <c i="5" r="R97"/>
  <c i="2" r="T87"/>
  <c r="T86"/>
  <c i="17" r="P92"/>
  <c r="P91"/>
  <c i="1" r="AU71"/>
  <c i="6" r="P304"/>
  <c i="5" r="BK341"/>
  <c r="J341"/>
  <c r="J70"/>
  <c i="7" r="R96"/>
  <c r="R95"/>
  <c i="17" r="T268"/>
  <c i="3" r="P93"/>
  <c i="1" r="AU57"/>
  <c i="3" r="T128"/>
  <c r="T93"/>
  <c i="15" r="R95"/>
  <c i="5" r="T97"/>
  <c i="14" r="P96"/>
  <c i="1" r="AU68"/>
  <c i="18" r="BK177"/>
  <c r="J177"/>
  <c r="J64"/>
  <c i="16" r="T86"/>
  <c r="T85"/>
  <c i="5" r="P97"/>
  <c r="P96"/>
  <c i="1" r="AU59"/>
  <c i="7" r="T233"/>
  <c r="T95"/>
  <c i="9" r="P298"/>
  <c i="17" r="BK92"/>
  <c r="J92"/>
  <c r="J60"/>
  <c i="18" r="R87"/>
  <c i="5" r="R341"/>
  <c i="2" r="BK87"/>
  <c r="J87"/>
  <c r="J60"/>
  <c i="12" r="BK93"/>
  <c r="BK92"/>
  <c r="J92"/>
  <c i="17" r="R92"/>
  <c r="R91"/>
  <c i="11" r="P93"/>
  <c i="1" r="AU65"/>
  <c i="6" r="T96"/>
  <c i="13" r="T233"/>
  <c r="T95"/>
  <c i="18" r="T177"/>
  <c r="T87"/>
  <c i="5" r="BK97"/>
  <c r="J97"/>
  <c r="J64"/>
  <c r="T341"/>
  <c i="6" r="R304"/>
  <c i="9" r="P98"/>
  <c r="P97"/>
  <c i="1" r="AU63"/>
  <c i="12" r="T93"/>
  <c r="T92"/>
  <c i="4" r="R93"/>
  <c r="R92"/>
  <c i="11" r="T148"/>
  <c r="T93"/>
  <c i="8" r="T128"/>
  <c r="T93"/>
  <c i="6" r="T304"/>
  <c i="11" r="R148"/>
  <c r="R93"/>
  <c i="14" r="T228"/>
  <c r="T96"/>
  <c i="2" r="P87"/>
  <c r="P86"/>
  <c i="1" r="AU55"/>
  <c i="19" r="BK80"/>
  <c r="J80"/>
  <c r="J59"/>
  <c i="18" r="BK87"/>
  <c r="J87"/>
  <c i="17" r="BK91"/>
  <c r="J91"/>
  <c i="15" r="J96"/>
  <c r="J64"/>
  <c i="14" r="J97"/>
  <c r="J64"/>
  <c i="11" r="BK93"/>
  <c r="J93"/>
  <c r="J63"/>
  <c i="10" r="BK96"/>
  <c r="J96"/>
  <c r="J63"/>
  <c i="9" r="BK97"/>
  <c r="J97"/>
  <c i="8" r="BK93"/>
  <c r="J93"/>
  <c i="7" r="BK95"/>
  <c r="J95"/>
  <c r="J63"/>
  <c i="6" r="BK95"/>
  <c r="J95"/>
  <c r="J63"/>
  <c i="4" r="BK92"/>
  <c r="J92"/>
  <c i="3" r="BK93"/>
  <c r="J93"/>
  <c r="J94"/>
  <c r="J64"/>
  <c i="8" r="J32"/>
  <c i="1" r="AG62"/>
  <c i="16" r="J33"/>
  <c i="1" r="AV70"/>
  <c r="AT70"/>
  <c i="17" r="F33"/>
  <c i="1" r="AZ71"/>
  <c i="7" r="F35"/>
  <c i="1" r="AZ61"/>
  <c i="2" r="F33"/>
  <c i="1" r="AZ55"/>
  <c i="11" r="J35"/>
  <c i="1" r="AV65"/>
  <c r="AT65"/>
  <c i="14" r="J35"/>
  <c i="1" r="AV68"/>
  <c r="AT68"/>
  <c i="6" r="F35"/>
  <c i="1" r="AZ60"/>
  <c i="12" r="J35"/>
  <c i="1" r="AV66"/>
  <c r="AT66"/>
  <c i="5" r="F35"/>
  <c i="1" r="AZ59"/>
  <c i="10" r="J35"/>
  <c i="1" r="AV64"/>
  <c r="AT64"/>
  <c i="9" r="J32"/>
  <c i="1" r="AG63"/>
  <c i="9" r="F35"/>
  <c i="1" r="AZ63"/>
  <c i="18" r="J33"/>
  <c i="1" r="AV72"/>
  <c r="AT72"/>
  <c i="10" r="F35"/>
  <c i="1" r="AZ64"/>
  <c i="19" r="J33"/>
  <c i="1" r="AV73"/>
  <c r="AT73"/>
  <c i="4" r="F35"/>
  <c i="1" r="AZ58"/>
  <c i="9" r="J35"/>
  <c i="1" r="AV63"/>
  <c r="AT63"/>
  <c r="BB56"/>
  <c i="4" r="J32"/>
  <c i="1" r="AG58"/>
  <c i="8" r="F35"/>
  <c i="1" r="AZ62"/>
  <c i="18" r="J30"/>
  <c i="1" r="AG72"/>
  <c r="BC56"/>
  <c r="AY56"/>
  <c r="BD56"/>
  <c i="6" r="J35"/>
  <c i="1" r="AV60"/>
  <c r="AT60"/>
  <c i="15" r="J32"/>
  <c i="1" r="AG69"/>
  <c i="4" r="J35"/>
  <c i="1" r="AV58"/>
  <c r="AT58"/>
  <c i="3" r="F35"/>
  <c i="1" r="AZ57"/>
  <c i="8" r="J35"/>
  <c i="1" r="AV62"/>
  <c r="AT62"/>
  <c i="5" r="J35"/>
  <c i="1" r="AV59"/>
  <c r="AT59"/>
  <c i="13" r="F35"/>
  <c i="1" r="AZ67"/>
  <c i="11" r="F35"/>
  <c i="1" r="AZ65"/>
  <c r="BA56"/>
  <c r="AW56"/>
  <c i="12" r="J32"/>
  <c i="1" r="AG66"/>
  <c i="2" r="J33"/>
  <c i="1" r="AV55"/>
  <c r="AT55"/>
  <c i="7" r="J35"/>
  <c i="1" r="AV61"/>
  <c r="AT61"/>
  <c i="3" r="J35"/>
  <c i="1" r="AV57"/>
  <c r="AT57"/>
  <c i="18" r="F33"/>
  <c i="1" r="AZ72"/>
  <c i="19" r="F33"/>
  <c i="1" r="AZ73"/>
  <c i="16" r="F33"/>
  <c i="1" r="AZ70"/>
  <c i="13" r="J35"/>
  <c i="1" r="AV67"/>
  <c r="AT67"/>
  <c i="17" r="J33"/>
  <c i="1" r="AV71"/>
  <c r="AT71"/>
  <c i="17" r="J30"/>
  <c i="1" r="AG71"/>
  <c i="3" r="J32"/>
  <c i="1" r="AG57"/>
  <c i="14" r="F35"/>
  <c i="1" r="AZ68"/>
  <c i="15" r="J35"/>
  <c i="1" r="AV69"/>
  <c r="AT69"/>
  <c i="12" r="F35"/>
  <c i="1" r="AZ66"/>
  <c i="15" r="F35"/>
  <c i="1" r="AZ69"/>
  <c i="6" l="1" r="T95"/>
  <c i="5" r="T96"/>
  <c i="6" r="R95"/>
  <c i="5" r="R96"/>
  <c i="6" r="P95"/>
  <c i="1" r="AU60"/>
  <c i="17" r="T91"/>
  <c i="2" r="BK86"/>
  <c r="J86"/>
  <c r="J59"/>
  <c i="13" r="BK95"/>
  <c r="J95"/>
  <c i="12" r="J63"/>
  <c i="14" r="BK96"/>
  <c r="J96"/>
  <c i="12" r="J93"/>
  <c r="J64"/>
  <c i="5" r="BK96"/>
  <c r="J96"/>
  <c i="16" r="J86"/>
  <c r="J60"/>
  <c i="1" r="AN72"/>
  <c i="18" r="J59"/>
  <c i="1" r="AN71"/>
  <c i="18" r="J39"/>
  <c i="17" r="J59"/>
  <c r="J39"/>
  <c i="1" r="AN69"/>
  <c i="15" r="J41"/>
  <c i="12" r="J41"/>
  <c i="1" r="AN63"/>
  <c i="9" r="J63"/>
  <c i="1" r="AN62"/>
  <c i="9" r="J41"/>
  <c i="8" r="J63"/>
  <c r="J41"/>
  <c i="1" r="AN58"/>
  <c i="4" r="J63"/>
  <c i="1" r="AN57"/>
  <c i="3" r="J63"/>
  <c i="4" r="J41"/>
  <c i="3" r="J41"/>
  <c i="1" r="AN66"/>
  <c r="BD54"/>
  <c r="W33"/>
  <c i="5" r="J32"/>
  <c i="1" r="AG59"/>
  <c r="AZ56"/>
  <c r="AV56"/>
  <c r="AT56"/>
  <c i="11" r="J32"/>
  <c i="1" r="AG65"/>
  <c r="AN65"/>
  <c i="19" r="J30"/>
  <c i="1" r="AG73"/>
  <c r="BA54"/>
  <c r="AW54"/>
  <c r="AK30"/>
  <c r="AU56"/>
  <c r="AU54"/>
  <c r="BB54"/>
  <c r="AX54"/>
  <c r="BC54"/>
  <c r="AY54"/>
  <c i="16" r="J30"/>
  <c i="1" r="AG70"/>
  <c r="AX56"/>
  <c i="10" r="J32"/>
  <c i="1" r="AG64"/>
  <c r="AN64"/>
  <c i="6" r="J32"/>
  <c i="1" r="AG60"/>
  <c r="AN60"/>
  <c i="14" r="J32"/>
  <c i="1" r="AG68"/>
  <c i="7" r="J32"/>
  <c i="1" r="AG61"/>
  <c r="AN61"/>
  <c i="13" r="J32"/>
  <c i="1" r="AG67"/>
  <c i="19" l="1" r="J39"/>
  <c i="14" r="J41"/>
  <c i="13" r="J41"/>
  <c i="5" r="J41"/>
  <c i="16" r="J39"/>
  <c i="5" r="J63"/>
  <c i="14" r="J63"/>
  <c i="13" r="J63"/>
  <c i="11" r="J41"/>
  <c i="10" r="J41"/>
  <c i="7" r="J41"/>
  <c i="6" r="J41"/>
  <c i="1" r="AN70"/>
  <c r="AN59"/>
  <c r="AN67"/>
  <c r="AN68"/>
  <c r="AN73"/>
  <c r="AG56"/>
  <c r="W30"/>
  <c r="W32"/>
  <c r="W31"/>
  <c r="AZ54"/>
  <c r="AV54"/>
  <c r="AK29"/>
  <c i="2" r="J30"/>
  <c i="1" r="AG55"/>
  <c r="AN55"/>
  <c i="2" l="1" r="J39"/>
  <c i="1" r="AN56"/>
  <c r="W29"/>
  <c r="AG54"/>
  <c r="AK26"/>
  <c r="AK35"/>
  <c r="AT54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<sst xmlns="http://schemas.openxmlformats.org/spreadsheetml/2006/main">
  <si>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</si>
  <si>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</si>
  <si>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</si>
  <si>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</si>
  <si>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</si>
  <si>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{2b9e4d6a-4a1e-490d-aa3d-e6cfa3147924}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</si>
  <si>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</si>
  <si>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</si>
  <si>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</si>
  <si>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</si>
  <si>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</si>
  <si>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</si>
  <si>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</si>
  <si>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</si>
  <si>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N11922025c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</si>
  <si>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</si>
  <si>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</si>
  <si>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Novostavba skateparkového hřiště, Bystřice pod Hostýnem</t>
  </si>
  <si>
    <t>KSO:</t>
  </si>
  <si>
    <t/>
  </si>
  <si>
    <t>CC-CZ:</t>
  </si>
  <si>
    <t>Místo:</t>
  </si>
  <si>
    <t xml:space="preserve"> </t>
  </si>
  <si>
    <t>Datum:</t>
  </si>
  <si>
    <t>31. 8. 2025</t>
  </si>
  <si>
    <t>Zadavatel:</t>
  </si>
  <si>
    <t>IČ:</t>
  </si>
  <si>
    <t>Město Bystřice pod Hostýnem</t>
  </si>
  <si>
    <t>DIČ:</t>
  </si>
  <si>
    <t>Účastník:</t>
  </si>
  <si>
    <t>Vyplň údaj</t>
  </si>
  <si>
    <t>Projektant:</t>
  </si>
  <si>
    <t>Michal Langoš, Hranice na Moravě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</si>
  <si>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</si>
  <si>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</si>
  <si>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</si>
  <si>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</si>
  <si>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</si>
  <si>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</si>
  <si>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</si>
  <si>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</si>
  <si>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</si>
  <si>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</si>
  <si>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</si>
  <si>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</si>
  <si>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</si>
  <si>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</si>
  <si>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</si>
  <si>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</si>
  <si>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</si>
  <si>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</si>
  <si>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</si>
  <si>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</si>
  <si>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</si>
  <si>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</si>
  <si>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</si>
  <si>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</si>
  <si>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</si>
  <si>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</si>
  <si>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</si>
  <si>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</si>
  <si>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</si>
  <si>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</si>
  <si>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</si>
  <si>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</si>
  <si>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</si>
  <si>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</si>
  <si>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</si>
  <si>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</si>
  <si>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</si>
  <si>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</si>
  <si>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</si>
  <si>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</si>
  <si>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</si>
  <si>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</si>
  <si>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</si>
  <si>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01</t>
  </si>
  <si>
    <t>Výkopy, základy</t>
  </si>
  <si>
    <t>STA</t>
  </si>
  <si>
    <t>1</t>
  </si>
  <si>
    <t>{92271f82-2bdc-4c68-a82b-732317963a9f}</t>
  </si>
  <si>
    <t>2</t>
  </si>
  <si>
    <t>02</t>
  </si>
  <si>
    <t>Překážky architektonicko stavební řešení</t>
  </si>
  <si>
    <t>{4d0dc900-26f6-45af-a933-65bb88b3ebca}</t>
  </si>
  <si>
    <t>0201</t>
  </si>
  <si>
    <t>Překážka 1 - Flat rail hranatý</t>
  </si>
  <si>
    <t>Soupis</t>
  </si>
  <si>
    <t>{5c3b2893-444d-4c45-8cd8-899e9293e2a1}</t>
  </si>
  <si>
    <t>0202</t>
  </si>
  <si>
    <t>Překážka 2 - Rohový funbox</t>
  </si>
  <si>
    <t>{e7615ca9-a3c2-4c81-ba19-aa0931dbd64c}</t>
  </si>
  <si>
    <t>0203</t>
  </si>
  <si>
    <t>Překážka 3 - Rozjezdová banková sestava</t>
  </si>
  <si>
    <t>{c7fc8d74-2aa4-444a-8e2d-a1ec7135b9f0}</t>
  </si>
  <si>
    <t>0204</t>
  </si>
  <si>
    <t>Překážka 4 - Mini U - rampa s extensionem</t>
  </si>
  <si>
    <t>{9ce1ca48-9676-43ed-91ab-0dbe144fab8e}</t>
  </si>
  <si>
    <t>0205</t>
  </si>
  <si>
    <t>Překážka 5 - Šikmý rail hranatý</t>
  </si>
  <si>
    <t>{16f696c4-d8a5-4e6f-8950-7a31a80ee77a}</t>
  </si>
  <si>
    <t>0206</t>
  </si>
  <si>
    <t>Překážka 6 - Rovný rail hranatý</t>
  </si>
  <si>
    <t>{b1c860ca-3c6e-4573-8ad4-e816675bb07b}</t>
  </si>
  <si>
    <t>0207</t>
  </si>
  <si>
    <t>Překážka 7 - Manual table kombinovaný s velkým grind boxem</t>
  </si>
  <si>
    <t>{e98a9237-fc81-4e4d-8ddc-5f409b86e80c}</t>
  </si>
  <si>
    <t>0208</t>
  </si>
  <si>
    <t>Překážka 8 - Lomený grindbox</t>
  </si>
  <si>
    <t>{8c7f7a0c-6088-43b1-a41f-ba0745df5fa6}</t>
  </si>
  <si>
    <t>0209</t>
  </si>
  <si>
    <t>Překážka 9 - Lomený rail kulatý</t>
  </si>
  <si>
    <t>{7833d903-45e8-4925-b987-dcccee55430a}</t>
  </si>
  <si>
    <t>0210</t>
  </si>
  <si>
    <t>Překážka 10 - Schody + eurogap</t>
  </si>
  <si>
    <t>{648f7731-884a-4a56-ab01-607190b5e14d}</t>
  </si>
  <si>
    <t>0211</t>
  </si>
  <si>
    <t>Překážka 11 - Pojezdové schody</t>
  </si>
  <si>
    <t>{b2f91a69-e86f-4ad3-a630-8ef5a4927a5e}</t>
  </si>
  <si>
    <t>0212</t>
  </si>
  <si>
    <t>Překážka 12 - Rozjezdový mini bank s grind boxem</t>
  </si>
  <si>
    <t>{c6f79108-829b-4eb1-97b1-cb7df01e5c9d}</t>
  </si>
  <si>
    <t>0213</t>
  </si>
  <si>
    <t>Překážka 13 - Rozjezdová radiusová sestava</t>
  </si>
  <si>
    <t>{8693d986-8e7b-4866-82d0-7489509be10c}</t>
  </si>
  <si>
    <t>03</t>
  </si>
  <si>
    <t>Betonové podlahy skateparku</t>
  </si>
  <si>
    <t>{f0681c3e-e028-4fe0-a7c6-1afffb106d0c}</t>
  </si>
  <si>
    <t>04</t>
  </si>
  <si>
    <t>Pojezdová plocha, vsakovací lem, mobiliář</t>
  </si>
  <si>
    <t>{74164aec-3755-4da5-9c2e-6afdad4eefad}</t>
  </si>
  <si>
    <t>05</t>
  </si>
  <si>
    <t>Přeložka vnitřního vedení, osvětlení areálu</t>
  </si>
  <si>
    <t>{21444e2b-9fb6-4140-9d99-3e70fe48b2d9}</t>
  </si>
  <si>
    <t>06</t>
  </si>
  <si>
    <t>Ostatní náklady</t>
  </si>
  <si>
    <t>{7c4044dd-58c9-4cee-92da-c642980512d0}</t>
  </si>
  <si>
    <t>KRYCÍ LIST SOUPISU PRACÍ</t>
  </si>
  <si>
    <t>Objekt:</t>
  </si>
  <si>
    <t>01 - Výkopy, základy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</si>
  <si>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</si>
  <si>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</si>
  <si>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</si>
  <si>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</si>
  <si>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</si>
  <si>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</si>
  <si>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2 - Zakládání</t>
  </si>
  <si>
    <t xml:space="preserve">    9 - Ostatní konstrukce a práce, bourání</t>
  </si>
  <si>
    <t xml:space="preserve">    998 - Přesun hmot</t>
  </si>
  <si>
    <t>OST - Ostatní</t>
  </si>
  <si>
    <t>VRN - Vedlejší rozpočtové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</si>
  <si>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</si>
  <si>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</si>
  <si>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</si>
  <si>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</si>
  <si>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</si>
  <si>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</si>
  <si>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</si>
  <si>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</si>
  <si>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</si>
  <si>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</si>
  <si>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</si>
  <si>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</si>
  <si>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</si>
  <si>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</si>
  <si>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</si>
  <si>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</si>
  <si>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</si>
  <si>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</si>
  <si>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112101103</t>
  </si>
  <si>
    <t>Odstranění stromů s odřezáním kmene a s odvětvením listnatých, průměru kmene přes 500 do 700 mm</t>
  </si>
  <si>
    <t>kus</t>
  </si>
  <si>
    <t>CS ÚRS 2025 02</t>
  </si>
  <si>
    <t>4</t>
  </si>
  <si>
    <t>-47415556</t>
  </si>
  <si>
    <t>Online PSC</t>
  </si>
  <si>
    <t>https://podminky.urs.cz/item/CS_URS_2025_02/112101103</t>
  </si>
  <si>
    <t>VV</t>
  </si>
  <si>
    <t>půdorys výkopů</t>
  </si>
  <si>
    <t>7</t>
  </si>
  <si>
    <t>Součet</t>
  </si>
  <si>
    <t>112251103</t>
  </si>
  <si>
    <t>Odstranění pařezů strojně s jejich vykopáním nebo vytrháním průměru přes 500 do 700 mm</t>
  </si>
  <si>
    <t>-1432516763</t>
  </si>
  <si>
    <t>https://podminky.urs.cz/item/CS_URS_2025_02/112251103</t>
  </si>
  <si>
    <t>3</t>
  </si>
  <si>
    <t>121151123</t>
  </si>
  <si>
    <t>Sejmutí ornice strojně při souvislé ploše přes 500 m2, tl. vrstvy do 200 mm</t>
  </si>
  <si>
    <t>m2</t>
  </si>
  <si>
    <t>-1890662817</t>
  </si>
  <si>
    <t>https://podminky.urs.cz/item/CS_URS_2025_02/121151123</t>
  </si>
  <si>
    <t>1179,0</t>
  </si>
  <si>
    <t>131251105</t>
  </si>
  <si>
    <t>Hloubení nezapažených jam a zářezů strojně s urovnáním dna do předepsaného profilu a spádu v hornině třídy těžitelnosti I skupiny 3 přes 500 do 1 000 m3</t>
  </si>
  <si>
    <t>m3</t>
  </si>
  <si>
    <t>-2009906470</t>
  </si>
  <si>
    <t>https://podminky.urs.cz/item/CS_URS_2025_02/131251105</t>
  </si>
  <si>
    <t>842,0</t>
  </si>
  <si>
    <t>5</t>
  </si>
  <si>
    <t>132251102</t>
  </si>
  <si>
    <t>Hloubení nezapažených rýh šířky do 800 mm strojně s urovnáním dna do předepsaného profilu a spádu v hornině třídy těžitelnosti I skupiny 3 přes 20 do 50 m3</t>
  </si>
  <si>
    <t>-50944135</t>
  </si>
  <si>
    <t>https://podminky.urs.cz/item/CS_URS_2025_02/132251102</t>
  </si>
  <si>
    <t>výkopy</t>
  </si>
  <si>
    <t>12,304*0,6*0,5</t>
  </si>
  <si>
    <t>6,88*0,6*0,5</t>
  </si>
  <si>
    <t>12,948*0,6*0,5</t>
  </si>
  <si>
    <t>5,0*1,0*0,5</t>
  </si>
  <si>
    <t>12,19*0,6*0,5</t>
  </si>
  <si>
    <t>13,414*1,0*0,5</t>
  </si>
  <si>
    <t>3,2*1,0*0,5</t>
  </si>
  <si>
    <t>5,96*0,6*0,5</t>
  </si>
  <si>
    <t>3,6*0,6*0,5</t>
  </si>
  <si>
    <t>6</t>
  </si>
  <si>
    <t>161151103</t>
  </si>
  <si>
    <t>Svislé přemístění výkopku strojně bez naložení do dopravní nádoby avšak s vyprázdněním dopravní nádoby na hromadu nebo do dopravního prostředku z horniny třídy těžitelnosti I skupiny 1 až 3 při hloubce výkopu přes 4 do 8 m</t>
  </si>
  <si>
    <t>785423362</t>
  </si>
  <si>
    <t>https://podminky.urs.cz/item/CS_URS_2025_02/161151103</t>
  </si>
  <si>
    <t>Mezisoučet</t>
  </si>
  <si>
    <t>výkopy základy</t>
  </si>
  <si>
    <t>162551108</t>
  </si>
  <si>
    <t>Vodorovné přemístění výkopku nebo sypaniny po suchu na obvyklém dopravním prostředku, bez naložení výkopku, avšak se složením bez rozhrnutí z horniny třídy těžitelnosti I skupiny 1 až 3 na vzdálenost přes 2 500 do 3 000 m</t>
  </si>
  <si>
    <t>2076940575</t>
  </si>
  <si>
    <t>https://podminky.urs.cz/item/CS_URS_2025_02/162551108</t>
  </si>
  <si>
    <t>zemina na pozemku</t>
  </si>
  <si>
    <t>20,0</t>
  </si>
  <si>
    <t>8</t>
  </si>
  <si>
    <t>167151101</t>
  </si>
  <si>
    <t>Nakládání, skládání a překládání neulehlého výkopku nebo sypaniny strojně nakládání, množství do 100 m3, z horniny třídy těžitelnosti I, skupiny 1 až 3</t>
  </si>
  <si>
    <t>1065243784</t>
  </si>
  <si>
    <t>https://podminky.urs.cz/item/CS_URS_2025_02/167151101</t>
  </si>
  <si>
    <t>9</t>
  </si>
  <si>
    <t>171201231</t>
  </si>
  <si>
    <t>Poplatek za uložení stavebního odpadu na recyklační skládce (skládkovné) zeminy a kamení zatříděného do Katalogu odpadů pod kódem 17 05 04</t>
  </si>
  <si>
    <t>t</t>
  </si>
  <si>
    <t>-386013234</t>
  </si>
  <si>
    <t>https://podminky.urs.cz/item/CS_URS_2025_02/171201231</t>
  </si>
  <si>
    <t>888,971*2 'Přepočtené koeficientem množství</t>
  </si>
  <si>
    <t>10</t>
  </si>
  <si>
    <t>171251201</t>
  </si>
  <si>
    <t>Uložení sypaniny na skládky nebo meziskládky bez hutnění s upravením uložené sypaniny do předepsaného tvaru</t>
  </si>
  <si>
    <t>-374806890</t>
  </si>
  <si>
    <t>https://podminky.urs.cz/item/CS_URS_2025_02/171251201</t>
  </si>
  <si>
    <t>11</t>
  </si>
  <si>
    <t>181951112</t>
  </si>
  <si>
    <t>Úprava pláně vyrovnáním výškových rozdílů strojně v hornině třídy těžitelnosti I, skupiny 1 až 3 se zhutněním</t>
  </si>
  <si>
    <t>-924134791</t>
  </si>
  <si>
    <t>https://podminky.urs.cz/item/CS_URS_2025_02/181951112</t>
  </si>
  <si>
    <t>Zakládání</t>
  </si>
  <si>
    <t>274321411</t>
  </si>
  <si>
    <t>Základy z betonu železového (bez výztuže) pasy z betonu bez zvláštních nároků na prostředí tř. C 20/25</t>
  </si>
  <si>
    <t>742612198</t>
  </si>
  <si>
    <t>https://podminky.urs.cz/item/CS_URS_2025_02/274321411</t>
  </si>
  <si>
    <t>půdorys základů</t>
  </si>
  <si>
    <t>12,304*0,6*0,5*1,035</t>
  </si>
  <si>
    <t>6,88*0,6*0,5*1,035</t>
  </si>
  <si>
    <t>12,948*0,6*0,5*1,035</t>
  </si>
  <si>
    <t>5,0*1,0*0,5*1,035</t>
  </si>
  <si>
    <t>12,19*0,6*0,5*1,035</t>
  </si>
  <si>
    <t>13,414*1,0*0,5*1,035</t>
  </si>
  <si>
    <t>3,2*1,0*0,5*1,035</t>
  </si>
  <si>
    <t>5,96*0,6*0,5*1,035</t>
  </si>
  <si>
    <t>3,6*0,6*0,5*1,035</t>
  </si>
  <si>
    <t>13</t>
  </si>
  <si>
    <t>274361821</t>
  </si>
  <si>
    <t>Výztuž základů pasů z betonářské oceli 10 505 (R) nebo BSt 500</t>
  </si>
  <si>
    <t>1099604492</t>
  </si>
  <si>
    <t>https://podminky.urs.cz/item/CS_URS_2025_02/274361821</t>
  </si>
  <si>
    <t>1.a R6</t>
  </si>
  <si>
    <t>1,9*219*0,222/1000</t>
  </si>
  <si>
    <t>1.b R6</t>
  </si>
  <si>
    <t>2,7*91*0,222/1000</t>
  </si>
  <si>
    <t>7 R16</t>
  </si>
  <si>
    <t>6*55*1,579/1000</t>
  </si>
  <si>
    <t>14</t>
  </si>
  <si>
    <t>279113145</t>
  </si>
  <si>
    <t>Základové zdi z tvárnic ztraceného bednění včetně výplně z betonu bez zvláštních nároků na vliv prostředí třídy C 20/25, tloušťky zdiva přes 300 do 400 mm</t>
  </si>
  <si>
    <t>1662360945</t>
  </si>
  <si>
    <t>https://podminky.urs.cz/item/CS_URS_2025_02/279113145</t>
  </si>
  <si>
    <t>((1,5+0,16)/2*2,6)</t>
  </si>
  <si>
    <t>1,5*1,864</t>
  </si>
  <si>
    <t>((1,5+0,58)/2*1,618)</t>
  </si>
  <si>
    <t>3,073*0,58</t>
  </si>
  <si>
    <t>((1,65+0,58)/2*1,141)</t>
  </si>
  <si>
    <t>1,6*1,65</t>
  </si>
  <si>
    <t>6,3*1,5</t>
  </si>
  <si>
    <t>2,8*1,5</t>
  </si>
  <si>
    <t>((1,5+0,65)/2*3,0)</t>
  </si>
  <si>
    <t>((0,65+0,61)/2*4,248)</t>
  </si>
  <si>
    <t>((0,61+0,3)/2*2,8)</t>
  </si>
  <si>
    <t>((1,11+0,51)/2*2,0)</t>
  </si>
  <si>
    <t>1,9*1,1</t>
  </si>
  <si>
    <t>6,1*1,1</t>
  </si>
  <si>
    <t>((1,05+2,25)/2*1,98)</t>
  </si>
  <si>
    <t>12,74*2,25</t>
  </si>
  <si>
    <t>2,691*2,25</t>
  </si>
  <si>
    <t>((2,25+0,93)/2*1,98)</t>
  </si>
  <si>
    <t>9,79*0,93</t>
  </si>
  <si>
    <t>((0,93+0,32)/2*2,4)</t>
  </si>
  <si>
    <t>15</t>
  </si>
  <si>
    <t>279361821</t>
  </si>
  <si>
    <t>Výztuž základových zdí nosných svislých nebo odkloněných od svislice, rovinných nebo oblých, deskových nebo žebrových, včetně výztuže jejich žeber z betonářské oceli 10 505 (R) nebo BSt 500</t>
  </si>
  <si>
    <t>587081811</t>
  </si>
  <si>
    <t>https://podminky.urs.cz/item/CS_URS_2025_02/279361821</t>
  </si>
  <si>
    <t>2. R12</t>
  </si>
  <si>
    <t>6,0*135*0,888/1000</t>
  </si>
  <si>
    <t>3. R12</t>
  </si>
  <si>
    <t>6,0*178*0,888/1000</t>
  </si>
  <si>
    <t>4.E12</t>
  </si>
  <si>
    <t>1,0*72*0,888/1000</t>
  </si>
  <si>
    <t>5. R12</t>
  </si>
  <si>
    <t>0,8*310*0,888/1000</t>
  </si>
  <si>
    <t>6. R16</t>
  </si>
  <si>
    <t>1,0*20*1,579/1000</t>
  </si>
  <si>
    <t>Ostatní konstrukce a práce, bourání</t>
  </si>
  <si>
    <t>16</t>
  </si>
  <si>
    <t>949101111</t>
  </si>
  <si>
    <t>Lešení pomocné pracovní pro objekty pozemních staveb pro zatížení do 150 kg/m2, o výšce lešeňové podlahy do 1,9 m</t>
  </si>
  <si>
    <t>-722528520</t>
  </si>
  <si>
    <t>https://podminky.urs.cz/item/CS_URS_2025_02/949101111</t>
  </si>
  <si>
    <t>zdění ZB</t>
  </si>
  <si>
    <t>(4,0+19,374+4,796+12,19)*1,2</t>
  </si>
  <si>
    <t>(12,304+8,08+12,948)*1,2</t>
  </si>
  <si>
    <t>998</t>
  </si>
  <si>
    <t>Přesun hmot</t>
  </si>
  <si>
    <t>17</t>
  </si>
  <si>
    <t>998011008</t>
  </si>
  <si>
    <t>Přesun hmot pro budovy občanské výstavby, bydlení, výrobu a služby s nosnou svislou konstrukcí zděnou z cihel, tvárnic nebo kamene vodorovná dopravní vzdálenost do 100 m s omezením mechanizace pro budovy výšky do 6 m</t>
  </si>
  <si>
    <t>-998245101</t>
  </si>
  <si>
    <t>https://podminky.urs.cz/item/CS_URS_2025_02/998011008</t>
  </si>
  <si>
    <t>OST</t>
  </si>
  <si>
    <t>Ostatní</t>
  </si>
  <si>
    <t>18</t>
  </si>
  <si>
    <t>OST 01</t>
  </si>
  <si>
    <t>Vytýčení podzemních sítí</t>
  </si>
  <si>
    <t>kpl</t>
  </si>
  <si>
    <t>512</t>
  </si>
  <si>
    <t>361935092</t>
  </si>
  <si>
    <t>19</t>
  </si>
  <si>
    <t>OST 02</t>
  </si>
  <si>
    <t>Vytýčení stavby geodetem</t>
  </si>
  <si>
    <t>2014430479</t>
  </si>
  <si>
    <t>VRN</t>
  </si>
  <si>
    <t>Vedlejší rozpočtové náklady</t>
  </si>
  <si>
    <t>20</t>
  </si>
  <si>
    <t>VRN 01</t>
  </si>
  <si>
    <t>Zařízení staveniště</t>
  </si>
  <si>
    <t>%</t>
  </si>
  <si>
    <t>284110020</t>
  </si>
  <si>
    <t>02 - Překážky architektonicko stavební řešení</t>
  </si>
  <si>
    <t>Soupis:</t>
  </si>
  <si>
    <t>0201 - Překážka 1 - Flat rail hranatý</t>
  </si>
  <si>
    <t>PSV - Práce a dodávky PSV</t>
  </si>
  <si>
    <t xml:space="preserve">    767 - Konstrukce zámečnické</t>
  </si>
  <si>
    <t xml:space="preserve">    783 - Dokončovací práce - nátěry</t>
  </si>
  <si>
    <t xml:space="preserve">    789 - Povrchové úpravy ocelových konstrukcí a technologických zařízení</t>
  </si>
  <si>
    <t>275321711</t>
  </si>
  <si>
    <t>Základy z betonu železového (bez výztuže) patky z betonu bez zvláštních nároků na prostředí tř. C 35/45</t>
  </si>
  <si>
    <t>-1531451192</t>
  </si>
  <si>
    <t>https://podminky.urs.cz/item/CS_URS_2025_02/275321711</t>
  </si>
  <si>
    <t>překážka 1 výkres tvaru</t>
  </si>
  <si>
    <t>0,3*0,3*0,3</t>
  </si>
  <si>
    <t>275351121</t>
  </si>
  <si>
    <t>Bednění základů patek zřízení</t>
  </si>
  <si>
    <t>1935334314</t>
  </si>
  <si>
    <t>https://podminky.urs.cz/item/CS_URS_2025_02/275351121</t>
  </si>
  <si>
    <t>překážka 1 výkes tvaru</t>
  </si>
  <si>
    <t>(0,3+0,3)*2*0,3</t>
  </si>
  <si>
    <t>275351122</t>
  </si>
  <si>
    <t>Bednění základů patek odstranění</t>
  </si>
  <si>
    <t>-1146010907</t>
  </si>
  <si>
    <t>https://podminky.urs.cz/item/CS_URS_2025_02/275351122</t>
  </si>
  <si>
    <t>275362021</t>
  </si>
  <si>
    <t>Výztuž základů patek ze svařovaných sítí z drátů typu KARI</t>
  </si>
  <si>
    <t>-2108073656</t>
  </si>
  <si>
    <t>https://podminky.urs.cz/item/CS_URS_2025_02/275362021</t>
  </si>
  <si>
    <t>kari 5/100/100</t>
  </si>
  <si>
    <t>(0,3*0,3*3,08/1000)*2</t>
  </si>
  <si>
    <t>-122165583</t>
  </si>
  <si>
    <t>PSV</t>
  </si>
  <si>
    <t>Práce a dodávky PSV</t>
  </si>
  <si>
    <t>767</t>
  </si>
  <si>
    <t>Konstrukce zámečnické</t>
  </si>
  <si>
    <t>767995112</t>
  </si>
  <si>
    <t>Montáž ostatních atypických zámečnických konstrukcí hmotnosti přes 5 do 10 kg</t>
  </si>
  <si>
    <t>kg</t>
  </si>
  <si>
    <t>916274499</t>
  </si>
  <si>
    <t>https://podminky.urs.cz/item/CS_URS_2025_02/767995112</t>
  </si>
  <si>
    <t>jakl 60/3</t>
  </si>
  <si>
    <t>10,64*6,79</t>
  </si>
  <si>
    <t>pásová ocel 50/3</t>
  </si>
  <si>
    <t>0,6*1,18</t>
  </si>
  <si>
    <t>M</t>
  </si>
  <si>
    <t>14550254</t>
  </si>
  <si>
    <t>profil ocelový svařovaný jakost S235 průřez čtvercový 60x60x3mm</t>
  </si>
  <si>
    <t>32</t>
  </si>
  <si>
    <t>103984955</t>
  </si>
  <si>
    <t>10,64*6,79/1000</t>
  </si>
  <si>
    <t>13011042</t>
  </si>
  <si>
    <t>tyč ocelová plochá jakost S235JR (11 375) 50x3mm</t>
  </si>
  <si>
    <t>-1209731497</t>
  </si>
  <si>
    <t>0,6*1,18/1000</t>
  </si>
  <si>
    <t>998767121</t>
  </si>
  <si>
    <t>Přesun hmot pro zámečnické konstrukce stanovený z hmotnosti přesunovaného materiálu vodorovná dopravní vzdálenost do 50 m ruční (bez užití mechanizace) v objektech výšky do 6 m</t>
  </si>
  <si>
    <t>1546586416</t>
  </si>
  <si>
    <t>https://podminky.urs.cz/item/CS_URS_2025_02/998767121</t>
  </si>
  <si>
    <t>783</t>
  </si>
  <si>
    <t>Dokončovací práce - nátěry</t>
  </si>
  <si>
    <t>783317101</t>
  </si>
  <si>
    <t>Krycí nátěr (email) zámečnických konstrukcí jednonásobný syntetický standardní</t>
  </si>
  <si>
    <t>746228988</t>
  </si>
  <si>
    <t>https://podminky.urs.cz/item/CS_URS_2025_02/783317101</t>
  </si>
  <si>
    <t>10,64*0,23</t>
  </si>
  <si>
    <t>789</t>
  </si>
  <si>
    <t>Povrchové úpravy ocelových konstrukcí a technologických zařízení</t>
  </si>
  <si>
    <t>789111141</t>
  </si>
  <si>
    <t>Úpravy povrchů pod nátěry zařízení s povrchem nečlenitým odstranění rzi a nečistot mechanizovaným čištěním stupeň přípravy St 3, stupeň zrezivění B</t>
  </si>
  <si>
    <t>-758347847</t>
  </si>
  <si>
    <t>https://podminky.urs.cz/item/CS_URS_2025_02/789111141</t>
  </si>
  <si>
    <t>789111260</t>
  </si>
  <si>
    <t>Úpravy povrchů pod nátěry zařízení s povrchem nečlenitým očištění ometením</t>
  </si>
  <si>
    <t>648234495</t>
  </si>
  <si>
    <t>https://podminky.urs.cz/item/CS_URS_2025_02/789111260</t>
  </si>
  <si>
    <t>789412533</t>
  </si>
  <si>
    <t>Žárové stříkání zařízení slitinou zinacor ZnAl, s povrchem členitým, tloušťky 100 μm</t>
  </si>
  <si>
    <t>-1252776399</t>
  </si>
  <si>
    <t>https://podminky.urs.cz/item/CS_URS_2025_02/789412533</t>
  </si>
  <si>
    <t>777161683</t>
  </si>
  <si>
    <t>0202 - Překážka 2 - Rohový funbox</t>
  </si>
  <si>
    <t xml:space="preserve">    3 - Svislé a kompletní konstrukce</t>
  </si>
  <si>
    <t xml:space="preserve">    6 - Úpravy povrchů, podlahy a osazování výplní</t>
  </si>
  <si>
    <t>213141112</t>
  </si>
  <si>
    <t>Zřízení vrstvy z geotextilie filtrační, separační, odvodňovací, ochranné, výztužné nebo protierozní v rovině nebo ve sklonu do 1:5, šířky přes 3 do 6 m</t>
  </si>
  <si>
    <t>279848801</t>
  </si>
  <si>
    <t>https://podminky.urs.cz/item/CS_URS_2025_02/213141112</t>
  </si>
  <si>
    <t>překážka 2 výkres tvaru</t>
  </si>
  <si>
    <t>půdorys</t>
  </si>
  <si>
    <t>6,0*4,2</t>
  </si>
  <si>
    <t>69311081</t>
  </si>
  <si>
    <t>geotextilie netkaná separační, ochranná, filtrační, drenážní PES 300g/m2</t>
  </si>
  <si>
    <t>733318617</t>
  </si>
  <si>
    <t>25,2*1,1845 'Přepočtené koeficientem množství</t>
  </si>
  <si>
    <t>213311151</t>
  </si>
  <si>
    <t>Polštáře zhutněné pod základy ze štěrkodrti netříděné</t>
  </si>
  <si>
    <t>1874233590</t>
  </si>
  <si>
    <t>https://podminky.urs.cz/item/CS_URS_2025_02/213311151</t>
  </si>
  <si>
    <t>půdorys skladba S1</t>
  </si>
  <si>
    <t>6,0*4,2*0,4</t>
  </si>
  <si>
    <t>Svislé a kompletní konstrukce</t>
  </si>
  <si>
    <t>311113152</t>
  </si>
  <si>
    <t>Nadzákladové zdi z betonových tvárnic ztraceného bednění hladkých včetně výplně z betonu C 25/30, tloušťky zdiva přes 150 do 200 mm</t>
  </si>
  <si>
    <t>1770684664</t>
  </si>
  <si>
    <t>https://podminky.urs.cz/item/CS_URS_2025_02/311113152</t>
  </si>
  <si>
    <t>řez 1-1</t>
  </si>
  <si>
    <t>((0,9+0,3)/2*2,2)</t>
  </si>
  <si>
    <t>1,6*0,9</t>
  </si>
  <si>
    <t>311361821</t>
  </si>
  <si>
    <t>Výztuž nadzákladových zdí nosných svislých nebo odkloněných od svislice, rovných nebo oblých z betonářské oceli 10 505 (R) nebo BSt 500</t>
  </si>
  <si>
    <t>-121784004</t>
  </si>
  <si>
    <t>https://podminky.urs.cz/item/CS_URS_2025_02/311361821</t>
  </si>
  <si>
    <t>((0,9+0,3)/2*2,2)*0,11*40/1000</t>
  </si>
  <si>
    <t>1,6*0,9*0,11*40/1000</t>
  </si>
  <si>
    <t>Úpravy povrchů, podlahy a osazování výplní</t>
  </si>
  <si>
    <t>631311236</t>
  </si>
  <si>
    <t>Mazanina z betonu prostého se zvýšenými nároky na prostředí tl. přes 120 do 240 mm tř. C 35/45</t>
  </si>
  <si>
    <t>79248340</t>
  </si>
  <si>
    <t>https://podminky.urs.cz/item/CS_URS_2025_02/631311236</t>
  </si>
  <si>
    <t>č.p. 15A</t>
  </si>
  <si>
    <t>1,13</t>
  </si>
  <si>
    <t>č.p. 15B</t>
  </si>
  <si>
    <t>č.p.16</t>
  </si>
  <si>
    <t>1,39</t>
  </si>
  <si>
    <t>č.p.17</t>
  </si>
  <si>
    <t>0,51</t>
  </si>
  <si>
    <t>21618R</t>
  </si>
  <si>
    <t xml:space="preserve">pigment práškový </t>
  </si>
  <si>
    <t>vlastní</t>
  </si>
  <si>
    <t>426073116</t>
  </si>
  <si>
    <t>3,65*25 'Přepočtené koeficientem množství</t>
  </si>
  <si>
    <t>631319175</t>
  </si>
  <si>
    <t>Příplatek k cenám mazanin za stržení povrchu spodní vrstvy mazaniny latí před vložením výztuže nebo pletiva pro tl. obou vrstev mazaniny přes 120 do 240 mm</t>
  </si>
  <si>
    <t>-1658505308</t>
  </si>
  <si>
    <t>https://podminky.urs.cz/item/CS_URS_2025_02/631319175</t>
  </si>
  <si>
    <t>631319185</t>
  </si>
  <si>
    <t>Příplatek k cenám mazanin za sklon přes 15° do 35° od vodorovné roviny, mazanina tl. přes 120 do 240 mm</t>
  </si>
  <si>
    <t>292963</t>
  </si>
  <si>
    <t>https://podminky.urs.cz/item/CS_URS_2025_02/631319185</t>
  </si>
  <si>
    <t>631351101</t>
  </si>
  <si>
    <t>Bednění v podlahách rýh a hran zřízení</t>
  </si>
  <si>
    <t>-460929478</t>
  </si>
  <si>
    <t>https://podminky.urs.cz/item/CS_URS_2025_02/631351101</t>
  </si>
  <si>
    <t>(4,2+6,0+4,2)*0,16</t>
  </si>
  <si>
    <t>631351102</t>
  </si>
  <si>
    <t>Bednění v podlahách rýh a hran odstranění</t>
  </si>
  <si>
    <t>-1810186497</t>
  </si>
  <si>
    <t>https://podminky.urs.cz/item/CS_URS_2025_02/631351102</t>
  </si>
  <si>
    <t>631362021</t>
  </si>
  <si>
    <t>Výztuž mazanin ze svařovaných sítí z drátů typu KARI</t>
  </si>
  <si>
    <t>791193729</t>
  </si>
  <si>
    <t>https://podminky.urs.cz/item/CS_URS_2025_02/631362021</t>
  </si>
  <si>
    <t>8,27*5,4/1000</t>
  </si>
  <si>
    <t>10,13*5,4/1000</t>
  </si>
  <si>
    <t>3,74*5,4/1000</t>
  </si>
  <si>
    <t>632481213</t>
  </si>
  <si>
    <t>Separační vrstva k oddělení podlahových vrstev z polyetylénové fólie</t>
  </si>
  <si>
    <t>293359052</t>
  </si>
  <si>
    <t>https://podminky.urs.cz/item/CS_URS_2025_02/632481213</t>
  </si>
  <si>
    <t>7,07</t>
  </si>
  <si>
    <t>8,66</t>
  </si>
  <si>
    <t>3,2</t>
  </si>
  <si>
    <t>633991111</t>
  </si>
  <si>
    <t>Povrchová úprava betonových podlah nástřik proti odpařování vody</t>
  </si>
  <si>
    <t>-351035431</t>
  </si>
  <si>
    <t>https://podminky.urs.cz/item/CS_URS_2025_02/633991111</t>
  </si>
  <si>
    <t>953943121</t>
  </si>
  <si>
    <t>Osazování drobných kovových předmětů výrobků ostatních jinde neuvedených do betonu se zajištěním polohy k bednění či k výztuži před zabetonováním hmotnosti do 1 kg/kus</t>
  </si>
  <si>
    <t>-826314807</t>
  </si>
  <si>
    <t>https://podminky.urs.cz/item/CS_URS_2025_02/953943121</t>
  </si>
  <si>
    <t>půdorys skladba S1distanční lišty</t>
  </si>
  <si>
    <t>10,61/2</t>
  </si>
  <si>
    <t>12,99/2</t>
  </si>
  <si>
    <t>4,8/2</t>
  </si>
  <si>
    <t>RMAT0001</t>
  </si>
  <si>
    <t>distanční lišta 100mm</t>
  </si>
  <si>
    <t>m</t>
  </si>
  <si>
    <t>144187379</t>
  </si>
  <si>
    <t>půdorys skladba S1 distanční lišty</t>
  </si>
  <si>
    <t>10,61</t>
  </si>
  <si>
    <t>12,99</t>
  </si>
  <si>
    <t>4,8</t>
  </si>
  <si>
    <t>39,01*1,1 'Přepočtené koeficientem množství</t>
  </si>
  <si>
    <t>967407377</t>
  </si>
  <si>
    <t>598723649</t>
  </si>
  <si>
    <t>0203 - Překážka 3 - Rozjezdová banková sestava</t>
  </si>
  <si>
    <t>překážka 3 výkres tvaru</t>
  </si>
  <si>
    <t>4,6*8,425</t>
  </si>
  <si>
    <t>38,755*1,1845 'Přepočtené koeficientem množství</t>
  </si>
  <si>
    <t>((1,5+0,3)/2*2,4)*2,4</t>
  </si>
  <si>
    <t>1,803*1,5*2,0</t>
  </si>
  <si>
    <t>((1,5+0,3)/2*3,0)*3,625</t>
  </si>
  <si>
    <t>2,5*1,5*2,95</t>
  </si>
  <si>
    <t>2,61*1,5*2,4</t>
  </si>
  <si>
    <t>-198542829</t>
  </si>
  <si>
    <t>((1,5+0,3)/2*2,35)</t>
  </si>
  <si>
    <t>2,61*1,5</t>
  </si>
  <si>
    <t>311321816</t>
  </si>
  <si>
    <t>Nadzákladové zdi z betonu železového (bez výztuže) nosné pohledového (v přírodní barvě drtí a přísad) tř. C 35/45</t>
  </si>
  <si>
    <t>-145163722</t>
  </si>
  <si>
    <t>https://podminky.urs.cz/item/CS_URS_2025_02/311321816</t>
  </si>
  <si>
    <t>(0,98+0,5+2,8+0,5+0,98)*0,5*0,16</t>
  </si>
  <si>
    <t>311351411</t>
  </si>
  <si>
    <t>Bednění nadzákladových zdí nosných kruhové nebo obloukové oboustranné za každou stranu poloměru přes 1 do 2,5 m zřízení</t>
  </si>
  <si>
    <t>291992131</t>
  </si>
  <si>
    <t>https://podminky.urs.cz/item/CS_URS_2025_02/311351411</t>
  </si>
  <si>
    <t>(0,98+0,5+2,8+0,5+0,98)*0,5</t>
  </si>
  <si>
    <t>(0,16+0,82+2,48+0,82+0,16)*0,5</t>
  </si>
  <si>
    <t>311351412</t>
  </si>
  <si>
    <t>Bednění nadzákladových zdí nosných kruhové nebo obloukové oboustranné za každou stranu poloměru přes 1 do 2,5 m odstranění</t>
  </si>
  <si>
    <t>-1738577648</t>
  </si>
  <si>
    <t>https://podminky.urs.cz/item/CS_URS_2025_02/311351412</t>
  </si>
  <si>
    <t>311351911</t>
  </si>
  <si>
    <t>Bednění nadzákladových zdí nosných Příplatek k cenám bednění za pohledový beton</t>
  </si>
  <si>
    <t>479010050</t>
  </si>
  <si>
    <t>https://podminky.urs.cz/item/CS_URS_2025_02/311351911</t>
  </si>
  <si>
    <t>-474844902</t>
  </si>
  <si>
    <t>((1,5+0,3)/2*2,35)*0,11*40/1000</t>
  </si>
  <si>
    <t>2,61*1,5*0,11*40/1000</t>
  </si>
  <si>
    <t>0,461*120/1000</t>
  </si>
  <si>
    <t>č.p. 20A</t>
  </si>
  <si>
    <t>1,17</t>
  </si>
  <si>
    <t>č.p. 20B</t>
  </si>
  <si>
    <t>č.p.21</t>
  </si>
  <si>
    <t>1,98</t>
  </si>
  <si>
    <t>č.p.22</t>
  </si>
  <si>
    <t>0,69</t>
  </si>
  <si>
    <t>č.p.24</t>
  </si>
  <si>
    <t>2,24</t>
  </si>
  <si>
    <t>-2094972990</t>
  </si>
  <si>
    <t>4,32*25 'Přepočtené koeficientem množství</t>
  </si>
  <si>
    <t>(2,4+3,625+2,4+5,41+7,35)*0,16</t>
  </si>
  <si>
    <t>8,59*5,4/1000</t>
  </si>
  <si>
    <t>14,51*5,4/1000</t>
  </si>
  <si>
    <t>4,74*5,4/1000</t>
  </si>
  <si>
    <t>16,38*5,4/1000</t>
  </si>
  <si>
    <t>7,34</t>
  </si>
  <si>
    <t>12,4</t>
  </si>
  <si>
    <t>4,05</t>
  </si>
  <si>
    <t>14,0</t>
  </si>
  <si>
    <t>-1653503659</t>
  </si>
  <si>
    <t>ochranné zábradlí B</t>
  </si>
  <si>
    <t>1,8*1,2</t>
  </si>
  <si>
    <t>11,01/2</t>
  </si>
  <si>
    <t>18,6/2</t>
  </si>
  <si>
    <t>6,08/2</t>
  </si>
  <si>
    <t>21,0/2</t>
  </si>
  <si>
    <t>11,01</t>
  </si>
  <si>
    <t>18,6</t>
  </si>
  <si>
    <t>6,08</t>
  </si>
  <si>
    <t>21,0</t>
  </si>
  <si>
    <t>67,7*1,1 'Přepočtené koeficientem množství</t>
  </si>
  <si>
    <t>22</t>
  </si>
  <si>
    <t>953961214</t>
  </si>
  <si>
    <t>Kotva chemická s vyvrtáním otvoru do betonu, železobetonu nebo tvrdého kamene chemická patrona, velikost M 16, hloubka 125 mm</t>
  </si>
  <si>
    <t>-1926943088</t>
  </si>
  <si>
    <t>https://podminky.urs.cz/item/CS_URS_2025_02/953961214</t>
  </si>
  <si>
    <t>23</t>
  </si>
  <si>
    <t>953965131</t>
  </si>
  <si>
    <t>Kotva chemická s vyvrtáním otvoru kotevní šrouby pro chemické kotvy, velikost M 16, délka 190 mm</t>
  </si>
  <si>
    <t>-1857376779</t>
  </si>
  <si>
    <t>https://podminky.urs.cz/item/CS_URS_2025_02/953965131</t>
  </si>
  <si>
    <t>24</t>
  </si>
  <si>
    <t>31111008</t>
  </si>
  <si>
    <t>matice přesná šestihranná Pz DIN 934-8 M16</t>
  </si>
  <si>
    <t>100 kus</t>
  </si>
  <si>
    <t>830611567</t>
  </si>
  <si>
    <t>4/100</t>
  </si>
  <si>
    <t>25</t>
  </si>
  <si>
    <t>31120008</t>
  </si>
  <si>
    <t>podložka DIN 125-A ZB D 16mm</t>
  </si>
  <si>
    <t>1095026242</t>
  </si>
  <si>
    <t>26</t>
  </si>
  <si>
    <t>27</t>
  </si>
  <si>
    <t>767163122</t>
  </si>
  <si>
    <t>Montáž zábradlí přímého v exteriéru v rovině (na rovné ploše) kotveného do betonu</t>
  </si>
  <si>
    <t>635457514</t>
  </si>
  <si>
    <t>https://podminky.urs.cz/item/CS_URS_2025_02/767163122</t>
  </si>
  <si>
    <t>1,8</t>
  </si>
  <si>
    <t>28</t>
  </si>
  <si>
    <t>13010012</t>
  </si>
  <si>
    <t>tyč ocelová kruhová jakost S235JR (11 375) D 12mm</t>
  </si>
  <si>
    <t>779380858</t>
  </si>
  <si>
    <t>tyč R12</t>
  </si>
  <si>
    <t>20,8*0,89/1000</t>
  </si>
  <si>
    <t>29</t>
  </si>
  <si>
    <t>14550246</t>
  </si>
  <si>
    <t>profil ocelový svařovaný jakost S235 průřez čtvercový 50x50x3mm</t>
  </si>
  <si>
    <t>69413482</t>
  </si>
  <si>
    <t>jakl 50/50/3</t>
  </si>
  <si>
    <t>7,0*4,42/1000</t>
  </si>
  <si>
    <t>30</t>
  </si>
  <si>
    <t>13010220</t>
  </si>
  <si>
    <t>tyč ocelová plochá jakost S235JR (11 375) 50x6mm</t>
  </si>
  <si>
    <t>-752477989</t>
  </si>
  <si>
    <t>pás.ocel 50/6</t>
  </si>
  <si>
    <t>0,4*2,36/1000</t>
  </si>
  <si>
    <t>31</t>
  </si>
  <si>
    <t>-409225044</t>
  </si>
  <si>
    <t>319508522</t>
  </si>
  <si>
    <t>(2*PI*0,006*0,006+2*PI*0,006*20,8)</t>
  </si>
  <si>
    <t>7,0*0,19</t>
  </si>
  <si>
    <t>(0,05+0,006)*2*0,4</t>
  </si>
  <si>
    <t>33</t>
  </si>
  <si>
    <t>239573809</t>
  </si>
  <si>
    <t>34</t>
  </si>
  <si>
    <t>966693759</t>
  </si>
  <si>
    <t>35</t>
  </si>
  <si>
    <t>2006790367</t>
  </si>
  <si>
    <t>36</t>
  </si>
  <si>
    <t>0204 - Překážka 4 - Mini U - rampa s extensionem</t>
  </si>
  <si>
    <t>překážka 4 výkres tvaru</t>
  </si>
  <si>
    <t>1,68*6,99</t>
  </si>
  <si>
    <t>1,79*2,22</t>
  </si>
  <si>
    <t>1,64*6,25</t>
  </si>
  <si>
    <t>1,08*1,6</t>
  </si>
  <si>
    <t>1,16*6,3</t>
  </si>
  <si>
    <t>35,003*1,1845 'Přepočtené koeficientem množství</t>
  </si>
  <si>
    <t>((1,5+0,7)/2*1,64)*6,99</t>
  </si>
  <si>
    <t>1,16*1,5*8,47</t>
  </si>
  <si>
    <t>č.p. 26</t>
  </si>
  <si>
    <t>2,14</t>
  </si>
  <si>
    <t>č.p. 27</t>
  </si>
  <si>
    <t>0,67</t>
  </si>
  <si>
    <t>č.p.28</t>
  </si>
  <si>
    <t>1,88</t>
  </si>
  <si>
    <t>č.p.29</t>
  </si>
  <si>
    <t>0,29</t>
  </si>
  <si>
    <t>č.p.30</t>
  </si>
  <si>
    <t>4,69*25 'Přepočtené koeficientem množství</t>
  </si>
  <si>
    <t>(6,99+1,64)*0,16</t>
  </si>
  <si>
    <t>(2,22+6,25)*0,16</t>
  </si>
  <si>
    <t>15,65*5,4/1000</t>
  </si>
  <si>
    <t>4,89*5,4/1000</t>
  </si>
  <si>
    <t>13,78*5,4/1000</t>
  </si>
  <si>
    <t>2,12*5,4/1000</t>
  </si>
  <si>
    <t>8,55*5,4/1000</t>
  </si>
  <si>
    <t>13,38</t>
  </si>
  <si>
    <t>4,18</t>
  </si>
  <si>
    <t>11,78</t>
  </si>
  <si>
    <t>1,81</t>
  </si>
  <si>
    <t>7,31</t>
  </si>
  <si>
    <t>ochranné zábradlí C</t>
  </si>
  <si>
    <t>(1,79+1,08+7,9+1,16)*1,2</t>
  </si>
  <si>
    <t>20,07/2</t>
  </si>
  <si>
    <t>6,27/2</t>
  </si>
  <si>
    <t>17,67/2</t>
  </si>
  <si>
    <t>2,72/2</t>
  </si>
  <si>
    <t>10,97/2</t>
  </si>
  <si>
    <t>20,07</t>
  </si>
  <si>
    <t>6,27</t>
  </si>
  <si>
    <t>17,67</t>
  </si>
  <si>
    <t>2,72</t>
  </si>
  <si>
    <t>10,97</t>
  </si>
  <si>
    <t>57,7*1,1 'Přepočtené koeficientem množství</t>
  </si>
  <si>
    <t>16/100</t>
  </si>
  <si>
    <t>1,08+7,9+1,16</t>
  </si>
  <si>
    <t>134,1*0,89/1000</t>
  </si>
  <si>
    <t>38,3*4,42/1000</t>
  </si>
  <si>
    <t>2,7*2,36/1000</t>
  </si>
  <si>
    <t>1153992217</t>
  </si>
  <si>
    <t>pojezdové hrany</t>
  </si>
  <si>
    <t>jakl 50/80/3</t>
  </si>
  <si>
    <t>7,3*7,96</t>
  </si>
  <si>
    <t>trubka 60/3</t>
  </si>
  <si>
    <t>15,3*4,83</t>
  </si>
  <si>
    <t>pás.ocel 50/8</t>
  </si>
  <si>
    <t>17,9*3,14</t>
  </si>
  <si>
    <t>14550178</t>
  </si>
  <si>
    <t>profil ocelový svařovaný jakost S235 průřez obdelníkový 80x50x3mm</t>
  </si>
  <si>
    <t>-772306973</t>
  </si>
  <si>
    <t>7,3*7,96/1000</t>
  </si>
  <si>
    <t>14011034</t>
  </si>
  <si>
    <t>trubka ocelová bezešvá hladká jakost 11 353 60,3x2,9mm</t>
  </si>
  <si>
    <t>-404261865</t>
  </si>
  <si>
    <t>15,3</t>
  </si>
  <si>
    <t>13010222</t>
  </si>
  <si>
    <t>tyč ocelová plochá jakost S235JR (11 375) 50x8mm</t>
  </si>
  <si>
    <t>-362571859</t>
  </si>
  <si>
    <t>17,9*3,14/1000</t>
  </si>
  <si>
    <t>(2*PI*0,006*0,006+2*PI*0,006*134,1)</t>
  </si>
  <si>
    <t>38,3*0,19</t>
  </si>
  <si>
    <t>(0,05+0,006)*2*2,7</t>
  </si>
  <si>
    <t>7,3*0,25</t>
  </si>
  <si>
    <t>(2*PI*0,03*0,03+2*PI*0,03*15,3)</t>
  </si>
  <si>
    <t>0205 - Překážka 5 - Šikmý rail hranatý</t>
  </si>
  <si>
    <t>překážka 5 výkres tvaru</t>
  </si>
  <si>
    <t>6,2</t>
  </si>
  <si>
    <t>9,34</t>
  </si>
  <si>
    <t>15,54*1,1845 'Přepočtené koeficientem množství</t>
  </si>
  <si>
    <t>((0,9+0,3)/2*2,8)*2,2</t>
  </si>
  <si>
    <t>4,248*2,2*0,9</t>
  </si>
  <si>
    <t>491064664</t>
  </si>
  <si>
    <t>-1972202482</t>
  </si>
  <si>
    <t>překážka 5 výkes tvaru</t>
  </si>
  <si>
    <t>1900000889</t>
  </si>
  <si>
    <t>-68831313</t>
  </si>
  <si>
    <t>č.p. 23</t>
  </si>
  <si>
    <t>0,99</t>
  </si>
  <si>
    <t>č.p. 25</t>
  </si>
  <si>
    <t>1,49</t>
  </si>
  <si>
    <t>2,48*25 'Přepočtené koeficientem množství</t>
  </si>
  <si>
    <t>(2,2+2,2)*0,16</t>
  </si>
  <si>
    <t>7,25*5,4/1000</t>
  </si>
  <si>
    <t>10,93*5,4/1000</t>
  </si>
  <si>
    <t>9,3/2</t>
  </si>
  <si>
    <t>14,01/2</t>
  </si>
  <si>
    <t>9,3</t>
  </si>
  <si>
    <t>14,01</t>
  </si>
  <si>
    <t>23,31*1,1 'Přepočtené koeficientem množství</t>
  </si>
  <si>
    <t>637344093</t>
  </si>
  <si>
    <t>překážka 5 výkres tvaru Z3</t>
  </si>
  <si>
    <t>8,0*6,79</t>
  </si>
  <si>
    <t>0,4*1,18</t>
  </si>
  <si>
    <t>1393355126</t>
  </si>
  <si>
    <t>8,0*6,79/1000</t>
  </si>
  <si>
    <t>553221474</t>
  </si>
  <si>
    <t>8,0*0,23</t>
  </si>
  <si>
    <t>0206 - Překážka 6 - Rovný rail hranatý</t>
  </si>
  <si>
    <t>překážka 6 výkres tvaru</t>
  </si>
  <si>
    <t>překážka 6 výkes tvaru</t>
  </si>
  <si>
    <t>0,6*6,79</t>
  </si>
  <si>
    <t>jakl 140/60</t>
  </si>
  <si>
    <t>2,5*10,24</t>
  </si>
  <si>
    <t>1,1*1,18</t>
  </si>
  <si>
    <t>0,6*6,79/1000</t>
  </si>
  <si>
    <t>1455R</t>
  </si>
  <si>
    <t>profil ocelový svařovaný jakost S355 průřez obdelníkový 140x60x3mm</t>
  </si>
  <si>
    <t>-180657125</t>
  </si>
  <si>
    <t>2,5*10,24/1000</t>
  </si>
  <si>
    <t>1,1*1,18/1000</t>
  </si>
  <si>
    <t>0,6*0,23</t>
  </si>
  <si>
    <t>jakl 140/60/3</t>
  </si>
  <si>
    <t>2,5*0,39</t>
  </si>
  <si>
    <t>0207 - Překážka 7 - Manual table kombinovaný s velkým grind boxem</t>
  </si>
  <si>
    <t xml:space="preserve">    4 - Vodorovné konstrukce</t>
  </si>
  <si>
    <t>překážka 7 výkres tvaru</t>
  </si>
  <si>
    <t>6,0*1,89</t>
  </si>
  <si>
    <t>10,8*0,6</t>
  </si>
  <si>
    <t>17,82*1,1845 'Přepočtené koeficientem množství</t>
  </si>
  <si>
    <t>6,0*1,89*0,3</t>
  </si>
  <si>
    <t>10,8*0,6*0,3</t>
  </si>
  <si>
    <t>-1470878014</t>
  </si>
  <si>
    <t>p.č.19</t>
  </si>
  <si>
    <t>6,67*0,6*0,55</t>
  </si>
  <si>
    <t>0,25*0,6*0,55</t>
  </si>
  <si>
    <t>311351121</t>
  </si>
  <si>
    <t>Bednění nadzákladových zdí nosných rovné oboustranné za každou stranu zřízení</t>
  </si>
  <si>
    <t>146886004</t>
  </si>
  <si>
    <t>https://podminky.urs.cz/item/CS_URS_2025_02/311351121</t>
  </si>
  <si>
    <t>(0,6+6,67+0,6)*0,55</t>
  </si>
  <si>
    <t>(0,25+0,6)*2*0,55</t>
  </si>
  <si>
    <t>311351122</t>
  </si>
  <si>
    <t>Bednění nadzákladových zdí nosných rovné oboustranné za každou stranu odstranění</t>
  </si>
  <si>
    <t>-1576603809</t>
  </si>
  <si>
    <t>https://podminky.urs.cz/item/CS_URS_2025_02/311351122</t>
  </si>
  <si>
    <t>1412733360</t>
  </si>
  <si>
    <t>2,637*120/1000</t>
  </si>
  <si>
    <t>Vodorovné konstrukce</t>
  </si>
  <si>
    <t>413322727</t>
  </si>
  <si>
    <t>Nosníky z betonu železového (bez výztuže) včetně stěnových i jeřábových drah, volných trámů, průvlaků, rámových příčlí, ztužidel, konzol, vodorovných táhel apod., tyčových konstrukcí pohledového tř. C 35/45</t>
  </si>
  <si>
    <t>1941438874</t>
  </si>
  <si>
    <t>https://podminky.urs.cz/item/CS_URS_2025_02/413322727</t>
  </si>
  <si>
    <t>10,8*0,6*0,25</t>
  </si>
  <si>
    <t>413351111</t>
  </si>
  <si>
    <t>Bednění nosníků a průvlaků - bez podpěrné konstrukce výška nosníku po spodní líc stropní desky do 100 cm zřízení</t>
  </si>
  <si>
    <t>1891944466</t>
  </si>
  <si>
    <t>https://podminky.urs.cz/item/CS_URS_2025_02/413351111</t>
  </si>
  <si>
    <t>(10,8+0,6)*2*0,25</t>
  </si>
  <si>
    <t>(1,81*0,6)</t>
  </si>
  <si>
    <t>413351112</t>
  </si>
  <si>
    <t>Bednění nosníků a průvlaků - bez podpěrné konstrukce výška nosníku po spodní líc stropní desky do 100 cm odstranění</t>
  </si>
  <si>
    <t>-993549413</t>
  </si>
  <si>
    <t>https://podminky.urs.cz/item/CS_URS_2025_02/413351112</t>
  </si>
  <si>
    <t>413351191</t>
  </si>
  <si>
    <t>Bednění nosníků a průvlaků - bez podpěrné konstrukce Příplatek k cenám za pohledový beton</t>
  </si>
  <si>
    <t>-1576207502</t>
  </si>
  <si>
    <t>https://podminky.urs.cz/item/CS_URS_2025_02/413351191</t>
  </si>
  <si>
    <t>413352111</t>
  </si>
  <si>
    <t>Podpěrná konstrukce nosníků a průvlaků výšky podepření do 4 m výšky nosníku (po spodní hranu stropní desky) do 100 cm zřízení</t>
  </si>
  <si>
    <t>-403797267</t>
  </si>
  <si>
    <t>https://podminky.urs.cz/item/CS_URS_2025_02/413352111</t>
  </si>
  <si>
    <t>413352112</t>
  </si>
  <si>
    <t>Podpěrná konstrukce nosníků a průvlaků výšky podepření do 4 m výšky nosníku (po spodní hranu stropní desky) do 100 cm odstranění</t>
  </si>
  <si>
    <t>563755947</t>
  </si>
  <si>
    <t>https://podminky.urs.cz/item/CS_URS_2025_02/413352112</t>
  </si>
  <si>
    <t>413361821</t>
  </si>
  <si>
    <t>Výztuž nosníků včetně stěnových i jeřábových drah, volných trámů, průvlaků, rámových příčlí, ztužidel, konzol, vodorovných táhel apod. tyčových konstrukcí lemujících nebo vyztužujících stropní a podobné střešní konstrukce z betonářské oceli 10 505 (R) nebo BSt 500</t>
  </si>
  <si>
    <t>-951573010</t>
  </si>
  <si>
    <t>https://podminky.urs.cz/item/CS_URS_2025_02/413361821</t>
  </si>
  <si>
    <t>1,62*200/1000</t>
  </si>
  <si>
    <t>č.p. 18</t>
  </si>
  <si>
    <t>2,39</t>
  </si>
  <si>
    <t>4,01*25 'Přepočtené koeficientem množství</t>
  </si>
  <si>
    <t>(6,0+1,89+6,67+1,89)*0,299</t>
  </si>
  <si>
    <t>17,43*5,4/1000</t>
  </si>
  <si>
    <t>14,9</t>
  </si>
  <si>
    <t>22,35/2</t>
  </si>
  <si>
    <t>22,35</t>
  </si>
  <si>
    <t>22,35*1,1 'Přepočtené koeficientem množství</t>
  </si>
  <si>
    <t>1302151309</t>
  </si>
  <si>
    <t>31,4*7,96</t>
  </si>
  <si>
    <t>14,7*3,14</t>
  </si>
  <si>
    <t>1035270472</t>
  </si>
  <si>
    <t>31,4*7,96/1000</t>
  </si>
  <si>
    <t>-155427485</t>
  </si>
  <si>
    <t>14,7*3,14/1000</t>
  </si>
  <si>
    <t>-1259655500</t>
  </si>
  <si>
    <t>1042597345</t>
  </si>
  <si>
    <t>31,4*0,25</t>
  </si>
  <si>
    <t>-1362240946</t>
  </si>
  <si>
    <t>-500450816</t>
  </si>
  <si>
    <t>-906319267</t>
  </si>
  <si>
    <t>0208 - Překážka 8 - Lomený grindbox</t>
  </si>
  <si>
    <t>překážka 8 výkres tvaru</t>
  </si>
  <si>
    <t>p.č.5A</t>
  </si>
  <si>
    <t>2,5*0,6</t>
  </si>
  <si>
    <t>p.č.5B</t>
  </si>
  <si>
    <t>p.č.6A</t>
  </si>
  <si>
    <t>2,401*2,45</t>
  </si>
  <si>
    <t>p.č.6B</t>
  </si>
  <si>
    <t>2,4*2,45</t>
  </si>
  <si>
    <t>p.č.5a</t>
  </si>
  <si>
    <t>p.č.5b</t>
  </si>
  <si>
    <t>17,762*1,1845 'Přepočtené koeficientem množství</t>
  </si>
  <si>
    <t>2,5*0,6*0,3</t>
  </si>
  <si>
    <t>(2,4*0,9/2)*0,6</t>
  </si>
  <si>
    <t>(2,4*0,9/2)*2,45</t>
  </si>
  <si>
    <t>(0,25*0,6*0,27)</t>
  </si>
  <si>
    <t>(0,25+0,6)*2*0,27</t>
  </si>
  <si>
    <t>p.č.5a , 5b</t>
  </si>
  <si>
    <t>0,246*120/1000</t>
  </si>
  <si>
    <t>2,5*0,6*0,25</t>
  </si>
  <si>
    <t>(2,5+0,6+2,5)*0,25</t>
  </si>
  <si>
    <t>2,15*0,6</t>
  </si>
  <si>
    <t>2,1*0,6</t>
  </si>
  <si>
    <t>p.č.5a, 5b</t>
  </si>
  <si>
    <t>1,5*200/1000</t>
  </si>
  <si>
    <t>č.p.5A</t>
  </si>
  <si>
    <t>0,24</t>
  </si>
  <si>
    <t>č.p.5B</t>
  </si>
  <si>
    <t>č.p.6A</t>
  </si>
  <si>
    <t>1,18</t>
  </si>
  <si>
    <t>č.p.6B</t>
  </si>
  <si>
    <t>1268080325</t>
  </si>
  <si>
    <t>2,36*25 'Přepočtené koeficientem množství</t>
  </si>
  <si>
    <t>1017592359</t>
  </si>
  <si>
    <t xml:space="preserve">překážka  výkres tvaru</t>
  </si>
  <si>
    <t>(3,05+2,401)*2*0,16</t>
  </si>
  <si>
    <t>(3,05+2,4)*2*0,16</t>
  </si>
  <si>
    <t>9,08*5,44/1000</t>
  </si>
  <si>
    <t>8,63*5,44/1000</t>
  </si>
  <si>
    <t>1,48</t>
  </si>
  <si>
    <t>7,38</t>
  </si>
  <si>
    <t>23,0*7,96</t>
  </si>
  <si>
    <t>11,5*3,14</t>
  </si>
  <si>
    <t>23,0*7,96/1000</t>
  </si>
  <si>
    <t>11,5*3,14/1000</t>
  </si>
  <si>
    <t>23,0*0,25</t>
  </si>
  <si>
    <t>0209 - Překážka 9 - Lomený rail kulatý</t>
  </si>
  <si>
    <t>překážka 9 výkres tvaru</t>
  </si>
  <si>
    <t>pojezdové prvky Z2</t>
  </si>
  <si>
    <t>trubka 55/3</t>
  </si>
  <si>
    <t>29,6*4,42</t>
  </si>
  <si>
    <t>0,8*1,18</t>
  </si>
  <si>
    <t>55283905</t>
  </si>
  <si>
    <t>trubka ocelová bezešvá hladká jakost 11 353 57x2,9mm</t>
  </si>
  <si>
    <t>-1719306419</t>
  </si>
  <si>
    <t>29,6</t>
  </si>
  <si>
    <t>0,8*1,18/1000</t>
  </si>
  <si>
    <t>(2*PI*0,0275*0,0275+2*PI*0,0275*29,6)</t>
  </si>
  <si>
    <t>0210 - Překážka 10 - Schody + eurogap</t>
  </si>
  <si>
    <t>překážka 10 výkres tvaru</t>
  </si>
  <si>
    <t>5,031*4,339</t>
  </si>
  <si>
    <t>21,83*1,1845 'Přepočtené koeficientem množství</t>
  </si>
  <si>
    <t>2,149*4,339*0,9</t>
  </si>
  <si>
    <t>((0,9+0,3)/2*3,2)*3,684</t>
  </si>
  <si>
    <t>434311115</t>
  </si>
  <si>
    <t>Stupně dusané z betonu prostého nebo prokládaného kamenem na terén nebo na desku bez potěru, se zahlazením povrchu tř. C 20/25</t>
  </si>
  <si>
    <t>-1857083243</t>
  </si>
  <si>
    <t>https://podminky.urs.cz/item/CS_URS_2025_02/434311115</t>
  </si>
  <si>
    <t>překážka 31 výkres tvaru</t>
  </si>
  <si>
    <t>č.p.9</t>
  </si>
  <si>
    <t>1,842*4</t>
  </si>
  <si>
    <t>4,339*1</t>
  </si>
  <si>
    <t>434351141</t>
  </si>
  <si>
    <t>Bednění stupňů betonovaných na podstupňové desce nebo na terénu půdorysně přímočarých zřízení</t>
  </si>
  <si>
    <t>2045052301</t>
  </si>
  <si>
    <t>https://podminky.urs.cz/item/CS_URS_2025_02/434351141</t>
  </si>
  <si>
    <t>(1,842*0,15)*4</t>
  </si>
  <si>
    <t>(4,339*0,15)*1</t>
  </si>
  <si>
    <t>434351142</t>
  </si>
  <si>
    <t>Bednění stupňů betonovaných na podstupňové desce nebo na terénu půdorysně přímočarých odstranění</t>
  </si>
  <si>
    <t>-1953854480</t>
  </si>
  <si>
    <t>https://podminky.urs.cz/item/CS_URS_2025_02/434351142</t>
  </si>
  <si>
    <t>č.p. 7</t>
  </si>
  <si>
    <t>1,42</t>
  </si>
  <si>
    <t>č.p.8</t>
  </si>
  <si>
    <t>0,77</t>
  </si>
  <si>
    <t>0,96</t>
  </si>
  <si>
    <t>3,15*25 'Přepočtené koeficientem množství</t>
  </si>
  <si>
    <t>(4,339+4,339+3,684)*0,16</t>
  </si>
  <si>
    <t>10,35*5,44/1000</t>
  </si>
  <si>
    <t>5,63*5,44/1000</t>
  </si>
  <si>
    <t>7,02*5,44/1000</t>
  </si>
  <si>
    <t>8,85</t>
  </si>
  <si>
    <t>4,81</t>
  </si>
  <si>
    <t>6,0</t>
  </si>
  <si>
    <t>13,28/2</t>
  </si>
  <si>
    <t>7,22/2</t>
  </si>
  <si>
    <t>9,0/2</t>
  </si>
  <si>
    <t>13,28</t>
  </si>
  <si>
    <t>7,22</t>
  </si>
  <si>
    <t>9,0</t>
  </si>
  <si>
    <t>29,5*1,1 'Přepočtené koeficientem množství</t>
  </si>
  <si>
    <t>0211 - Překážka 11 - Pojezdové schody</t>
  </si>
  <si>
    <t>překážka 11 výkres tvaru</t>
  </si>
  <si>
    <t>7,921*1,85</t>
  </si>
  <si>
    <t>14,654*1,1845 'Přepočtené koeficientem množství</t>
  </si>
  <si>
    <t>č.p.10</t>
  </si>
  <si>
    <t>(2,0*0,2/2)*1,2</t>
  </si>
  <si>
    <t>č.p.11</t>
  </si>
  <si>
    <t>5,262*1,2*0,7</t>
  </si>
  <si>
    <t>č.p.12</t>
  </si>
  <si>
    <t>5,015*0,65*0,5</t>
  </si>
  <si>
    <t>1,2*0,545*0,5</t>
  </si>
  <si>
    <t>0,4</t>
  </si>
  <si>
    <t>1,34</t>
  </si>
  <si>
    <t>0,91</t>
  </si>
  <si>
    <t>1,31*25 'Přepočtené koeficientem množství</t>
  </si>
  <si>
    <t>2,0*0,19/2</t>
  </si>
  <si>
    <t>2,0*0,525/2</t>
  </si>
  <si>
    <t>(5,262+0,66)*0,19</t>
  </si>
  <si>
    <t>(5,262+1,2+5,015+1,2)*0,19</t>
  </si>
  <si>
    <t>(1,85+5,445+0,65)*0,185</t>
  </si>
  <si>
    <t>2,95*5,44/1000</t>
  </si>
  <si>
    <t>9,77*5,44/1000</t>
  </si>
  <si>
    <t>6,68*5,44/1000</t>
  </si>
  <si>
    <t>2,52</t>
  </si>
  <si>
    <t>8,35</t>
  </si>
  <si>
    <t>5,71</t>
  </si>
  <si>
    <t>3,78/2</t>
  </si>
  <si>
    <t>12,53/2</t>
  </si>
  <si>
    <t>8,57/2</t>
  </si>
  <si>
    <t>3,78</t>
  </si>
  <si>
    <t>12,53</t>
  </si>
  <si>
    <t>8,57</t>
  </si>
  <si>
    <t>24,88*1,1 'Přepočtené koeficientem množství</t>
  </si>
  <si>
    <t>16,5*7,96</t>
  </si>
  <si>
    <t>6,6*3,14</t>
  </si>
  <si>
    <t>16,5*7,96/1000</t>
  </si>
  <si>
    <t>6,6*3,14/1000</t>
  </si>
  <si>
    <t>16,5*0,25</t>
  </si>
  <si>
    <t>0212 - Překážka 12 - Rozjezdový mini bank s grind boxem</t>
  </si>
  <si>
    <t>překážka 12 výkres tvaru</t>
  </si>
  <si>
    <t>2,0*4,36</t>
  </si>
  <si>
    <t>8,72*1,1845 'Přepočtené koeficientem množství</t>
  </si>
  <si>
    <t>č.p.13</t>
  </si>
  <si>
    <t>1,6*4,36*0,9</t>
  </si>
  <si>
    <t>((0,9+0,4)/2*1,6)*4,36</t>
  </si>
  <si>
    <t>312321816</t>
  </si>
  <si>
    <t>Nadzákladové zdi z betonu železového (bez výztuže) výplňové pohledového (v přírodní barvě drtí a přísad) tř. C 35/45</t>
  </si>
  <si>
    <t>1472510389</t>
  </si>
  <si>
    <t>https://podminky.urs.cz/item/CS_URS_2025_02/312321816</t>
  </si>
  <si>
    <t>č.p.14</t>
  </si>
  <si>
    <t>0,4*1,5*0,25</t>
  </si>
  <si>
    <t>312351121</t>
  </si>
  <si>
    <t>Bednění nadzákladových zdí výplňových rovné oboustranné za každou stranu zřízení</t>
  </si>
  <si>
    <t>1455446373</t>
  </si>
  <si>
    <t>https://podminky.urs.cz/item/CS_URS_2025_02/312351121</t>
  </si>
  <si>
    <t>(0,4+1,5)*2*0,25</t>
  </si>
  <si>
    <t>312351122</t>
  </si>
  <si>
    <t>Bednění nadzákladových zdí výplňových rovné oboustranné za každou stranu odstranění</t>
  </si>
  <si>
    <t>-147503542</t>
  </si>
  <si>
    <t>https://podminky.urs.cz/item/CS_URS_2025_02/312351122</t>
  </si>
  <si>
    <t>312351911</t>
  </si>
  <si>
    <t>Bednění nadzákladových zdí výplňových Příplatek k cenám za pohledový beton</t>
  </si>
  <si>
    <t>1238972212</t>
  </si>
  <si>
    <t>https://podminky.urs.cz/item/CS_URS_2025_02/312351911</t>
  </si>
  <si>
    <t>312362021</t>
  </si>
  <si>
    <t>Výztuž nadzákladových zdí výplňových svislých nebo odkloněných od svislice, rovných nebo oblých ze svařovaných sítí z drátů typu KARI</t>
  </si>
  <si>
    <t>1728971768</t>
  </si>
  <si>
    <t>https://podminky.urs.cz/item/CS_URS_2025_02/312362021</t>
  </si>
  <si>
    <t>0,9*5,44/1000</t>
  </si>
  <si>
    <t>1,44</t>
  </si>
  <si>
    <t>1,44*25 'Přepočtené koeficientem množství</t>
  </si>
  <si>
    <t>(4,36+4,36)*0,16</t>
  </si>
  <si>
    <t>10,55*5,4/1000</t>
  </si>
  <si>
    <t>9,02</t>
  </si>
  <si>
    <t>13,53/2</t>
  </si>
  <si>
    <t>13,53</t>
  </si>
  <si>
    <t>13,53*1,1 'Přepočtené koeficientem množství</t>
  </si>
  <si>
    <t>1,5*7,96</t>
  </si>
  <si>
    <t>0,6*3,14</t>
  </si>
  <si>
    <t>1,5*7,96/1000</t>
  </si>
  <si>
    <t>0,6*3,14/1000</t>
  </si>
  <si>
    <t>1,5*0,25</t>
  </si>
  <si>
    <t>0213 - Překážka 13 - Rozjezdová radiusová sestava</t>
  </si>
  <si>
    <t>překážka 13 výkres tvaru</t>
  </si>
  <si>
    <t>12,54*4,671</t>
  </si>
  <si>
    <t>58,574*1,1845 'Přepočtené koeficientem množství</t>
  </si>
  <si>
    <t>1,5*2,1*12,54</t>
  </si>
  <si>
    <t>((2,1+0,9)/2*3,2)*12,54</t>
  </si>
  <si>
    <t>č.p. 1</t>
  </si>
  <si>
    <t>3,72</t>
  </si>
  <si>
    <t>č.p. 2</t>
  </si>
  <si>
    <t>2,09</t>
  </si>
  <si>
    <t>č.p.3</t>
  </si>
  <si>
    <t>1,06</t>
  </si>
  <si>
    <t>č.p.4</t>
  </si>
  <si>
    <t>1,51</t>
  </si>
  <si>
    <t>4,66*25 'Přepočtené koeficientem množství</t>
  </si>
  <si>
    <t>(8,551+3,05)*0,16</t>
  </si>
  <si>
    <t>27,23*5,44/1000</t>
  </si>
  <si>
    <t>15,3*5,44/1000</t>
  </si>
  <si>
    <t>7,72*5,44/1000</t>
  </si>
  <si>
    <t>11,02*5,44/1000</t>
  </si>
  <si>
    <t>23,27</t>
  </si>
  <si>
    <t>13,08</t>
  </si>
  <si>
    <t>6,6</t>
  </si>
  <si>
    <t>9,42</t>
  </si>
  <si>
    <t>ochranné zábradlí A</t>
  </si>
  <si>
    <t>(3,9+12,54+4,671)*1,2</t>
  </si>
  <si>
    <t>34,91/2</t>
  </si>
  <si>
    <t>19,02/2</t>
  </si>
  <si>
    <t>9,9/2</t>
  </si>
  <si>
    <t>14,13/2</t>
  </si>
  <si>
    <t>34,91</t>
  </si>
  <si>
    <t>19,02</t>
  </si>
  <si>
    <t>9,9</t>
  </si>
  <si>
    <t>14,13</t>
  </si>
  <si>
    <t>77,96*1,1 'Přepočtené koeficientem množství</t>
  </si>
  <si>
    <t>92</t>
  </si>
  <si>
    <t>92/100</t>
  </si>
  <si>
    <t>3,9+12,54+4,671</t>
  </si>
  <si>
    <t>344,5*0,89/1000</t>
  </si>
  <si>
    <t>107,5*4,42/1000</t>
  </si>
  <si>
    <t>8,1*2,36/1000</t>
  </si>
  <si>
    <t>9,8*4,83</t>
  </si>
  <si>
    <t>9,8*3,14</t>
  </si>
  <si>
    <t>9,8</t>
  </si>
  <si>
    <t>9,8*3,14/1000</t>
  </si>
  <si>
    <t>(2*PI*0,006*0,006+2*PI*0,006*334,5)</t>
  </si>
  <si>
    <t>107,5*0,25</t>
  </si>
  <si>
    <t>(0,05+0,006)*2*8,1</t>
  </si>
  <si>
    <t>(2*PI*0,03*0,03+2*PI*0,03*9,8)</t>
  </si>
  <si>
    <t>03 - Betonové podlahy skateparku</t>
  </si>
  <si>
    <t>-264213474</t>
  </si>
  <si>
    <t>betonové plochy</t>
  </si>
  <si>
    <t>skladba S1</t>
  </si>
  <si>
    <t>plocha 31</t>
  </si>
  <si>
    <t>26,4</t>
  </si>
  <si>
    <t>plocha 32</t>
  </si>
  <si>
    <t>290,28</t>
  </si>
  <si>
    <t>plocha 33</t>
  </si>
  <si>
    <t>109,9</t>
  </si>
  <si>
    <t>812444327</t>
  </si>
  <si>
    <t>426,58*1,1845 'Přepočtené koeficientem množství</t>
  </si>
  <si>
    <t>-1148320345</t>
  </si>
  <si>
    <t>26,4*0,9</t>
  </si>
  <si>
    <t>290,28*0,3</t>
  </si>
  <si>
    <t>109,9*0,9</t>
  </si>
  <si>
    <t>-1049425091</t>
  </si>
  <si>
    <t>26,4*0,16</t>
  </si>
  <si>
    <t>290,28*0,16</t>
  </si>
  <si>
    <t>109,9*0,16</t>
  </si>
  <si>
    <t>631319013</t>
  </si>
  <si>
    <t>Příplatek k cenám mazanin za úpravu povrchu mazaniny přehlazením, mazanina tl. přes 120 do 240 mm</t>
  </si>
  <si>
    <t>-1595262501</t>
  </si>
  <si>
    <t>https://podminky.urs.cz/item/CS_URS_2025_02/631319013</t>
  </si>
  <si>
    <t>266169172</t>
  </si>
  <si>
    <t>631361821</t>
  </si>
  <si>
    <t>Výztuž mazanin 10 505 (R) nebo BSt 500</t>
  </si>
  <si>
    <t>-1027985166</t>
  </si>
  <si>
    <t>https://podminky.urs.cz/item/CS_URS_2025_02/631361821</t>
  </si>
  <si>
    <t>půdorys pracovních spár</t>
  </si>
  <si>
    <t>R10</t>
  </si>
  <si>
    <t>0,8*450*0,617/1000</t>
  </si>
  <si>
    <t>2118339897</t>
  </si>
  <si>
    <t>30,89*5,4/1000</t>
  </si>
  <si>
    <t>383,17*5,4/1000</t>
  </si>
  <si>
    <t>145,07*5,4/1000</t>
  </si>
  <si>
    <t>521308650</t>
  </si>
  <si>
    <t>-1786990961</t>
  </si>
  <si>
    <t>634663111</t>
  </si>
  <si>
    <t>Výplň dilatačních spar mazanin polyuretanovou samonivelační hmotou, šířka spáry do 10 mm</t>
  </si>
  <si>
    <t>-1214296485</t>
  </si>
  <si>
    <t>https://podminky.urs.cz/item/CS_URS_2025_02/634663111</t>
  </si>
  <si>
    <t>135,12</t>
  </si>
  <si>
    <t>půdorys dilatačních spár</t>
  </si>
  <si>
    <t>164,12</t>
  </si>
  <si>
    <t>634911111</t>
  </si>
  <si>
    <t>Řezání dilatačních nebo smršťovacích spár v čerstvé betonové mazanině nebo potěru šířky do 5 mm, hloubky do 10 mm</t>
  </si>
  <si>
    <t>-1846090126</t>
  </si>
  <si>
    <t>https://podminky.urs.cz/item/CS_URS_2025_02/634911111</t>
  </si>
  <si>
    <t>-1488705002</t>
  </si>
  <si>
    <t>skladba S1 distanční lišty</t>
  </si>
  <si>
    <t>39,6/2</t>
  </si>
  <si>
    <t>436,42/2</t>
  </si>
  <si>
    <t>164,85/2</t>
  </si>
  <si>
    <t>561834233</t>
  </si>
  <si>
    <t>39,6</t>
  </si>
  <si>
    <t>436,42</t>
  </si>
  <si>
    <t>164,85</t>
  </si>
  <si>
    <t>640,87*1,1 'Přepočtené koeficientem množství</t>
  </si>
  <si>
    <t>-1435188061</t>
  </si>
  <si>
    <t>-6565036</t>
  </si>
  <si>
    <t>04 - Pojezdová plocha, vsakovací lem, mobiliář</t>
  </si>
  <si>
    <t xml:space="preserve">    5 - Komunikace pozemní</t>
  </si>
  <si>
    <t xml:space="preserve">    766 - Konstrukce truhlářské</t>
  </si>
  <si>
    <t>131251100</t>
  </si>
  <si>
    <t>Hloubení nezapažených jam a zářezů strojně s urovnáním dna do předepsaného profilu a spádu v hornině třídy těžitelnosti I skupiny 3 do 20 m3</t>
  </si>
  <si>
    <t>1708396380</t>
  </si>
  <si>
    <t>https://podminky.urs.cz/item/CS_URS_2025_02/131251100</t>
  </si>
  <si>
    <t>tabule s provozním řádem</t>
  </si>
  <si>
    <t>0,3*0,3*0,8</t>
  </si>
  <si>
    <t>637398633</t>
  </si>
  <si>
    <t>-1831890674</t>
  </si>
  <si>
    <t>0,144*2 'Přepočtené koeficientem množství</t>
  </si>
  <si>
    <t>-152707595</t>
  </si>
  <si>
    <t>175151201</t>
  </si>
  <si>
    <t>Obsypání objektů nad přilehlým původním terénem strojně sypaninou z vhodných hornin třídy těžitelnosti I a II, skupiny 1 až 4 nebo materiálem uloženým ve vzdálenosti do 3 m od vnějšího kraje objektu pro jakoukoliv míru zhutnění bez prohození sypaniny</t>
  </si>
  <si>
    <t>388466943</t>
  </si>
  <si>
    <t>https://podminky.urs.cz/item/CS_URS_2025_02/175151201</t>
  </si>
  <si>
    <t>půdorys skateparku</t>
  </si>
  <si>
    <t>plocha S3 vsakovací lem</t>
  </si>
  <si>
    <t xml:space="preserve"> drť 2-8   60% objemu</t>
  </si>
  <si>
    <t>(138,4*0,1)*0,6</t>
  </si>
  <si>
    <t xml:space="preserve">písek 0-4  30% objemu</t>
  </si>
  <si>
    <t>(138,4*0,1)*0,3</t>
  </si>
  <si>
    <t xml:space="preserve">zahradní zemina   10% objemu</t>
  </si>
  <si>
    <t>(138,4*0,1)*0,1</t>
  </si>
  <si>
    <t>58341R</t>
  </si>
  <si>
    <t>kamenivo drcené drobné frakce 2/8</t>
  </si>
  <si>
    <t>-407775467</t>
  </si>
  <si>
    <t>60% objemu</t>
  </si>
  <si>
    <t>8,304*2 'Přepočtené koeficientem množství</t>
  </si>
  <si>
    <t>58337310</t>
  </si>
  <si>
    <t>štěrkopísek frakce 0/4</t>
  </si>
  <si>
    <t>1752235189</t>
  </si>
  <si>
    <t>30% objemu</t>
  </si>
  <si>
    <t>4,152*2 'Přepočtené koeficientem množství</t>
  </si>
  <si>
    <t>10371500</t>
  </si>
  <si>
    <t>substrát pro trávníky VL</t>
  </si>
  <si>
    <t>962051695</t>
  </si>
  <si>
    <t>10% objemu</t>
  </si>
  <si>
    <t>1,384*2 'Přepočtené koeficientem množství</t>
  </si>
  <si>
    <t>181411121</t>
  </si>
  <si>
    <t>Založení trávníku na půdě předem připravené plochy do 1000 m2 výsevem včetně utažení lučního v rovině nebo na svahu do 1:5</t>
  </si>
  <si>
    <t>2081434109</t>
  </si>
  <si>
    <t>https://podminky.urs.cz/item/CS_URS_2025_02/181411121</t>
  </si>
  <si>
    <t>138,4</t>
  </si>
  <si>
    <t>00572472</t>
  </si>
  <si>
    <t>osivo směs travní krajinná-rovinná</t>
  </si>
  <si>
    <t>227462084</t>
  </si>
  <si>
    <t>138,4*0,02 'Přepočtené koeficientem množství</t>
  </si>
  <si>
    <t>211571121</t>
  </si>
  <si>
    <t>Výplň kamenivem do rýh odvodňovacích žeber nebo trativodů bez zhutnění, s úpravou povrchu výplně kamenivem drobným těženým</t>
  </si>
  <si>
    <t>-1372035481</t>
  </si>
  <si>
    <t>https://podminky.urs.cz/item/CS_URS_2025_02/211571121</t>
  </si>
  <si>
    <t>štěrkodrť 16-32</t>
  </si>
  <si>
    <t>138,4*0,26</t>
  </si>
  <si>
    <t>211971121</t>
  </si>
  <si>
    <t>Zřízení opláštění výplně z geotextilie odvodňovacích žeber nebo trativodů v rýze nebo zářezu se stěnami svislými nebo šikmými o sklonu přes 1:2 při rozvinuté šířce opláštění do 2,5 m</t>
  </si>
  <si>
    <t>-591042481</t>
  </si>
  <si>
    <t>https://podminky.urs.cz/item/CS_URS_2025_02/211971121</t>
  </si>
  <si>
    <t>(2*97,52*0,6+2*0,6*0,26+2*97,52*0,26)</t>
  </si>
  <si>
    <t>(2*18,05*2,0+2*2,0*0,26+2*18,05*0,26)</t>
  </si>
  <si>
    <t>1392402485</t>
  </si>
  <si>
    <t>250,672*1,1845 'Přepočtené koeficientem množství</t>
  </si>
  <si>
    <t>-408324926</t>
  </si>
  <si>
    <t>plocha S2 betonová dlažba pojezdová</t>
  </si>
  <si>
    <t>201,9</t>
  </si>
  <si>
    <t>116455796</t>
  </si>
  <si>
    <t>201,9*1,1845 'Přepočtené koeficientem množství</t>
  </si>
  <si>
    <t>275313711</t>
  </si>
  <si>
    <t>Základy z betonu prostého patky a bloky z betonu kamenem neprokládaného tř. C 20/25</t>
  </si>
  <si>
    <t>1602062267</t>
  </si>
  <si>
    <t>https://podminky.urs.cz/item/CS_URS_2025_02/275313711</t>
  </si>
  <si>
    <t>0,3*0,3*0,8*1,035</t>
  </si>
  <si>
    <t>0,3*0,3*0,89*1,035</t>
  </si>
  <si>
    <t>Komunikace pozemní</t>
  </si>
  <si>
    <t>564841113</t>
  </si>
  <si>
    <t>Podklad ze štěrkodrti ŠD s rozprostřením a zhutněním plochy přes 100 m2, po zhutnění tl. 140 mm</t>
  </si>
  <si>
    <t>-2060042383</t>
  </si>
  <si>
    <t>https://podminky.urs.cz/item/CS_URS_2025_02/564841113</t>
  </si>
  <si>
    <t>štěrkodrť 0-63</t>
  </si>
  <si>
    <t>564861111</t>
  </si>
  <si>
    <t>Podklad ze štěrkodrti ŠD s rozprostřením a zhutněním plochy přes 100 m2, po zhutnění tl. 200 mm</t>
  </si>
  <si>
    <t>-16448417</t>
  </si>
  <si>
    <t>https://podminky.urs.cz/item/CS_URS_2025_02/564861111</t>
  </si>
  <si>
    <t>štěrkodrť 0-32</t>
  </si>
  <si>
    <t>596212212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</si>
  <si>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přes 100 do 300 m2</t>
  </si>
  <si>
    <t>777456193</t>
  </si>
  <si>
    <t>https://podminky.urs.cz/item/CS_URS_2025_02/596212212</t>
  </si>
  <si>
    <t>59245030</t>
  </si>
  <si>
    <t>dlažba skladebná betonová 200x200mm tl 80mm přírodní</t>
  </si>
  <si>
    <t>1418392913</t>
  </si>
  <si>
    <t>201,9*1,02 'Přepočtené koeficientem množství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</si>
  <si>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</si>
  <si>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</si>
  <si>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-1857555217</t>
  </si>
  <si>
    <t>https://podminky.urs.cz/item/CS_URS_2025_02/916231213</t>
  </si>
  <si>
    <t>12,157+6,923+10,079+23,883+10,375+2,066</t>
  </si>
  <si>
    <t>59217016</t>
  </si>
  <si>
    <t>obrubník betonový chodníkový 1000x80x250mm</t>
  </si>
  <si>
    <t>-1287085458</t>
  </si>
  <si>
    <t>65,483*1,02 'Přepočtené koeficientem množství</t>
  </si>
  <si>
    <t>936104213</t>
  </si>
  <si>
    <t>Montáž odpadkového koše přichycením kotevními šrouby</t>
  </si>
  <si>
    <t>1463201321</t>
  </si>
  <si>
    <t>https://podminky.urs.cz/item/CS_URS_2025_02/936104213</t>
  </si>
  <si>
    <t>M2 odpadkový koš</t>
  </si>
  <si>
    <t>74910144</t>
  </si>
  <si>
    <t>koš odpadkový betonový šestihranný přírodní hladký, rozměr 515x440x700mm</t>
  </si>
  <si>
    <t>603775312</t>
  </si>
  <si>
    <t>936124113</t>
  </si>
  <si>
    <t>Montáž lavičky parkové stabilní přichycené kotevními šrouby</t>
  </si>
  <si>
    <t>1847572314</t>
  </si>
  <si>
    <t>https://podminky.urs.cz/item/CS_URS_2025_02/936124113</t>
  </si>
  <si>
    <t>M1 betonová lavička</t>
  </si>
  <si>
    <t>74910R</t>
  </si>
  <si>
    <t xml:space="preserve">lavička betonová  2500x400x400mm </t>
  </si>
  <si>
    <t>1755439371</t>
  </si>
  <si>
    <t>998223011</t>
  </si>
  <si>
    <t>Přesun hmot pro pozemní komunikace s krytem dlážděným dopravní vzdálenost do 200 m jakékoliv délky objektu</t>
  </si>
  <si>
    <t>1831821474</t>
  </si>
  <si>
    <t>https://podminky.urs.cz/item/CS_URS_2025_02/998223011</t>
  </si>
  <si>
    <t>766</t>
  </si>
  <si>
    <t>Konstrukce truhlářské</t>
  </si>
  <si>
    <t>766414242</t>
  </si>
  <si>
    <t>Montáž obložení stěn panely obkladovými plochy do 5 m2 z aglomerovaných desek, plochy přes 0,60 do 1,50 m2</t>
  </si>
  <si>
    <t>-259024330</t>
  </si>
  <si>
    <t>https://podminky.urs.cz/item/CS_URS_2025_02/766414242</t>
  </si>
  <si>
    <t>Z5 informační tabule</t>
  </si>
  <si>
    <t>1,45*1,0</t>
  </si>
  <si>
    <t>60621182</t>
  </si>
  <si>
    <t>překližka truhlářská bříza rus tl 12mm jakost B,B</t>
  </si>
  <si>
    <t>-1373521770</t>
  </si>
  <si>
    <t>1,45*1,1 'Přepočtené koeficientem množství</t>
  </si>
  <si>
    <t>30909158</t>
  </si>
  <si>
    <t>šroub vratový 4.6 M5x20mm</t>
  </si>
  <si>
    <t>1355757017</t>
  </si>
  <si>
    <t>8/100</t>
  </si>
  <si>
    <t>31120002</t>
  </si>
  <si>
    <t>podložka DIN 125-A ZB D 5mm</t>
  </si>
  <si>
    <t>887447117</t>
  </si>
  <si>
    <t>31111002</t>
  </si>
  <si>
    <t>matice přesná šestihranná Pz DIN 934-8 M5</t>
  </si>
  <si>
    <t>1487179753</t>
  </si>
  <si>
    <t>998766121</t>
  </si>
  <si>
    <t>Přesun hmot pro konstrukce truhlářské stanovený z hmotnosti přesunovaného materiálu vodorovná dopravní vzdálenost do 50 m ruční (bez užití mechanizace) v objektech výšky do 6 m</t>
  </si>
  <si>
    <t>544482309</t>
  </si>
  <si>
    <t>https://podminky.urs.cz/item/CS_URS_2025_02/998766121</t>
  </si>
  <si>
    <t>844048858</t>
  </si>
  <si>
    <t>8,4*4,83</t>
  </si>
  <si>
    <t>1,2*3,14</t>
  </si>
  <si>
    <t>-957667469</t>
  </si>
  <si>
    <t>8,4</t>
  </si>
  <si>
    <t>-1984249312</t>
  </si>
  <si>
    <t>1,2*3,14/1000</t>
  </si>
  <si>
    <t>37</t>
  </si>
  <si>
    <t>547836002</t>
  </si>
  <si>
    <t>38</t>
  </si>
  <si>
    <t>-11321443</t>
  </si>
  <si>
    <t>(2*PI*0,03*0,03+2*PI*0,03*8,4)</t>
  </si>
  <si>
    <t>(0,05*0,05)*2*8</t>
  </si>
  <si>
    <t>(0,05+0,05)*2*0,003*8</t>
  </si>
  <si>
    <t>39</t>
  </si>
  <si>
    <t>-89387738</t>
  </si>
  <si>
    <t>40</t>
  </si>
  <si>
    <t>3573025</t>
  </si>
  <si>
    <t>41</t>
  </si>
  <si>
    <t>235620800</t>
  </si>
  <si>
    <t>42</t>
  </si>
  <si>
    <t>432396444</t>
  </si>
  <si>
    <t>05 - Přeložka vnitřního vedení, osvětlení areálu</t>
  </si>
  <si>
    <t xml:space="preserve">    741 - Elektroinstalace - silnoproud</t>
  </si>
  <si>
    <t>M - Práce a dodávky M</t>
  </si>
  <si>
    <t xml:space="preserve">    21-M - Elektromontáže</t>
  </si>
  <si>
    <t xml:space="preserve">    46-M - Zemní práce při extr.mont.pracích</t>
  </si>
  <si>
    <t>129001101</t>
  </si>
  <si>
    <t>Příplatek k cenám vykopávek za ztížení vykopávky v blízkosti podzemního vedení nebo výbušnin v horninách jakékoliv třídy</t>
  </si>
  <si>
    <t>1483596466</t>
  </si>
  <si>
    <t>https://podminky.urs.cz/item/CS_URS_2025_02/129001101</t>
  </si>
  <si>
    <t>okrytí stávajícícho vedení NN</t>
  </si>
  <si>
    <t>61,0*0,35*0,8</t>
  </si>
  <si>
    <t>132251101</t>
  </si>
  <si>
    <t>Hloubení nezapažených rýh šířky do 800 mm strojně s urovnáním dna do předepsaného profilu a spádu v hornině třídy těžitelnosti I skupiny 3 do 20 m3</t>
  </si>
  <si>
    <t>-760776695</t>
  </si>
  <si>
    <t>https://podminky.urs.cz/item/CS_URS_2025_02/132251101</t>
  </si>
  <si>
    <t>174151101</t>
  </si>
  <si>
    <t>Zásyp sypaninou z jakékoliv horniny strojně s uložením výkopku ve vrstvách se zhutněním jam, šachet, rýh nebo kolem objektů v těchto vykopávkách</t>
  </si>
  <si>
    <t>-1923062531</t>
  </si>
  <si>
    <t>https://podminky.urs.cz/item/CS_URS_2025_02/174151101</t>
  </si>
  <si>
    <t>741</t>
  </si>
  <si>
    <t>Elektroinstalace - silnoproud</t>
  </si>
  <si>
    <t>741122144</t>
  </si>
  <si>
    <t>Montáž kabelů měděných bez ukončení uložených v trubkách zatažených plných kulatých nebo bezhalogenových (např. CYKY, CYKFY) počtu a průřezu žil 5x10 mm2</t>
  </si>
  <si>
    <t>172598752</t>
  </si>
  <si>
    <t>https://podminky.urs.cz/item/CS_URS_2025_02/741122144</t>
  </si>
  <si>
    <t>osvětlení</t>
  </si>
  <si>
    <t>215,0</t>
  </si>
  <si>
    <t>34113034</t>
  </si>
  <si>
    <t>kabel instalační jádro Cu plné izolace PVC plášť PVC 450/750V (CYKY) 5x10mm2</t>
  </si>
  <si>
    <t>-766880625</t>
  </si>
  <si>
    <t>215*1,15 'Přepočtené koeficientem množství</t>
  </si>
  <si>
    <t>741122159</t>
  </si>
  <si>
    <t>Montáž kabelů měděných bez ukončení uložených v trubkách zatažených plných kulatých nebo bezhalogenových (např. CYKY, CYKFY) počtu a průřezu žil 5x25 až 35mm2</t>
  </si>
  <si>
    <t>-1058751773</t>
  </si>
  <si>
    <t>https://podminky.urs.cz/item/CS_URS_2025_02/741122159</t>
  </si>
  <si>
    <t>přeložka</t>
  </si>
  <si>
    <t>75,0</t>
  </si>
  <si>
    <t>34113134</t>
  </si>
  <si>
    <t>kabel silový jádro Cu izolace PVC plášť PVC 0,6/1kV (1-CYKY) 5x25mm2</t>
  </si>
  <si>
    <t>-1496685259</t>
  </si>
  <si>
    <t>75*1,15 'Přepočtené koeficientem množství</t>
  </si>
  <si>
    <t>741210122</t>
  </si>
  <si>
    <t>Montáž rozvaděčů litinových, hliníkových nebo plastových bez zapojení vodičů skříněk hmotnosti do 20 kg</t>
  </si>
  <si>
    <t>1976595698</t>
  </si>
  <si>
    <t>https://podminky.urs.cz/item/CS_URS_2025_02/741210122</t>
  </si>
  <si>
    <t>3571R</t>
  </si>
  <si>
    <t>skříň rozváděče veřejného osvětlení včetně výstrojei</t>
  </si>
  <si>
    <t>1575064874</t>
  </si>
  <si>
    <t>3572R</t>
  </si>
  <si>
    <t>skříň rozváděče R1 včetně výstroje</t>
  </si>
  <si>
    <t>1072253718</t>
  </si>
  <si>
    <t>7413R</t>
  </si>
  <si>
    <t>Montáž svítidel LED se zapojením vodičů průmyslových nebo venkovních na výložník</t>
  </si>
  <si>
    <t>-795593902</t>
  </si>
  <si>
    <t>34874R</t>
  </si>
  <si>
    <t>LED reflektor SMD OPTIC G3, 140W, 170Lm/W,23 800Lm</t>
  </si>
  <si>
    <t>-240063091</t>
  </si>
  <si>
    <t>741410041</t>
  </si>
  <si>
    <t>Montáž uzemňovacího vedení s upevněním, propojením a připojením pomocí svorek v zemi s izolací spojů drátu nebo lana Ø do 10 mm v městské zástavbě</t>
  </si>
  <si>
    <t>608684628</t>
  </si>
  <si>
    <t>https://podminky.urs.cz/item/CS_URS_2025_02/741410041</t>
  </si>
  <si>
    <t>přeložka vnitřního vedení</t>
  </si>
  <si>
    <t>403 nová trasa pro osvětlení</t>
  </si>
  <si>
    <t>155,5</t>
  </si>
  <si>
    <t>1,2*8</t>
  </si>
  <si>
    <t>35441073</t>
  </si>
  <si>
    <t>drát D 10mm FeZn</t>
  </si>
  <si>
    <t>-653279591</t>
  </si>
  <si>
    <t>165,1*1,1 'Přepočtené koeficientem množství</t>
  </si>
  <si>
    <t>741420021</t>
  </si>
  <si>
    <t>Montáž hromosvodného vedení svorek se 2 šrouby</t>
  </si>
  <si>
    <t>-832730976</t>
  </si>
  <si>
    <t>https://podminky.urs.cz/item/CS_URS_2025_02/741420021</t>
  </si>
  <si>
    <t>spojení zemnícího drátu</t>
  </si>
  <si>
    <t>2*8</t>
  </si>
  <si>
    <t>35441885</t>
  </si>
  <si>
    <t>svorka spojovací pro lano D 8-10mm</t>
  </si>
  <si>
    <t>1035707622</t>
  </si>
  <si>
    <t>998741121</t>
  </si>
  <si>
    <t>Přesun hmot pro silnoproud stanovený z hmotnosti přesunovaného materiálu vodorovná dopravní vzdálenost do 50 m ruční (bez užití mechanizace) v objektech výšky do 6 m</t>
  </si>
  <si>
    <t>-1283691373</t>
  </si>
  <si>
    <t>https://podminky.urs.cz/item/CS_URS_2025_02/998741121</t>
  </si>
  <si>
    <t>Práce a dodávky M</t>
  </si>
  <si>
    <t>21-M</t>
  </si>
  <si>
    <t>Elektromontáže</t>
  </si>
  <si>
    <t>210204011</t>
  </si>
  <si>
    <t>Montáž stožárů osvětlení samostatně stojících ocelových, délky do 12 m</t>
  </si>
  <si>
    <t>64</t>
  </si>
  <si>
    <t>-268447685</t>
  </si>
  <si>
    <t>https://podminky.urs.cz/item/CS_URS_2025_02/210204011</t>
  </si>
  <si>
    <t>31674114</t>
  </si>
  <si>
    <t>stožár osvětlovací uliční Pz 159/133/114 v 7,2m</t>
  </si>
  <si>
    <t>128</t>
  </si>
  <si>
    <t>-1311853421</t>
  </si>
  <si>
    <t>210204103</t>
  </si>
  <si>
    <t>Montáž výložníků osvětlení jednoramenných sloupových, hmotnosti do 35 kg</t>
  </si>
  <si>
    <t>1405911459</t>
  </si>
  <si>
    <t>https://podminky.urs.cz/item/CS_URS_2025_02/210204103</t>
  </si>
  <si>
    <t>31674000</t>
  </si>
  <si>
    <t>výložník rovný jednoduchý k osvětlovacím stožárům uličním vyložení 500mm</t>
  </si>
  <si>
    <t>1249215845</t>
  </si>
  <si>
    <t>46-M</t>
  </si>
  <si>
    <t>Zemní práce při extr.mont.pracích</t>
  </si>
  <si>
    <t>460010023</t>
  </si>
  <si>
    <t>Vytyčení trasy vedení kabelového (podzemního) ve volném terénu</t>
  </si>
  <si>
    <t>km</t>
  </si>
  <si>
    <t>-1853788613</t>
  </si>
  <si>
    <t>https://podminky.urs.cz/item/CS_URS_2025_02/460010023</t>
  </si>
  <si>
    <t>155,5/1000</t>
  </si>
  <si>
    <t>460141112</t>
  </si>
  <si>
    <t>Hloubení jam strojně včetně urovnáním dna s přemístěním výkopku do vzdálenosti 3 m od okraje jámy nebo s naložením na dopravní prostředek v hornině třídy těžitelnosti I skupiny 3</t>
  </si>
  <si>
    <t>2016694663</t>
  </si>
  <si>
    <t>https://podminky.urs.cz/item/CS_URS_2025_02/460141112</t>
  </si>
  <si>
    <t>patky stožárů</t>
  </si>
  <si>
    <t>(0,7*0,7*1,3)*8</t>
  </si>
  <si>
    <t>460171162</t>
  </si>
  <si>
    <t>Hloubení kabelových rýh strojně včetně urovnání dna s přemístěním výkopku do vzdálenosti 3 m od okraje jámy nebo s naložením na dopravní prostředek šířky 35 cm hloubky 70 cm v hornině třídy těžitelnosti I skupiny 3</t>
  </si>
  <si>
    <t>-893728880</t>
  </si>
  <si>
    <t>https://podminky.urs.cz/item/CS_URS_2025_02/460171162</t>
  </si>
  <si>
    <t>460341113</t>
  </si>
  <si>
    <t>Vodorovné přemístění (odvoz) horniny dopravními prostředky včetně složení, bez naložení a rozprostření jakékoliv třídy, na vzdálenost přes 500 do 1000 m</t>
  </si>
  <si>
    <t>-993808583</t>
  </si>
  <si>
    <t>https://podminky.urs.cz/item/CS_URS_2025_02/460341113</t>
  </si>
  <si>
    <t>(155,5*0,35*0,2)</t>
  </si>
  <si>
    <t>460341121</t>
  </si>
  <si>
    <t>Vodorovné přemístění (odvoz) horniny dopravními prostředky včetně složení, bez naložení a rozprostření jakékoliv třídy, na vzdálenost Příplatek k ceně -1113 za každých dalších i započatých 1000 m</t>
  </si>
  <si>
    <t>2073461656</t>
  </si>
  <si>
    <t>https://podminky.urs.cz/item/CS_URS_2025_02/460341121</t>
  </si>
  <si>
    <t>15,981*2,0</t>
  </si>
  <si>
    <t>460361111</t>
  </si>
  <si>
    <t>Poplatek (skládkovné) za uložení zeminy na skládce zatříděné do Katalogu odpadů pod kódem 17 05 04</t>
  </si>
  <si>
    <t>846535301</t>
  </si>
  <si>
    <t>https://podminky.urs.cz/item/CS_URS_2025_02/460361111</t>
  </si>
  <si>
    <t>15,981*2 'Přepočtené koeficientem množství</t>
  </si>
  <si>
    <t>460451152</t>
  </si>
  <si>
    <t>Zásyp kabelových rýh strojně s přemístěním sypaniny ze vzdálenosti do 10 m, s uložením výkopku ve vrstvách včetně zhutnění a urovnání povrchu šířky 35 cm hloubky 50 cm z horniny třídy těžitelnosti I skupiny 3</t>
  </si>
  <si>
    <t>1967162794</t>
  </si>
  <si>
    <t>https://podminky.urs.cz/item/CS_URS_2025_02/460451152</t>
  </si>
  <si>
    <t>460641124</t>
  </si>
  <si>
    <t>Základové konstrukce základ bez bednění do rostlé zeminy z monolitického železobetonu bez výztuže bez zvláštních nároků na prostředí tř. C 20/25</t>
  </si>
  <si>
    <t>138076689</t>
  </si>
  <si>
    <t>https://podminky.urs.cz/item/CS_URS_2025_02/460641124</t>
  </si>
  <si>
    <t>(0,7*0,7*1,3)*8*1,035</t>
  </si>
  <si>
    <t>-(PI*0,15*0,15*1,2)*8</t>
  </si>
  <si>
    <t>460661111</t>
  </si>
  <si>
    <t>Kabelové lože z písku včetně podsypu, zhutnění a urovnání povrchu pro kabely nn bez zakrytí, šířky do 35 cm</t>
  </si>
  <si>
    <t>-1895961739</t>
  </si>
  <si>
    <t>https://podminky.urs.cz/item/CS_URS_2025_02/460661111</t>
  </si>
  <si>
    <t>460671113</t>
  </si>
  <si>
    <t>Výstražné prvky pro krytí kabelů včetně vyrovnání povrchu rýhy, rozvinutí a uložení fólie, šířky přes 25 do 35 cm</t>
  </si>
  <si>
    <t>918022008</t>
  </si>
  <si>
    <t>https://podminky.urs.cz/item/CS_URS_2025_02/460671113</t>
  </si>
  <si>
    <t>4607R</t>
  </si>
  <si>
    <t>Osazení kabelových prostupů včetně utěsnění a spárování z trub plastových do rýhy, bez výkopových prací s obsypem z písku, vnitřního průměru 30 cm</t>
  </si>
  <si>
    <t>259103578</t>
  </si>
  <si>
    <t>patky sloupů</t>
  </si>
  <si>
    <t>8*1,2</t>
  </si>
  <si>
    <t>28611145</t>
  </si>
  <si>
    <t>trubka kanalizační PVC DN 315x5000mm SN4</t>
  </si>
  <si>
    <t>-453943276</t>
  </si>
  <si>
    <t>460791213</t>
  </si>
  <si>
    <t>Montáž trubek ochranných uložených volně do rýhy plastových ohebných, vnitřního průměru přes 50 do 90 mm</t>
  </si>
  <si>
    <t>1382941473</t>
  </si>
  <si>
    <t>https://podminky.urs.cz/item/CS_URS_2025_02/460791213</t>
  </si>
  <si>
    <t>34571354</t>
  </si>
  <si>
    <t>trubka elektroinstalační ohebná dvouplášťová korugovaná HDPE (chránička) D 75/90mm</t>
  </si>
  <si>
    <t>1249063335</t>
  </si>
  <si>
    <t>155,5*1,05 'Přepočtené koeficientem množství</t>
  </si>
  <si>
    <t>469981111</t>
  </si>
  <si>
    <t>Přesun hmot pro pomocné stavební práce při elektromontážích dopravní vzdálenost do 1 000 m</t>
  </si>
  <si>
    <t>1995199266</t>
  </si>
  <si>
    <t>https://podminky.urs.cz/item/CS_URS_2025_02/469981111</t>
  </si>
  <si>
    <t>675938189</t>
  </si>
  <si>
    <t>06 - Ostatní náklady</t>
  </si>
  <si>
    <t>Geodetické zaměření dokončené stavby vč.kabeláží a vložení do DTM</t>
  </si>
  <si>
    <t>-1313238652</t>
  </si>
  <si>
    <t>Dokumentace skutečného provedení (celý skatepark)</t>
  </si>
  <si>
    <t>1483636399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</si>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</sst>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4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2" fillId="0" borderId="0" applyNumberFormat="0" applyFill="0" applyBorder="0" applyAlignment="0" applyProtection="0"/>
  </cellStyleXfs>
  <cellXfs count="38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vertical="center"/>
    </xf>
    <xf numFmtId="4" fontId="29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30" fillId="0" borderId="15" xfId="0" applyNumberFormat="1" applyFont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166" fontId="30" fillId="0" borderId="0" xfId="0" applyNumberFormat="1" applyFont="1" applyBorder="1" applyAlignment="1" applyProtection="1">
      <alignment vertical="center"/>
    </xf>
    <xf numFmtId="4" fontId="30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9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30" fillId="0" borderId="20" xfId="0" applyNumberFormat="1" applyFont="1" applyBorder="1" applyAlignment="1" applyProtection="1">
      <alignment vertical="center"/>
    </xf>
    <xf numFmtId="4" fontId="30" fillId="0" borderId="21" xfId="0" applyNumberFormat="1" applyFont="1" applyBorder="1" applyAlignment="1" applyProtection="1">
      <alignment vertical="center"/>
    </xf>
    <xf numFmtId="166" fontId="30" fillId="0" borderId="21" xfId="0" applyNumberFormat="1" applyFont="1" applyBorder="1" applyAlignment="1" applyProtection="1">
      <alignment vertical="center"/>
    </xf>
    <xf numFmtId="4" fontId="30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4" fillId="0" borderId="13" xfId="0" applyNumberFormat="1" applyFont="1" applyBorder="1" applyAlignment="1" applyProtection="1"/>
    <xf numFmtId="166" fontId="34" fillId="0" borderId="14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8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167" fontId="23" fillId="2" borderId="23" xfId="0" applyNumberFormat="1" applyFont="1" applyFill="1" applyBorder="1" applyAlignment="1" applyProtection="1">
      <alignment vertical="center"/>
      <protection locked="0"/>
    </xf>
    <xf numFmtId="0" fontId="24" fillId="2" borderId="20" xfId="0" applyFont="1" applyFill="1" applyBorder="1" applyAlignment="1" applyProtection="1">
      <alignment horizontal="left" vertical="center"/>
      <protection locked="0"/>
    </xf>
    <xf numFmtId="0" fontId="24" fillId="0" borderId="21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166" fontId="24" fillId="0" borderId="22" xfId="0" applyNumberFormat="1" applyFont="1" applyBorder="1" applyAlignment="1" applyProtection="1">
      <alignment vertical="center"/>
    </xf>
    <xf numFmtId="0" fontId="39" fillId="0" borderId="23" xfId="0" applyFont="1" applyBorder="1" applyAlignment="1" applyProtection="1">
      <alignment horizontal="center" vertical="center"/>
    </xf>
    <xf numFmtId="49" fontId="39" fillId="0" borderId="23" xfId="0" applyNumberFormat="1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center" vertical="center" wrapText="1"/>
    </xf>
    <xf numFmtId="167" fontId="39" fillId="0" borderId="23" xfId="0" applyNumberFormat="1" applyFont="1" applyBorder="1" applyAlignment="1" applyProtection="1">
      <alignment vertical="center"/>
    </xf>
    <xf numFmtId="4" fontId="39" fillId="2" borderId="23" xfId="0" applyNumberFormat="1" applyFont="1" applyFill="1" applyBorder="1" applyAlignment="1" applyProtection="1">
      <alignment vertical="center"/>
      <protection locked="0"/>
    </xf>
    <xf numFmtId="4" fontId="39" fillId="0" borderId="23" xfId="0" applyNumberFormat="1" applyFont="1" applyBorder="1" applyAlignment="1" applyProtection="1">
      <alignment vertical="center"/>
    </xf>
    <xf numFmtId="0" fontId="40" fillId="0" borderId="4" xfId="0" applyFont="1" applyBorder="1" applyAlignment="1">
      <alignment vertical="center"/>
    </xf>
    <xf numFmtId="0" fontId="39" fillId="2" borderId="15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0" fillId="0" borderId="0" xfId="0" applyAlignment="1">
      <alignment vertical="top"/>
    </xf>
    <xf numFmtId="0" fontId="41" fillId="0" borderId="24" xfId="0" applyFont="1" applyBorder="1" applyAlignment="1">
      <alignment vertical="center" wrapText="1"/>
    </xf>
    <xf numFmtId="0" fontId="41" fillId="0" borderId="25" xfId="0" applyFont="1" applyBorder="1" applyAlignment="1">
      <alignment vertical="center" wrapText="1"/>
    </xf>
    <xf numFmtId="0" fontId="41" fillId="0" borderId="26" xfId="0" applyFont="1" applyBorder="1" applyAlignment="1">
      <alignment vertical="center" wrapText="1"/>
    </xf>
    <xf numFmtId="0" fontId="41" fillId="0" borderId="27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 wrapText="1"/>
    </xf>
    <xf numFmtId="0" fontId="41" fillId="0" borderId="27" xfId="0" applyFont="1" applyBorder="1" applyAlignment="1">
      <alignment vertical="center" wrapText="1"/>
    </xf>
    <xf numFmtId="0" fontId="43" fillId="0" borderId="29" xfId="0" applyFont="1" applyBorder="1" applyAlignment="1">
      <alignment horizontal="left" wrapText="1"/>
    </xf>
    <xf numFmtId="0" fontId="41" fillId="0" borderId="28" xfId="0" applyFont="1" applyBorder="1" applyAlignment="1">
      <alignment vertical="center" wrapText="1"/>
    </xf>
    <xf numFmtId="0" fontId="43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27" xfId="0" applyFont="1" applyBorder="1" applyAlignment="1">
      <alignment vertical="center" wrapText="1"/>
    </xf>
    <xf numFmtId="0" fontId="44" fillId="0" borderId="1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vertical="center"/>
    </xf>
    <xf numFmtId="49" fontId="44" fillId="0" borderId="1" xfId="0" applyNumberFormat="1" applyFont="1" applyBorder="1" applyAlignment="1">
      <alignment horizontal="left" vertical="center" wrapText="1"/>
    </xf>
    <xf numFmtId="49" fontId="44" fillId="0" borderId="1" xfId="0" applyNumberFormat="1" applyFont="1" applyBorder="1" applyAlignment="1">
      <alignment vertical="center" wrapText="1"/>
    </xf>
    <xf numFmtId="0" fontId="41" fillId="0" borderId="30" xfId="0" applyFont="1" applyBorder="1" applyAlignment="1">
      <alignment vertical="center" wrapText="1"/>
    </xf>
    <xf numFmtId="0" fontId="46" fillId="0" borderId="29" xfId="0" applyFont="1" applyBorder="1" applyAlignment="1">
      <alignment vertical="center" wrapText="1"/>
    </xf>
    <xf numFmtId="0" fontId="41" fillId="0" borderId="31" xfId="0" applyFont="1" applyBorder="1" applyAlignment="1">
      <alignment vertical="center" wrapText="1"/>
    </xf>
    <xf numFmtId="0" fontId="41" fillId="0" borderId="1" xfId="0" applyFont="1" applyBorder="1" applyAlignment="1">
      <alignment vertical="top"/>
    </xf>
    <xf numFmtId="0" fontId="41" fillId="0" borderId="0" xfId="0" applyFont="1" applyAlignment="1">
      <alignment vertical="top"/>
    </xf>
    <xf numFmtId="0" fontId="41" fillId="0" borderId="24" xfId="0" applyFont="1" applyBorder="1" applyAlignment="1">
      <alignment horizontal="left" vertical="center"/>
    </xf>
    <xf numFmtId="0" fontId="41" fillId="0" borderId="25" xfId="0" applyFont="1" applyBorder="1" applyAlignment="1">
      <alignment horizontal="left" vertical="center"/>
    </xf>
    <xf numFmtId="0" fontId="41" fillId="0" borderId="26" xfId="0" applyFont="1" applyBorder="1" applyAlignment="1">
      <alignment horizontal="left" vertical="center"/>
    </xf>
    <xf numFmtId="0" fontId="41" fillId="0" borderId="27" xfId="0" applyFont="1" applyBorder="1" applyAlignment="1">
      <alignment horizontal="left" vertical="center"/>
    </xf>
    <xf numFmtId="0" fontId="42" fillId="0" borderId="1" xfId="0" applyFont="1" applyBorder="1" applyAlignment="1">
      <alignment horizontal="center" vertical="center"/>
    </xf>
    <xf numFmtId="0" fontId="41" fillId="0" borderId="28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43" fillId="0" borderId="29" xfId="0" applyFont="1" applyBorder="1" applyAlignment="1">
      <alignment horizontal="left" vertical="center"/>
    </xf>
    <xf numFmtId="0" fontId="43" fillId="0" borderId="29" xfId="0" applyFont="1" applyBorder="1" applyAlignment="1">
      <alignment horizontal="center" vertical="center"/>
    </xf>
    <xf numFmtId="0" fontId="47" fillId="0" borderId="29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5" fillId="0" borderId="27" xfId="0" applyFont="1" applyBorder="1" applyAlignment="1">
      <alignment horizontal="left" vertical="center"/>
    </xf>
    <xf numFmtId="0" fontId="44" fillId="0" borderId="1" xfId="0" applyFont="1" applyFill="1" applyBorder="1" applyAlignment="1">
      <alignment horizontal="left" vertical="center"/>
    </xf>
    <xf numFmtId="0" fontId="44" fillId="0" borderId="1" xfId="0" applyFont="1" applyFill="1" applyBorder="1" applyAlignment="1">
      <alignment horizontal="center" vertical="center"/>
    </xf>
    <xf numFmtId="0" fontId="41" fillId="0" borderId="30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1" fillId="0" borderId="31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left" vertical="center" wrapText="1"/>
    </xf>
    <xf numFmtId="0" fontId="41" fillId="0" borderId="25" xfId="0" applyFont="1" applyBorder="1" applyAlignment="1">
      <alignment horizontal="left" vertical="center" wrapText="1"/>
    </xf>
    <xf numFmtId="0" fontId="41" fillId="0" borderId="26" xfId="0" applyFont="1" applyBorder="1" applyAlignment="1">
      <alignment horizontal="left" vertical="center" wrapText="1"/>
    </xf>
    <xf numFmtId="0" fontId="41" fillId="0" borderId="27" xfId="0" applyFont="1" applyBorder="1" applyAlignment="1">
      <alignment horizontal="left" vertical="center" wrapText="1"/>
    </xf>
    <xf numFmtId="0" fontId="41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45" fillId="0" borderId="27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/>
    </xf>
    <xf numFmtId="0" fontId="45" fillId="0" borderId="28" xfId="0" applyFont="1" applyBorder="1" applyAlignment="1">
      <alignment horizontal="left" vertical="center" wrapText="1"/>
    </xf>
    <xf numFmtId="0" fontId="45" fillId="0" borderId="28" xfId="0" applyFont="1" applyBorder="1" applyAlignment="1">
      <alignment horizontal="left" vertical="center"/>
    </xf>
    <xf numFmtId="0" fontId="45" fillId="0" borderId="30" xfId="0" applyFont="1" applyBorder="1" applyAlignment="1">
      <alignment horizontal="left" vertical="center" wrapText="1"/>
    </xf>
    <xf numFmtId="0" fontId="45" fillId="0" borderId="29" xfId="0" applyFont="1" applyBorder="1" applyAlignment="1">
      <alignment horizontal="left" vertical="center" wrapText="1"/>
    </xf>
    <xf numFmtId="0" fontId="45" fillId="0" borderId="3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top"/>
    </xf>
    <xf numFmtId="0" fontId="44" fillId="0" borderId="1" xfId="0" applyFont="1" applyBorder="1" applyAlignment="1">
      <alignment horizontal="center" vertical="top"/>
    </xf>
    <xf numFmtId="0" fontId="45" fillId="0" borderId="30" xfId="0" applyFont="1" applyBorder="1" applyAlignment="1">
      <alignment horizontal="left" vertical="center"/>
    </xf>
    <xf numFmtId="0" fontId="45" fillId="0" borderId="3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43" fillId="0" borderId="1" xfId="0" applyFont="1" applyBorder="1" applyAlignment="1">
      <alignment vertical="center"/>
    </xf>
    <xf numFmtId="0" fontId="47" fillId="0" borderId="29" xfId="0" applyFont="1" applyBorder="1" applyAlignment="1">
      <alignment vertical="center"/>
    </xf>
    <xf numFmtId="0" fontId="43" fillId="0" borderId="29" xfId="0" applyFont="1" applyBorder="1" applyAlignment="1">
      <alignment vertical="center"/>
    </xf>
    <xf numFmtId="0" fontId="44" fillId="0" borderId="1" xfId="0" applyFont="1" applyBorder="1" applyAlignment="1">
      <alignment vertical="top"/>
    </xf>
    <xf numFmtId="49" fontId="44" fillId="0" borderId="1" xfId="0" applyNumberFormat="1" applyFont="1" applyBorder="1" applyAlignment="1">
      <alignment horizontal="left" vertical="center"/>
    </xf>
    <xf numFmtId="0" fontId="50" fillId="0" borderId="27" xfId="0" applyFont="1" applyBorder="1" applyAlignment="1" applyProtection="1">
      <alignment horizontal="left" vertical="center"/>
    </xf>
    <xf numFmtId="0" fontId="51" fillId="0" borderId="1" xfId="0" applyFont="1" applyBorder="1" applyAlignment="1" applyProtection="1">
      <alignment vertical="top"/>
    </xf>
    <xf numFmtId="0" fontId="51" fillId="0" borderId="1" xfId="0" applyFont="1" applyBorder="1" applyAlignment="1" applyProtection="1">
      <alignment horizontal="left" vertical="center"/>
    </xf>
    <xf numFmtId="0" fontId="51" fillId="0" borderId="1" xfId="0" applyFont="1" applyBorder="1" applyAlignment="1" applyProtection="1">
      <alignment horizontal="center" vertical="center"/>
    </xf>
    <xf numFmtId="49" fontId="51" fillId="0" borderId="1" xfId="0" applyNumberFormat="1" applyFont="1" applyBorder="1" applyAlignment="1" applyProtection="1">
      <alignment horizontal="left" vertical="center"/>
    </xf>
    <xf numFmtId="0" fontId="50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3" fillId="0" borderId="29" xfId="0" applyFont="1" applyBorder="1" applyAlignment="1">
      <alignment horizontal="left"/>
    </xf>
    <xf numFmtId="0" fontId="47" fillId="0" borderId="29" xfId="0" applyFont="1" applyBorder="1" applyAlignment="1"/>
    <xf numFmtId="0" fontId="41" fillId="0" borderId="27" xfId="0" applyFont="1" applyBorder="1" applyAlignment="1">
      <alignment vertical="top"/>
    </xf>
    <xf numFmtId="0" fontId="41" fillId="0" borderId="28" xfId="0" applyFont="1" applyBorder="1" applyAlignment="1">
      <alignment vertical="top"/>
    </xf>
    <xf numFmtId="0" fontId="41" fillId="0" borderId="30" xfId="0" applyFont="1" applyBorder="1" applyAlignment="1">
      <alignment vertical="top"/>
    </xf>
    <xf numFmtId="0" fontId="41" fillId="0" borderId="29" xfId="0" applyFont="1" applyBorder="1" applyAlignment="1">
      <alignment vertical="top"/>
    </xf>
    <xf numFmtId="0" fontId="41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styles" Target="styles.xml" /><Relationship Id="rId22" Type="http://schemas.openxmlformats.org/officeDocument/2006/relationships/theme" Target="theme/theme1.xml" /><Relationship Id="rId23" Type="http://schemas.openxmlformats.org/officeDocument/2006/relationships/calcChain" Target="calcChain.xml" /><Relationship Id="rId24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13141112" TargetMode="External" /><Relationship Id="rId2" Type="http://schemas.openxmlformats.org/officeDocument/2006/relationships/hyperlink" Target="https://podminky.urs.cz/item/CS_URS_2025_02/213311151" TargetMode="External" /><Relationship Id="rId3" Type="http://schemas.openxmlformats.org/officeDocument/2006/relationships/hyperlink" Target="https://podminky.urs.cz/item/CS_URS_2025_02/311321816" TargetMode="External" /><Relationship Id="rId4" Type="http://schemas.openxmlformats.org/officeDocument/2006/relationships/hyperlink" Target="https://podminky.urs.cz/item/CS_URS_2025_02/311351121" TargetMode="External" /><Relationship Id="rId5" Type="http://schemas.openxmlformats.org/officeDocument/2006/relationships/hyperlink" Target="https://podminky.urs.cz/item/CS_URS_2025_02/311351122" TargetMode="External" /><Relationship Id="rId6" Type="http://schemas.openxmlformats.org/officeDocument/2006/relationships/hyperlink" Target="https://podminky.urs.cz/item/CS_URS_2025_02/311351911" TargetMode="External" /><Relationship Id="rId7" Type="http://schemas.openxmlformats.org/officeDocument/2006/relationships/hyperlink" Target="https://podminky.urs.cz/item/CS_URS_2025_02/311361821" TargetMode="External" /><Relationship Id="rId8" Type="http://schemas.openxmlformats.org/officeDocument/2006/relationships/hyperlink" Target="https://podminky.urs.cz/item/CS_URS_2025_02/413322727" TargetMode="External" /><Relationship Id="rId9" Type="http://schemas.openxmlformats.org/officeDocument/2006/relationships/hyperlink" Target="https://podminky.urs.cz/item/CS_URS_2025_02/413351111" TargetMode="External" /><Relationship Id="rId10" Type="http://schemas.openxmlformats.org/officeDocument/2006/relationships/hyperlink" Target="https://podminky.urs.cz/item/CS_URS_2025_02/413351112" TargetMode="External" /><Relationship Id="rId11" Type="http://schemas.openxmlformats.org/officeDocument/2006/relationships/hyperlink" Target="https://podminky.urs.cz/item/CS_URS_2025_02/413351191" TargetMode="External" /><Relationship Id="rId12" Type="http://schemas.openxmlformats.org/officeDocument/2006/relationships/hyperlink" Target="https://podminky.urs.cz/item/CS_URS_2025_02/413352111" TargetMode="External" /><Relationship Id="rId13" Type="http://schemas.openxmlformats.org/officeDocument/2006/relationships/hyperlink" Target="https://podminky.urs.cz/item/CS_URS_2025_02/413352112" TargetMode="External" /><Relationship Id="rId14" Type="http://schemas.openxmlformats.org/officeDocument/2006/relationships/hyperlink" Target="https://podminky.urs.cz/item/CS_URS_2025_02/413361821" TargetMode="External" /><Relationship Id="rId15" Type="http://schemas.openxmlformats.org/officeDocument/2006/relationships/hyperlink" Target="https://podminky.urs.cz/item/CS_URS_2025_02/631311236" TargetMode="External" /><Relationship Id="rId16" Type="http://schemas.openxmlformats.org/officeDocument/2006/relationships/hyperlink" Target="https://podminky.urs.cz/item/CS_URS_2025_02/631319175" TargetMode="External" /><Relationship Id="rId17" Type="http://schemas.openxmlformats.org/officeDocument/2006/relationships/hyperlink" Target="https://podminky.urs.cz/item/CS_URS_2025_02/631319185" TargetMode="External" /><Relationship Id="rId18" Type="http://schemas.openxmlformats.org/officeDocument/2006/relationships/hyperlink" Target="https://podminky.urs.cz/item/CS_URS_2025_02/631351101" TargetMode="External" /><Relationship Id="rId19" Type="http://schemas.openxmlformats.org/officeDocument/2006/relationships/hyperlink" Target="https://podminky.urs.cz/item/CS_URS_2025_02/631351102" TargetMode="External" /><Relationship Id="rId20" Type="http://schemas.openxmlformats.org/officeDocument/2006/relationships/hyperlink" Target="https://podminky.urs.cz/item/CS_URS_2025_02/631362021" TargetMode="External" /><Relationship Id="rId21" Type="http://schemas.openxmlformats.org/officeDocument/2006/relationships/hyperlink" Target="https://podminky.urs.cz/item/CS_URS_2025_02/632481213" TargetMode="External" /><Relationship Id="rId22" Type="http://schemas.openxmlformats.org/officeDocument/2006/relationships/hyperlink" Target="https://podminky.urs.cz/item/CS_URS_2025_02/633991111" TargetMode="External" /><Relationship Id="rId23" Type="http://schemas.openxmlformats.org/officeDocument/2006/relationships/hyperlink" Target="https://podminky.urs.cz/item/CS_URS_2025_02/998011008" TargetMode="External" /><Relationship Id="rId24" Type="http://schemas.openxmlformats.org/officeDocument/2006/relationships/hyperlink" Target="https://podminky.urs.cz/item/CS_URS_2025_02/767995112" TargetMode="External" /><Relationship Id="rId25" Type="http://schemas.openxmlformats.org/officeDocument/2006/relationships/hyperlink" Target="https://podminky.urs.cz/item/CS_URS_2025_02/998767121" TargetMode="External" /><Relationship Id="rId26" Type="http://schemas.openxmlformats.org/officeDocument/2006/relationships/hyperlink" Target="https://podminky.urs.cz/item/CS_URS_2025_02/783317101" TargetMode="External" /><Relationship Id="rId27" Type="http://schemas.openxmlformats.org/officeDocument/2006/relationships/hyperlink" Target="https://podminky.urs.cz/item/CS_URS_2025_02/789111141" TargetMode="External" /><Relationship Id="rId28" Type="http://schemas.openxmlformats.org/officeDocument/2006/relationships/hyperlink" Target="https://podminky.urs.cz/item/CS_URS_2025_02/789111260" TargetMode="External" /><Relationship Id="rId29" Type="http://schemas.openxmlformats.org/officeDocument/2006/relationships/hyperlink" Target="https://podminky.urs.cz/item/CS_URS_2025_02/789412533" TargetMode="External" /><Relationship Id="rId30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75321711" TargetMode="External" /><Relationship Id="rId2" Type="http://schemas.openxmlformats.org/officeDocument/2006/relationships/hyperlink" Target="https://podminky.urs.cz/item/CS_URS_2025_02/275351121" TargetMode="External" /><Relationship Id="rId3" Type="http://schemas.openxmlformats.org/officeDocument/2006/relationships/hyperlink" Target="https://podminky.urs.cz/item/CS_URS_2025_02/275351122" TargetMode="External" /><Relationship Id="rId4" Type="http://schemas.openxmlformats.org/officeDocument/2006/relationships/hyperlink" Target="https://podminky.urs.cz/item/CS_URS_2025_02/275362021" TargetMode="External" /><Relationship Id="rId5" Type="http://schemas.openxmlformats.org/officeDocument/2006/relationships/hyperlink" Target="https://podminky.urs.cz/item/CS_URS_2025_02/998011008" TargetMode="External" /><Relationship Id="rId6" Type="http://schemas.openxmlformats.org/officeDocument/2006/relationships/hyperlink" Target="https://podminky.urs.cz/item/CS_URS_2025_02/767995112" TargetMode="External" /><Relationship Id="rId7" Type="http://schemas.openxmlformats.org/officeDocument/2006/relationships/hyperlink" Target="https://podminky.urs.cz/item/CS_URS_2025_02/998767121" TargetMode="External" /><Relationship Id="rId8" Type="http://schemas.openxmlformats.org/officeDocument/2006/relationships/hyperlink" Target="https://podminky.urs.cz/item/CS_URS_2025_02/783317101" TargetMode="External" /><Relationship Id="rId9" Type="http://schemas.openxmlformats.org/officeDocument/2006/relationships/hyperlink" Target="https://podminky.urs.cz/item/CS_URS_2025_02/789111141" TargetMode="External" /><Relationship Id="rId10" Type="http://schemas.openxmlformats.org/officeDocument/2006/relationships/hyperlink" Target="https://podminky.urs.cz/item/CS_URS_2025_02/789111260" TargetMode="External" /><Relationship Id="rId11" Type="http://schemas.openxmlformats.org/officeDocument/2006/relationships/hyperlink" Target="https://podminky.urs.cz/item/CS_URS_2025_02/789412533" TargetMode="External" /><Relationship Id="rId12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13141112" TargetMode="External" /><Relationship Id="rId2" Type="http://schemas.openxmlformats.org/officeDocument/2006/relationships/hyperlink" Target="https://podminky.urs.cz/item/CS_URS_2025_02/213311151" TargetMode="External" /><Relationship Id="rId3" Type="http://schemas.openxmlformats.org/officeDocument/2006/relationships/hyperlink" Target="https://podminky.urs.cz/item/CS_URS_2025_02/434311115" TargetMode="External" /><Relationship Id="rId4" Type="http://schemas.openxmlformats.org/officeDocument/2006/relationships/hyperlink" Target="https://podminky.urs.cz/item/CS_URS_2025_02/434351141" TargetMode="External" /><Relationship Id="rId5" Type="http://schemas.openxmlformats.org/officeDocument/2006/relationships/hyperlink" Target="https://podminky.urs.cz/item/CS_URS_2025_02/434351142" TargetMode="External" /><Relationship Id="rId6" Type="http://schemas.openxmlformats.org/officeDocument/2006/relationships/hyperlink" Target="https://podminky.urs.cz/item/CS_URS_2025_02/631311236" TargetMode="External" /><Relationship Id="rId7" Type="http://schemas.openxmlformats.org/officeDocument/2006/relationships/hyperlink" Target="https://podminky.urs.cz/item/CS_URS_2025_02/631319175" TargetMode="External" /><Relationship Id="rId8" Type="http://schemas.openxmlformats.org/officeDocument/2006/relationships/hyperlink" Target="https://podminky.urs.cz/item/CS_URS_2025_02/631319185" TargetMode="External" /><Relationship Id="rId9" Type="http://schemas.openxmlformats.org/officeDocument/2006/relationships/hyperlink" Target="https://podminky.urs.cz/item/CS_URS_2025_02/631351101" TargetMode="External" /><Relationship Id="rId10" Type="http://schemas.openxmlformats.org/officeDocument/2006/relationships/hyperlink" Target="https://podminky.urs.cz/item/CS_URS_2025_02/631351102" TargetMode="External" /><Relationship Id="rId11" Type="http://schemas.openxmlformats.org/officeDocument/2006/relationships/hyperlink" Target="https://podminky.urs.cz/item/CS_URS_2025_02/631362021" TargetMode="External" /><Relationship Id="rId12" Type="http://schemas.openxmlformats.org/officeDocument/2006/relationships/hyperlink" Target="https://podminky.urs.cz/item/CS_URS_2025_02/632481213" TargetMode="External" /><Relationship Id="rId13" Type="http://schemas.openxmlformats.org/officeDocument/2006/relationships/hyperlink" Target="https://podminky.urs.cz/item/CS_URS_2025_02/633991111" TargetMode="External" /><Relationship Id="rId14" Type="http://schemas.openxmlformats.org/officeDocument/2006/relationships/hyperlink" Target="https://podminky.urs.cz/item/CS_URS_2025_02/953943121" TargetMode="External" /><Relationship Id="rId15" Type="http://schemas.openxmlformats.org/officeDocument/2006/relationships/hyperlink" Target="https://podminky.urs.cz/item/CS_URS_2025_02/998011008" TargetMode="External" /><Relationship Id="rId16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13141112" TargetMode="External" /><Relationship Id="rId2" Type="http://schemas.openxmlformats.org/officeDocument/2006/relationships/hyperlink" Target="https://podminky.urs.cz/item/CS_URS_2025_02/213311151" TargetMode="External" /><Relationship Id="rId3" Type="http://schemas.openxmlformats.org/officeDocument/2006/relationships/hyperlink" Target="https://podminky.urs.cz/item/CS_URS_2025_02/631311236" TargetMode="External" /><Relationship Id="rId4" Type="http://schemas.openxmlformats.org/officeDocument/2006/relationships/hyperlink" Target="https://podminky.urs.cz/item/CS_URS_2025_02/631319175" TargetMode="External" /><Relationship Id="rId5" Type="http://schemas.openxmlformats.org/officeDocument/2006/relationships/hyperlink" Target="https://podminky.urs.cz/item/CS_URS_2025_02/631351101" TargetMode="External" /><Relationship Id="rId6" Type="http://schemas.openxmlformats.org/officeDocument/2006/relationships/hyperlink" Target="https://podminky.urs.cz/item/CS_URS_2025_02/631351102" TargetMode="External" /><Relationship Id="rId7" Type="http://schemas.openxmlformats.org/officeDocument/2006/relationships/hyperlink" Target="https://podminky.urs.cz/item/CS_URS_2025_02/631362021" TargetMode="External" /><Relationship Id="rId8" Type="http://schemas.openxmlformats.org/officeDocument/2006/relationships/hyperlink" Target="https://podminky.urs.cz/item/CS_URS_2025_02/632481213" TargetMode="External" /><Relationship Id="rId9" Type="http://schemas.openxmlformats.org/officeDocument/2006/relationships/hyperlink" Target="https://podminky.urs.cz/item/CS_URS_2025_02/633991111" TargetMode="External" /><Relationship Id="rId10" Type="http://schemas.openxmlformats.org/officeDocument/2006/relationships/hyperlink" Target="https://podminky.urs.cz/item/CS_URS_2025_02/953943121" TargetMode="External" /><Relationship Id="rId11" Type="http://schemas.openxmlformats.org/officeDocument/2006/relationships/hyperlink" Target="https://podminky.urs.cz/item/CS_URS_2025_02/998011008" TargetMode="External" /><Relationship Id="rId12" Type="http://schemas.openxmlformats.org/officeDocument/2006/relationships/hyperlink" Target="https://podminky.urs.cz/item/CS_URS_2025_02/767995112" TargetMode="External" /><Relationship Id="rId13" Type="http://schemas.openxmlformats.org/officeDocument/2006/relationships/hyperlink" Target="https://podminky.urs.cz/item/CS_URS_2025_02/998767121" TargetMode="External" /><Relationship Id="rId14" Type="http://schemas.openxmlformats.org/officeDocument/2006/relationships/hyperlink" Target="https://podminky.urs.cz/item/CS_URS_2025_02/783317101" TargetMode="External" /><Relationship Id="rId15" Type="http://schemas.openxmlformats.org/officeDocument/2006/relationships/hyperlink" Target="https://podminky.urs.cz/item/CS_URS_2025_02/789111141" TargetMode="External" /><Relationship Id="rId16" Type="http://schemas.openxmlformats.org/officeDocument/2006/relationships/hyperlink" Target="https://podminky.urs.cz/item/CS_URS_2025_02/789111260" TargetMode="External" /><Relationship Id="rId17" Type="http://schemas.openxmlformats.org/officeDocument/2006/relationships/hyperlink" Target="https://podminky.urs.cz/item/CS_URS_2025_02/789412533" TargetMode="External" /><Relationship Id="rId18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13141112" TargetMode="External" /><Relationship Id="rId2" Type="http://schemas.openxmlformats.org/officeDocument/2006/relationships/hyperlink" Target="https://podminky.urs.cz/item/CS_URS_2025_02/213311151" TargetMode="External" /><Relationship Id="rId3" Type="http://schemas.openxmlformats.org/officeDocument/2006/relationships/hyperlink" Target="https://podminky.urs.cz/item/CS_URS_2025_02/312321816" TargetMode="External" /><Relationship Id="rId4" Type="http://schemas.openxmlformats.org/officeDocument/2006/relationships/hyperlink" Target="https://podminky.urs.cz/item/CS_URS_2025_02/312351121" TargetMode="External" /><Relationship Id="rId5" Type="http://schemas.openxmlformats.org/officeDocument/2006/relationships/hyperlink" Target="https://podminky.urs.cz/item/CS_URS_2025_02/312351122" TargetMode="External" /><Relationship Id="rId6" Type="http://schemas.openxmlformats.org/officeDocument/2006/relationships/hyperlink" Target="https://podminky.urs.cz/item/CS_URS_2025_02/312351911" TargetMode="External" /><Relationship Id="rId7" Type="http://schemas.openxmlformats.org/officeDocument/2006/relationships/hyperlink" Target="https://podminky.urs.cz/item/CS_URS_2025_02/312362021" TargetMode="External" /><Relationship Id="rId8" Type="http://schemas.openxmlformats.org/officeDocument/2006/relationships/hyperlink" Target="https://podminky.urs.cz/item/CS_URS_2025_02/631311236" TargetMode="External" /><Relationship Id="rId9" Type="http://schemas.openxmlformats.org/officeDocument/2006/relationships/hyperlink" Target="https://podminky.urs.cz/item/CS_URS_2025_02/631319175" TargetMode="External" /><Relationship Id="rId10" Type="http://schemas.openxmlformats.org/officeDocument/2006/relationships/hyperlink" Target="https://podminky.urs.cz/item/CS_URS_2025_02/631351101" TargetMode="External" /><Relationship Id="rId11" Type="http://schemas.openxmlformats.org/officeDocument/2006/relationships/hyperlink" Target="https://podminky.urs.cz/item/CS_URS_2025_02/631351102" TargetMode="External" /><Relationship Id="rId12" Type="http://schemas.openxmlformats.org/officeDocument/2006/relationships/hyperlink" Target="https://podminky.urs.cz/item/CS_URS_2025_02/631362021" TargetMode="External" /><Relationship Id="rId13" Type="http://schemas.openxmlformats.org/officeDocument/2006/relationships/hyperlink" Target="https://podminky.urs.cz/item/CS_URS_2025_02/632481213" TargetMode="External" /><Relationship Id="rId14" Type="http://schemas.openxmlformats.org/officeDocument/2006/relationships/hyperlink" Target="https://podminky.urs.cz/item/CS_URS_2025_02/633991111" TargetMode="External" /><Relationship Id="rId15" Type="http://schemas.openxmlformats.org/officeDocument/2006/relationships/hyperlink" Target="https://podminky.urs.cz/item/CS_URS_2025_02/953943121" TargetMode="External" /><Relationship Id="rId16" Type="http://schemas.openxmlformats.org/officeDocument/2006/relationships/hyperlink" Target="https://podminky.urs.cz/item/CS_URS_2025_02/998011008" TargetMode="External" /><Relationship Id="rId17" Type="http://schemas.openxmlformats.org/officeDocument/2006/relationships/hyperlink" Target="https://podminky.urs.cz/item/CS_URS_2025_02/767995112" TargetMode="External" /><Relationship Id="rId18" Type="http://schemas.openxmlformats.org/officeDocument/2006/relationships/hyperlink" Target="https://podminky.urs.cz/item/CS_URS_2025_02/998767121" TargetMode="External" /><Relationship Id="rId19" Type="http://schemas.openxmlformats.org/officeDocument/2006/relationships/hyperlink" Target="https://podminky.urs.cz/item/CS_URS_2025_02/783317101" TargetMode="External" /><Relationship Id="rId20" Type="http://schemas.openxmlformats.org/officeDocument/2006/relationships/hyperlink" Target="https://podminky.urs.cz/item/CS_URS_2025_02/789111141" TargetMode="External" /><Relationship Id="rId21" Type="http://schemas.openxmlformats.org/officeDocument/2006/relationships/hyperlink" Target="https://podminky.urs.cz/item/CS_URS_2025_02/789111260" TargetMode="External" /><Relationship Id="rId22" Type="http://schemas.openxmlformats.org/officeDocument/2006/relationships/hyperlink" Target="https://podminky.urs.cz/item/CS_URS_2025_02/789412533" TargetMode="External" /><Relationship Id="rId23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13141112" TargetMode="External" /><Relationship Id="rId2" Type="http://schemas.openxmlformats.org/officeDocument/2006/relationships/hyperlink" Target="https://podminky.urs.cz/item/CS_URS_2025_02/213311151" TargetMode="External" /><Relationship Id="rId3" Type="http://schemas.openxmlformats.org/officeDocument/2006/relationships/hyperlink" Target="https://podminky.urs.cz/item/CS_URS_2025_02/631311236" TargetMode="External" /><Relationship Id="rId4" Type="http://schemas.openxmlformats.org/officeDocument/2006/relationships/hyperlink" Target="https://podminky.urs.cz/item/CS_URS_2025_02/631319175" TargetMode="External" /><Relationship Id="rId5" Type="http://schemas.openxmlformats.org/officeDocument/2006/relationships/hyperlink" Target="https://podminky.urs.cz/item/CS_URS_2025_02/631319185" TargetMode="External" /><Relationship Id="rId6" Type="http://schemas.openxmlformats.org/officeDocument/2006/relationships/hyperlink" Target="https://podminky.urs.cz/item/CS_URS_2025_02/631351101" TargetMode="External" /><Relationship Id="rId7" Type="http://schemas.openxmlformats.org/officeDocument/2006/relationships/hyperlink" Target="https://podminky.urs.cz/item/CS_URS_2025_02/631351102" TargetMode="External" /><Relationship Id="rId8" Type="http://schemas.openxmlformats.org/officeDocument/2006/relationships/hyperlink" Target="https://podminky.urs.cz/item/CS_URS_2025_02/631362021" TargetMode="External" /><Relationship Id="rId9" Type="http://schemas.openxmlformats.org/officeDocument/2006/relationships/hyperlink" Target="https://podminky.urs.cz/item/CS_URS_2025_02/632481213" TargetMode="External" /><Relationship Id="rId10" Type="http://schemas.openxmlformats.org/officeDocument/2006/relationships/hyperlink" Target="https://podminky.urs.cz/item/CS_URS_2025_02/633991111" TargetMode="External" /><Relationship Id="rId11" Type="http://schemas.openxmlformats.org/officeDocument/2006/relationships/hyperlink" Target="https://podminky.urs.cz/item/CS_URS_2025_02/949101111" TargetMode="External" /><Relationship Id="rId12" Type="http://schemas.openxmlformats.org/officeDocument/2006/relationships/hyperlink" Target="https://podminky.urs.cz/item/CS_URS_2025_02/953943121" TargetMode="External" /><Relationship Id="rId13" Type="http://schemas.openxmlformats.org/officeDocument/2006/relationships/hyperlink" Target="https://podminky.urs.cz/item/CS_URS_2025_02/953961214" TargetMode="External" /><Relationship Id="rId14" Type="http://schemas.openxmlformats.org/officeDocument/2006/relationships/hyperlink" Target="https://podminky.urs.cz/item/CS_URS_2025_02/953965131" TargetMode="External" /><Relationship Id="rId15" Type="http://schemas.openxmlformats.org/officeDocument/2006/relationships/hyperlink" Target="https://podminky.urs.cz/item/CS_URS_2025_02/998011008" TargetMode="External" /><Relationship Id="rId16" Type="http://schemas.openxmlformats.org/officeDocument/2006/relationships/hyperlink" Target="https://podminky.urs.cz/item/CS_URS_2025_02/767163122" TargetMode="External" /><Relationship Id="rId17" Type="http://schemas.openxmlformats.org/officeDocument/2006/relationships/hyperlink" Target="https://podminky.urs.cz/item/CS_URS_2025_02/767995112" TargetMode="External" /><Relationship Id="rId18" Type="http://schemas.openxmlformats.org/officeDocument/2006/relationships/hyperlink" Target="https://podminky.urs.cz/item/CS_URS_2025_02/998767121" TargetMode="External" /><Relationship Id="rId19" Type="http://schemas.openxmlformats.org/officeDocument/2006/relationships/hyperlink" Target="https://podminky.urs.cz/item/CS_URS_2025_02/783317101" TargetMode="External" /><Relationship Id="rId20" Type="http://schemas.openxmlformats.org/officeDocument/2006/relationships/hyperlink" Target="https://podminky.urs.cz/item/CS_URS_2025_02/789111141" TargetMode="External" /><Relationship Id="rId21" Type="http://schemas.openxmlformats.org/officeDocument/2006/relationships/hyperlink" Target="https://podminky.urs.cz/item/CS_URS_2025_02/789111260" TargetMode="External" /><Relationship Id="rId22" Type="http://schemas.openxmlformats.org/officeDocument/2006/relationships/hyperlink" Target="https://podminky.urs.cz/item/CS_URS_2025_02/789412533" TargetMode="External" /><Relationship Id="rId23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13141112" TargetMode="External" /><Relationship Id="rId2" Type="http://schemas.openxmlformats.org/officeDocument/2006/relationships/hyperlink" Target="https://podminky.urs.cz/item/CS_URS_2025_02/213311151" TargetMode="External" /><Relationship Id="rId3" Type="http://schemas.openxmlformats.org/officeDocument/2006/relationships/hyperlink" Target="https://podminky.urs.cz/item/CS_URS_2025_02/631311236" TargetMode="External" /><Relationship Id="rId4" Type="http://schemas.openxmlformats.org/officeDocument/2006/relationships/hyperlink" Target="https://podminky.urs.cz/item/CS_URS_2025_02/631319013" TargetMode="External" /><Relationship Id="rId5" Type="http://schemas.openxmlformats.org/officeDocument/2006/relationships/hyperlink" Target="https://podminky.urs.cz/item/CS_URS_2025_02/631319175" TargetMode="External" /><Relationship Id="rId6" Type="http://schemas.openxmlformats.org/officeDocument/2006/relationships/hyperlink" Target="https://podminky.urs.cz/item/CS_URS_2025_02/631361821" TargetMode="External" /><Relationship Id="rId7" Type="http://schemas.openxmlformats.org/officeDocument/2006/relationships/hyperlink" Target="https://podminky.urs.cz/item/CS_URS_2025_02/631362021" TargetMode="External" /><Relationship Id="rId8" Type="http://schemas.openxmlformats.org/officeDocument/2006/relationships/hyperlink" Target="https://podminky.urs.cz/item/CS_URS_2025_02/632481213" TargetMode="External" /><Relationship Id="rId9" Type="http://schemas.openxmlformats.org/officeDocument/2006/relationships/hyperlink" Target="https://podminky.urs.cz/item/CS_URS_2025_02/633991111" TargetMode="External" /><Relationship Id="rId10" Type="http://schemas.openxmlformats.org/officeDocument/2006/relationships/hyperlink" Target="https://podminky.urs.cz/item/CS_URS_2025_02/634663111" TargetMode="External" /><Relationship Id="rId11" Type="http://schemas.openxmlformats.org/officeDocument/2006/relationships/hyperlink" Target="https://podminky.urs.cz/item/CS_URS_2025_02/634911111" TargetMode="External" /><Relationship Id="rId12" Type="http://schemas.openxmlformats.org/officeDocument/2006/relationships/hyperlink" Target="https://podminky.urs.cz/item/CS_URS_2025_02/953943121" TargetMode="External" /><Relationship Id="rId13" Type="http://schemas.openxmlformats.org/officeDocument/2006/relationships/hyperlink" Target="https://podminky.urs.cz/item/CS_URS_2025_02/998011008" TargetMode="External" /><Relationship Id="rId14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1251100" TargetMode="External" /><Relationship Id="rId2" Type="http://schemas.openxmlformats.org/officeDocument/2006/relationships/hyperlink" Target="https://podminky.urs.cz/item/CS_URS_2025_02/162551108" TargetMode="External" /><Relationship Id="rId3" Type="http://schemas.openxmlformats.org/officeDocument/2006/relationships/hyperlink" Target="https://podminky.urs.cz/item/CS_URS_2025_02/171201231" TargetMode="External" /><Relationship Id="rId4" Type="http://schemas.openxmlformats.org/officeDocument/2006/relationships/hyperlink" Target="https://podminky.urs.cz/item/CS_URS_2025_02/171251201" TargetMode="External" /><Relationship Id="rId5" Type="http://schemas.openxmlformats.org/officeDocument/2006/relationships/hyperlink" Target="https://podminky.urs.cz/item/CS_URS_2025_02/175151201" TargetMode="External" /><Relationship Id="rId6" Type="http://schemas.openxmlformats.org/officeDocument/2006/relationships/hyperlink" Target="https://podminky.urs.cz/item/CS_URS_2025_02/181411121" TargetMode="External" /><Relationship Id="rId7" Type="http://schemas.openxmlformats.org/officeDocument/2006/relationships/hyperlink" Target="https://podminky.urs.cz/item/CS_URS_2025_02/211571121" TargetMode="External" /><Relationship Id="rId8" Type="http://schemas.openxmlformats.org/officeDocument/2006/relationships/hyperlink" Target="https://podminky.urs.cz/item/CS_URS_2025_02/211971121" TargetMode="External" /><Relationship Id="rId9" Type="http://schemas.openxmlformats.org/officeDocument/2006/relationships/hyperlink" Target="https://podminky.urs.cz/item/CS_URS_2025_02/213141112" TargetMode="External" /><Relationship Id="rId10" Type="http://schemas.openxmlformats.org/officeDocument/2006/relationships/hyperlink" Target="https://podminky.urs.cz/item/CS_URS_2025_02/275313711" TargetMode="External" /><Relationship Id="rId11" Type="http://schemas.openxmlformats.org/officeDocument/2006/relationships/hyperlink" Target="https://podminky.urs.cz/item/CS_URS_2025_02/564841113" TargetMode="External" /><Relationship Id="rId12" Type="http://schemas.openxmlformats.org/officeDocument/2006/relationships/hyperlink" Target="https://podminky.urs.cz/item/CS_URS_2025_02/564861111" TargetMode="External" /><Relationship Id="rId13" Type="http://schemas.openxmlformats.org/officeDocument/2006/relationships/hyperlink" Target="https://podminky.urs.cz/item/CS_URS_2025_02/596212212" TargetMode="External" /><Relationship Id="rId14" Type="http://schemas.openxmlformats.org/officeDocument/2006/relationships/hyperlink" Target="https://podminky.urs.cz/item/CS_URS_2025_02/916231213" TargetMode="External" /><Relationship Id="rId15" Type="http://schemas.openxmlformats.org/officeDocument/2006/relationships/hyperlink" Target="https://podminky.urs.cz/item/CS_URS_2025_02/936104213" TargetMode="External" /><Relationship Id="rId16" Type="http://schemas.openxmlformats.org/officeDocument/2006/relationships/hyperlink" Target="https://podminky.urs.cz/item/CS_URS_2025_02/936124113" TargetMode="External" /><Relationship Id="rId17" Type="http://schemas.openxmlformats.org/officeDocument/2006/relationships/hyperlink" Target="https://podminky.urs.cz/item/CS_URS_2025_02/998223011" TargetMode="External" /><Relationship Id="rId18" Type="http://schemas.openxmlformats.org/officeDocument/2006/relationships/hyperlink" Target="https://podminky.urs.cz/item/CS_URS_2025_02/766414242" TargetMode="External" /><Relationship Id="rId19" Type="http://schemas.openxmlformats.org/officeDocument/2006/relationships/hyperlink" Target="https://podminky.urs.cz/item/CS_URS_2025_02/998766121" TargetMode="External" /><Relationship Id="rId20" Type="http://schemas.openxmlformats.org/officeDocument/2006/relationships/hyperlink" Target="https://podminky.urs.cz/item/CS_URS_2025_02/767995112" TargetMode="External" /><Relationship Id="rId21" Type="http://schemas.openxmlformats.org/officeDocument/2006/relationships/hyperlink" Target="https://podminky.urs.cz/item/CS_URS_2025_02/998767121" TargetMode="External" /><Relationship Id="rId22" Type="http://schemas.openxmlformats.org/officeDocument/2006/relationships/hyperlink" Target="https://podminky.urs.cz/item/CS_URS_2025_02/783317101" TargetMode="External" /><Relationship Id="rId23" Type="http://schemas.openxmlformats.org/officeDocument/2006/relationships/hyperlink" Target="https://podminky.urs.cz/item/CS_URS_2025_02/789111141" TargetMode="External" /><Relationship Id="rId24" Type="http://schemas.openxmlformats.org/officeDocument/2006/relationships/hyperlink" Target="https://podminky.urs.cz/item/CS_URS_2025_02/789111260" TargetMode="External" /><Relationship Id="rId25" Type="http://schemas.openxmlformats.org/officeDocument/2006/relationships/hyperlink" Target="https://podminky.urs.cz/item/CS_URS_2025_02/789412533" TargetMode="External" /><Relationship Id="rId26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29001101" TargetMode="External" /><Relationship Id="rId2" Type="http://schemas.openxmlformats.org/officeDocument/2006/relationships/hyperlink" Target="https://podminky.urs.cz/item/CS_URS_2025_02/132251101" TargetMode="External" /><Relationship Id="rId3" Type="http://schemas.openxmlformats.org/officeDocument/2006/relationships/hyperlink" Target="https://podminky.urs.cz/item/CS_URS_2025_02/174151101" TargetMode="External" /><Relationship Id="rId4" Type="http://schemas.openxmlformats.org/officeDocument/2006/relationships/hyperlink" Target="https://podminky.urs.cz/item/CS_URS_2025_02/741122144" TargetMode="External" /><Relationship Id="rId5" Type="http://schemas.openxmlformats.org/officeDocument/2006/relationships/hyperlink" Target="https://podminky.urs.cz/item/CS_URS_2025_02/741122159" TargetMode="External" /><Relationship Id="rId6" Type="http://schemas.openxmlformats.org/officeDocument/2006/relationships/hyperlink" Target="https://podminky.urs.cz/item/CS_URS_2025_02/741210122" TargetMode="External" /><Relationship Id="rId7" Type="http://schemas.openxmlformats.org/officeDocument/2006/relationships/hyperlink" Target="https://podminky.urs.cz/item/CS_URS_2025_02/741410041" TargetMode="External" /><Relationship Id="rId8" Type="http://schemas.openxmlformats.org/officeDocument/2006/relationships/hyperlink" Target="https://podminky.urs.cz/item/CS_URS_2025_02/741420021" TargetMode="External" /><Relationship Id="rId9" Type="http://schemas.openxmlformats.org/officeDocument/2006/relationships/hyperlink" Target="https://podminky.urs.cz/item/CS_URS_2025_02/998741121" TargetMode="External" /><Relationship Id="rId10" Type="http://schemas.openxmlformats.org/officeDocument/2006/relationships/hyperlink" Target="https://podminky.urs.cz/item/CS_URS_2025_02/210204011" TargetMode="External" /><Relationship Id="rId11" Type="http://schemas.openxmlformats.org/officeDocument/2006/relationships/hyperlink" Target="https://podminky.urs.cz/item/CS_URS_2025_02/210204103" TargetMode="External" /><Relationship Id="rId12" Type="http://schemas.openxmlformats.org/officeDocument/2006/relationships/hyperlink" Target="https://podminky.urs.cz/item/CS_URS_2025_02/460010023" TargetMode="External" /><Relationship Id="rId13" Type="http://schemas.openxmlformats.org/officeDocument/2006/relationships/hyperlink" Target="https://podminky.urs.cz/item/CS_URS_2025_02/460141112" TargetMode="External" /><Relationship Id="rId14" Type="http://schemas.openxmlformats.org/officeDocument/2006/relationships/hyperlink" Target="https://podminky.urs.cz/item/CS_URS_2025_02/460171162" TargetMode="External" /><Relationship Id="rId15" Type="http://schemas.openxmlformats.org/officeDocument/2006/relationships/hyperlink" Target="https://podminky.urs.cz/item/CS_URS_2025_02/460341113" TargetMode="External" /><Relationship Id="rId16" Type="http://schemas.openxmlformats.org/officeDocument/2006/relationships/hyperlink" Target="https://podminky.urs.cz/item/CS_URS_2025_02/460341121" TargetMode="External" /><Relationship Id="rId17" Type="http://schemas.openxmlformats.org/officeDocument/2006/relationships/hyperlink" Target="https://podminky.urs.cz/item/CS_URS_2025_02/460361111" TargetMode="External" /><Relationship Id="rId18" Type="http://schemas.openxmlformats.org/officeDocument/2006/relationships/hyperlink" Target="https://podminky.urs.cz/item/CS_URS_2025_02/460451152" TargetMode="External" /><Relationship Id="rId19" Type="http://schemas.openxmlformats.org/officeDocument/2006/relationships/hyperlink" Target="https://podminky.urs.cz/item/CS_URS_2025_02/460641124" TargetMode="External" /><Relationship Id="rId20" Type="http://schemas.openxmlformats.org/officeDocument/2006/relationships/hyperlink" Target="https://podminky.urs.cz/item/CS_URS_2025_02/460661111" TargetMode="External" /><Relationship Id="rId21" Type="http://schemas.openxmlformats.org/officeDocument/2006/relationships/hyperlink" Target="https://podminky.urs.cz/item/CS_URS_2025_02/460671113" TargetMode="External" /><Relationship Id="rId22" Type="http://schemas.openxmlformats.org/officeDocument/2006/relationships/hyperlink" Target="https://podminky.urs.cz/item/CS_URS_2025_02/460791213" TargetMode="External" /><Relationship Id="rId23" Type="http://schemas.openxmlformats.org/officeDocument/2006/relationships/hyperlink" Target="https://podminky.urs.cz/item/CS_URS_2025_02/469981111" TargetMode="External" /><Relationship Id="rId24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2101103" TargetMode="External" /><Relationship Id="rId2" Type="http://schemas.openxmlformats.org/officeDocument/2006/relationships/hyperlink" Target="https://podminky.urs.cz/item/CS_URS_2025_02/112251103" TargetMode="External" /><Relationship Id="rId3" Type="http://schemas.openxmlformats.org/officeDocument/2006/relationships/hyperlink" Target="https://podminky.urs.cz/item/CS_URS_2025_02/121151123" TargetMode="External" /><Relationship Id="rId4" Type="http://schemas.openxmlformats.org/officeDocument/2006/relationships/hyperlink" Target="https://podminky.urs.cz/item/CS_URS_2025_02/131251105" TargetMode="External" /><Relationship Id="rId5" Type="http://schemas.openxmlformats.org/officeDocument/2006/relationships/hyperlink" Target="https://podminky.urs.cz/item/CS_URS_2025_02/132251102" TargetMode="External" /><Relationship Id="rId6" Type="http://schemas.openxmlformats.org/officeDocument/2006/relationships/hyperlink" Target="https://podminky.urs.cz/item/CS_URS_2025_02/161151103" TargetMode="External" /><Relationship Id="rId7" Type="http://schemas.openxmlformats.org/officeDocument/2006/relationships/hyperlink" Target="https://podminky.urs.cz/item/CS_URS_2025_02/162551108" TargetMode="External" /><Relationship Id="rId8" Type="http://schemas.openxmlformats.org/officeDocument/2006/relationships/hyperlink" Target="https://podminky.urs.cz/item/CS_URS_2025_02/167151101" TargetMode="External" /><Relationship Id="rId9" Type="http://schemas.openxmlformats.org/officeDocument/2006/relationships/hyperlink" Target="https://podminky.urs.cz/item/CS_URS_2025_02/171201231" TargetMode="External" /><Relationship Id="rId10" Type="http://schemas.openxmlformats.org/officeDocument/2006/relationships/hyperlink" Target="https://podminky.urs.cz/item/CS_URS_2025_02/171251201" TargetMode="External" /><Relationship Id="rId11" Type="http://schemas.openxmlformats.org/officeDocument/2006/relationships/hyperlink" Target="https://podminky.urs.cz/item/CS_URS_2025_02/181951112" TargetMode="External" /><Relationship Id="rId12" Type="http://schemas.openxmlformats.org/officeDocument/2006/relationships/hyperlink" Target="https://podminky.urs.cz/item/CS_URS_2025_02/274321411" TargetMode="External" /><Relationship Id="rId13" Type="http://schemas.openxmlformats.org/officeDocument/2006/relationships/hyperlink" Target="https://podminky.urs.cz/item/CS_URS_2025_02/274361821" TargetMode="External" /><Relationship Id="rId14" Type="http://schemas.openxmlformats.org/officeDocument/2006/relationships/hyperlink" Target="https://podminky.urs.cz/item/CS_URS_2025_02/279113145" TargetMode="External" /><Relationship Id="rId15" Type="http://schemas.openxmlformats.org/officeDocument/2006/relationships/hyperlink" Target="https://podminky.urs.cz/item/CS_URS_2025_02/279361821" TargetMode="External" /><Relationship Id="rId16" Type="http://schemas.openxmlformats.org/officeDocument/2006/relationships/hyperlink" Target="https://podminky.urs.cz/item/CS_URS_2025_02/949101111" TargetMode="External" /><Relationship Id="rId17" Type="http://schemas.openxmlformats.org/officeDocument/2006/relationships/hyperlink" Target="https://podminky.urs.cz/item/CS_URS_2025_02/998011008" TargetMode="External" /><Relationship Id="rId18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75321711" TargetMode="External" /><Relationship Id="rId2" Type="http://schemas.openxmlformats.org/officeDocument/2006/relationships/hyperlink" Target="https://podminky.urs.cz/item/CS_URS_2025_02/275351121" TargetMode="External" /><Relationship Id="rId3" Type="http://schemas.openxmlformats.org/officeDocument/2006/relationships/hyperlink" Target="https://podminky.urs.cz/item/CS_URS_2025_02/275351122" TargetMode="External" /><Relationship Id="rId4" Type="http://schemas.openxmlformats.org/officeDocument/2006/relationships/hyperlink" Target="https://podminky.urs.cz/item/CS_URS_2025_02/275362021" TargetMode="External" /><Relationship Id="rId5" Type="http://schemas.openxmlformats.org/officeDocument/2006/relationships/hyperlink" Target="https://podminky.urs.cz/item/CS_URS_2025_02/998011008" TargetMode="External" /><Relationship Id="rId6" Type="http://schemas.openxmlformats.org/officeDocument/2006/relationships/hyperlink" Target="https://podminky.urs.cz/item/CS_URS_2025_02/767995112" TargetMode="External" /><Relationship Id="rId7" Type="http://schemas.openxmlformats.org/officeDocument/2006/relationships/hyperlink" Target="https://podminky.urs.cz/item/CS_URS_2025_02/998767121" TargetMode="External" /><Relationship Id="rId8" Type="http://schemas.openxmlformats.org/officeDocument/2006/relationships/hyperlink" Target="https://podminky.urs.cz/item/CS_URS_2025_02/783317101" TargetMode="External" /><Relationship Id="rId9" Type="http://schemas.openxmlformats.org/officeDocument/2006/relationships/hyperlink" Target="https://podminky.urs.cz/item/CS_URS_2025_02/789111141" TargetMode="External" /><Relationship Id="rId10" Type="http://schemas.openxmlformats.org/officeDocument/2006/relationships/hyperlink" Target="https://podminky.urs.cz/item/CS_URS_2025_02/789111260" TargetMode="External" /><Relationship Id="rId11" Type="http://schemas.openxmlformats.org/officeDocument/2006/relationships/hyperlink" Target="https://podminky.urs.cz/item/CS_URS_2025_02/789412533" TargetMode="External" /><Relationship Id="rId12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13141112" TargetMode="External" /><Relationship Id="rId2" Type="http://schemas.openxmlformats.org/officeDocument/2006/relationships/hyperlink" Target="https://podminky.urs.cz/item/CS_URS_2025_02/213311151" TargetMode="External" /><Relationship Id="rId3" Type="http://schemas.openxmlformats.org/officeDocument/2006/relationships/hyperlink" Target="https://podminky.urs.cz/item/CS_URS_2025_02/311113152" TargetMode="External" /><Relationship Id="rId4" Type="http://schemas.openxmlformats.org/officeDocument/2006/relationships/hyperlink" Target="https://podminky.urs.cz/item/CS_URS_2025_02/311361821" TargetMode="External" /><Relationship Id="rId5" Type="http://schemas.openxmlformats.org/officeDocument/2006/relationships/hyperlink" Target="https://podminky.urs.cz/item/CS_URS_2025_02/631311236" TargetMode="External" /><Relationship Id="rId6" Type="http://schemas.openxmlformats.org/officeDocument/2006/relationships/hyperlink" Target="https://podminky.urs.cz/item/CS_URS_2025_02/631319175" TargetMode="External" /><Relationship Id="rId7" Type="http://schemas.openxmlformats.org/officeDocument/2006/relationships/hyperlink" Target="https://podminky.urs.cz/item/CS_URS_2025_02/631319185" TargetMode="External" /><Relationship Id="rId8" Type="http://schemas.openxmlformats.org/officeDocument/2006/relationships/hyperlink" Target="https://podminky.urs.cz/item/CS_URS_2025_02/631351101" TargetMode="External" /><Relationship Id="rId9" Type="http://schemas.openxmlformats.org/officeDocument/2006/relationships/hyperlink" Target="https://podminky.urs.cz/item/CS_URS_2025_02/631351102" TargetMode="External" /><Relationship Id="rId10" Type="http://schemas.openxmlformats.org/officeDocument/2006/relationships/hyperlink" Target="https://podminky.urs.cz/item/CS_URS_2025_02/631362021" TargetMode="External" /><Relationship Id="rId11" Type="http://schemas.openxmlformats.org/officeDocument/2006/relationships/hyperlink" Target="https://podminky.urs.cz/item/CS_URS_2025_02/632481213" TargetMode="External" /><Relationship Id="rId12" Type="http://schemas.openxmlformats.org/officeDocument/2006/relationships/hyperlink" Target="https://podminky.urs.cz/item/CS_URS_2025_02/633991111" TargetMode="External" /><Relationship Id="rId13" Type="http://schemas.openxmlformats.org/officeDocument/2006/relationships/hyperlink" Target="https://podminky.urs.cz/item/CS_URS_2025_02/953943121" TargetMode="External" /><Relationship Id="rId14" Type="http://schemas.openxmlformats.org/officeDocument/2006/relationships/hyperlink" Target="https://podminky.urs.cz/item/CS_URS_2025_02/998011008" TargetMode="External" /><Relationship Id="rId15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13141112" TargetMode="External" /><Relationship Id="rId2" Type="http://schemas.openxmlformats.org/officeDocument/2006/relationships/hyperlink" Target="https://podminky.urs.cz/item/CS_URS_2025_02/213311151" TargetMode="External" /><Relationship Id="rId3" Type="http://schemas.openxmlformats.org/officeDocument/2006/relationships/hyperlink" Target="https://podminky.urs.cz/item/CS_URS_2025_02/311113152" TargetMode="External" /><Relationship Id="rId4" Type="http://schemas.openxmlformats.org/officeDocument/2006/relationships/hyperlink" Target="https://podminky.urs.cz/item/CS_URS_2025_02/311321816" TargetMode="External" /><Relationship Id="rId5" Type="http://schemas.openxmlformats.org/officeDocument/2006/relationships/hyperlink" Target="https://podminky.urs.cz/item/CS_URS_2025_02/311351411" TargetMode="External" /><Relationship Id="rId6" Type="http://schemas.openxmlformats.org/officeDocument/2006/relationships/hyperlink" Target="https://podminky.urs.cz/item/CS_URS_2025_02/311351412" TargetMode="External" /><Relationship Id="rId7" Type="http://schemas.openxmlformats.org/officeDocument/2006/relationships/hyperlink" Target="https://podminky.urs.cz/item/CS_URS_2025_02/311351911" TargetMode="External" /><Relationship Id="rId8" Type="http://schemas.openxmlformats.org/officeDocument/2006/relationships/hyperlink" Target="https://podminky.urs.cz/item/CS_URS_2025_02/311361821" TargetMode="External" /><Relationship Id="rId9" Type="http://schemas.openxmlformats.org/officeDocument/2006/relationships/hyperlink" Target="https://podminky.urs.cz/item/CS_URS_2025_02/631311236" TargetMode="External" /><Relationship Id="rId10" Type="http://schemas.openxmlformats.org/officeDocument/2006/relationships/hyperlink" Target="https://podminky.urs.cz/item/CS_URS_2025_02/631319175" TargetMode="External" /><Relationship Id="rId11" Type="http://schemas.openxmlformats.org/officeDocument/2006/relationships/hyperlink" Target="https://podminky.urs.cz/item/CS_URS_2025_02/631319185" TargetMode="External" /><Relationship Id="rId12" Type="http://schemas.openxmlformats.org/officeDocument/2006/relationships/hyperlink" Target="https://podminky.urs.cz/item/CS_URS_2025_02/631351101" TargetMode="External" /><Relationship Id="rId13" Type="http://schemas.openxmlformats.org/officeDocument/2006/relationships/hyperlink" Target="https://podminky.urs.cz/item/CS_URS_2025_02/631351102" TargetMode="External" /><Relationship Id="rId14" Type="http://schemas.openxmlformats.org/officeDocument/2006/relationships/hyperlink" Target="https://podminky.urs.cz/item/CS_URS_2025_02/631362021" TargetMode="External" /><Relationship Id="rId15" Type="http://schemas.openxmlformats.org/officeDocument/2006/relationships/hyperlink" Target="https://podminky.urs.cz/item/CS_URS_2025_02/632481213" TargetMode="External" /><Relationship Id="rId16" Type="http://schemas.openxmlformats.org/officeDocument/2006/relationships/hyperlink" Target="https://podminky.urs.cz/item/CS_URS_2025_02/633991111" TargetMode="External" /><Relationship Id="rId17" Type="http://schemas.openxmlformats.org/officeDocument/2006/relationships/hyperlink" Target="https://podminky.urs.cz/item/CS_URS_2025_02/949101111" TargetMode="External" /><Relationship Id="rId18" Type="http://schemas.openxmlformats.org/officeDocument/2006/relationships/hyperlink" Target="https://podminky.urs.cz/item/CS_URS_2025_02/953943121" TargetMode="External" /><Relationship Id="rId19" Type="http://schemas.openxmlformats.org/officeDocument/2006/relationships/hyperlink" Target="https://podminky.urs.cz/item/CS_URS_2025_02/953961214" TargetMode="External" /><Relationship Id="rId20" Type="http://schemas.openxmlformats.org/officeDocument/2006/relationships/hyperlink" Target="https://podminky.urs.cz/item/CS_URS_2025_02/953965131" TargetMode="External" /><Relationship Id="rId21" Type="http://schemas.openxmlformats.org/officeDocument/2006/relationships/hyperlink" Target="https://podminky.urs.cz/item/CS_URS_2025_02/998011008" TargetMode="External" /><Relationship Id="rId22" Type="http://schemas.openxmlformats.org/officeDocument/2006/relationships/hyperlink" Target="https://podminky.urs.cz/item/CS_URS_2025_02/767163122" TargetMode="External" /><Relationship Id="rId23" Type="http://schemas.openxmlformats.org/officeDocument/2006/relationships/hyperlink" Target="https://podminky.urs.cz/item/CS_URS_2025_02/998767121" TargetMode="External" /><Relationship Id="rId24" Type="http://schemas.openxmlformats.org/officeDocument/2006/relationships/hyperlink" Target="https://podminky.urs.cz/item/CS_URS_2025_02/783317101" TargetMode="External" /><Relationship Id="rId25" Type="http://schemas.openxmlformats.org/officeDocument/2006/relationships/hyperlink" Target="https://podminky.urs.cz/item/CS_URS_2025_02/789111141" TargetMode="External" /><Relationship Id="rId26" Type="http://schemas.openxmlformats.org/officeDocument/2006/relationships/hyperlink" Target="https://podminky.urs.cz/item/CS_URS_2025_02/789111260" TargetMode="External" /><Relationship Id="rId27" Type="http://schemas.openxmlformats.org/officeDocument/2006/relationships/hyperlink" Target="https://podminky.urs.cz/item/CS_URS_2025_02/789412533" TargetMode="External" /><Relationship Id="rId28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13141112" TargetMode="External" /><Relationship Id="rId2" Type="http://schemas.openxmlformats.org/officeDocument/2006/relationships/hyperlink" Target="https://podminky.urs.cz/item/CS_URS_2025_02/213311151" TargetMode="External" /><Relationship Id="rId3" Type="http://schemas.openxmlformats.org/officeDocument/2006/relationships/hyperlink" Target="https://podminky.urs.cz/item/CS_URS_2025_02/631311236" TargetMode="External" /><Relationship Id="rId4" Type="http://schemas.openxmlformats.org/officeDocument/2006/relationships/hyperlink" Target="https://podminky.urs.cz/item/CS_URS_2025_02/631319175" TargetMode="External" /><Relationship Id="rId5" Type="http://schemas.openxmlformats.org/officeDocument/2006/relationships/hyperlink" Target="https://podminky.urs.cz/item/CS_URS_2025_02/631319185" TargetMode="External" /><Relationship Id="rId6" Type="http://schemas.openxmlformats.org/officeDocument/2006/relationships/hyperlink" Target="https://podminky.urs.cz/item/CS_URS_2025_02/631351101" TargetMode="External" /><Relationship Id="rId7" Type="http://schemas.openxmlformats.org/officeDocument/2006/relationships/hyperlink" Target="https://podminky.urs.cz/item/CS_URS_2025_02/631351102" TargetMode="External" /><Relationship Id="rId8" Type="http://schemas.openxmlformats.org/officeDocument/2006/relationships/hyperlink" Target="https://podminky.urs.cz/item/CS_URS_2025_02/631362021" TargetMode="External" /><Relationship Id="rId9" Type="http://schemas.openxmlformats.org/officeDocument/2006/relationships/hyperlink" Target="https://podminky.urs.cz/item/CS_URS_2025_02/632481213" TargetMode="External" /><Relationship Id="rId10" Type="http://schemas.openxmlformats.org/officeDocument/2006/relationships/hyperlink" Target="https://podminky.urs.cz/item/CS_URS_2025_02/633991111" TargetMode="External" /><Relationship Id="rId11" Type="http://schemas.openxmlformats.org/officeDocument/2006/relationships/hyperlink" Target="https://podminky.urs.cz/item/CS_URS_2025_02/949101111" TargetMode="External" /><Relationship Id="rId12" Type="http://schemas.openxmlformats.org/officeDocument/2006/relationships/hyperlink" Target="https://podminky.urs.cz/item/CS_URS_2025_02/953943121" TargetMode="External" /><Relationship Id="rId13" Type="http://schemas.openxmlformats.org/officeDocument/2006/relationships/hyperlink" Target="https://podminky.urs.cz/item/CS_URS_2025_02/953961214" TargetMode="External" /><Relationship Id="rId14" Type="http://schemas.openxmlformats.org/officeDocument/2006/relationships/hyperlink" Target="https://podminky.urs.cz/item/CS_URS_2025_02/953965131" TargetMode="External" /><Relationship Id="rId15" Type="http://schemas.openxmlformats.org/officeDocument/2006/relationships/hyperlink" Target="https://podminky.urs.cz/item/CS_URS_2025_02/998011008" TargetMode="External" /><Relationship Id="rId16" Type="http://schemas.openxmlformats.org/officeDocument/2006/relationships/hyperlink" Target="https://podminky.urs.cz/item/CS_URS_2025_02/767163122" TargetMode="External" /><Relationship Id="rId17" Type="http://schemas.openxmlformats.org/officeDocument/2006/relationships/hyperlink" Target="https://podminky.urs.cz/item/CS_URS_2025_02/767995112" TargetMode="External" /><Relationship Id="rId18" Type="http://schemas.openxmlformats.org/officeDocument/2006/relationships/hyperlink" Target="https://podminky.urs.cz/item/CS_URS_2025_02/998767121" TargetMode="External" /><Relationship Id="rId19" Type="http://schemas.openxmlformats.org/officeDocument/2006/relationships/hyperlink" Target="https://podminky.urs.cz/item/CS_URS_2025_02/783317101" TargetMode="External" /><Relationship Id="rId20" Type="http://schemas.openxmlformats.org/officeDocument/2006/relationships/hyperlink" Target="https://podminky.urs.cz/item/CS_URS_2025_02/789111141" TargetMode="External" /><Relationship Id="rId21" Type="http://schemas.openxmlformats.org/officeDocument/2006/relationships/hyperlink" Target="https://podminky.urs.cz/item/CS_URS_2025_02/789111260" TargetMode="External" /><Relationship Id="rId22" Type="http://schemas.openxmlformats.org/officeDocument/2006/relationships/hyperlink" Target="https://podminky.urs.cz/item/CS_URS_2025_02/789412533" TargetMode="External" /><Relationship Id="rId23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13141112" TargetMode="External" /><Relationship Id="rId2" Type="http://schemas.openxmlformats.org/officeDocument/2006/relationships/hyperlink" Target="https://podminky.urs.cz/item/CS_URS_2025_02/213311151" TargetMode="External" /><Relationship Id="rId3" Type="http://schemas.openxmlformats.org/officeDocument/2006/relationships/hyperlink" Target="https://podminky.urs.cz/item/CS_URS_2025_02/275321711" TargetMode="External" /><Relationship Id="rId4" Type="http://schemas.openxmlformats.org/officeDocument/2006/relationships/hyperlink" Target="https://podminky.urs.cz/item/CS_URS_2025_02/275351121" TargetMode="External" /><Relationship Id="rId5" Type="http://schemas.openxmlformats.org/officeDocument/2006/relationships/hyperlink" Target="https://podminky.urs.cz/item/CS_URS_2025_02/275351122" TargetMode="External" /><Relationship Id="rId6" Type="http://schemas.openxmlformats.org/officeDocument/2006/relationships/hyperlink" Target="https://podminky.urs.cz/item/CS_URS_2025_02/275362021" TargetMode="External" /><Relationship Id="rId7" Type="http://schemas.openxmlformats.org/officeDocument/2006/relationships/hyperlink" Target="https://podminky.urs.cz/item/CS_URS_2025_02/631311236" TargetMode="External" /><Relationship Id="rId8" Type="http://schemas.openxmlformats.org/officeDocument/2006/relationships/hyperlink" Target="https://podminky.urs.cz/item/CS_URS_2025_02/631319175" TargetMode="External" /><Relationship Id="rId9" Type="http://schemas.openxmlformats.org/officeDocument/2006/relationships/hyperlink" Target="https://podminky.urs.cz/item/CS_URS_2025_02/631351101" TargetMode="External" /><Relationship Id="rId10" Type="http://schemas.openxmlformats.org/officeDocument/2006/relationships/hyperlink" Target="https://podminky.urs.cz/item/CS_URS_2025_02/631351102" TargetMode="External" /><Relationship Id="rId11" Type="http://schemas.openxmlformats.org/officeDocument/2006/relationships/hyperlink" Target="https://podminky.urs.cz/item/CS_URS_2025_02/631362021" TargetMode="External" /><Relationship Id="rId12" Type="http://schemas.openxmlformats.org/officeDocument/2006/relationships/hyperlink" Target="https://podminky.urs.cz/item/CS_URS_2025_02/632481213" TargetMode="External" /><Relationship Id="rId13" Type="http://schemas.openxmlformats.org/officeDocument/2006/relationships/hyperlink" Target="https://podminky.urs.cz/item/CS_URS_2025_02/633991111" TargetMode="External" /><Relationship Id="rId14" Type="http://schemas.openxmlformats.org/officeDocument/2006/relationships/hyperlink" Target="https://podminky.urs.cz/item/CS_URS_2025_02/953943121" TargetMode="External" /><Relationship Id="rId15" Type="http://schemas.openxmlformats.org/officeDocument/2006/relationships/hyperlink" Target="https://podminky.urs.cz/item/CS_URS_2025_02/998011008" TargetMode="External" /><Relationship Id="rId16" Type="http://schemas.openxmlformats.org/officeDocument/2006/relationships/hyperlink" Target="https://podminky.urs.cz/item/CS_URS_2025_02/767995112" TargetMode="External" /><Relationship Id="rId17" Type="http://schemas.openxmlformats.org/officeDocument/2006/relationships/hyperlink" Target="https://podminky.urs.cz/item/CS_URS_2025_02/998767121" TargetMode="External" /><Relationship Id="rId18" Type="http://schemas.openxmlformats.org/officeDocument/2006/relationships/hyperlink" Target="https://podminky.urs.cz/item/CS_URS_2025_02/783317101" TargetMode="External" /><Relationship Id="rId19" Type="http://schemas.openxmlformats.org/officeDocument/2006/relationships/hyperlink" Target="https://podminky.urs.cz/item/CS_URS_2025_02/789111141" TargetMode="External" /><Relationship Id="rId20" Type="http://schemas.openxmlformats.org/officeDocument/2006/relationships/hyperlink" Target="https://podminky.urs.cz/item/CS_URS_2025_02/789111260" TargetMode="External" /><Relationship Id="rId21" Type="http://schemas.openxmlformats.org/officeDocument/2006/relationships/hyperlink" Target="https://podminky.urs.cz/item/CS_URS_2025_02/789412533" TargetMode="External" /><Relationship Id="rId22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75321711" TargetMode="External" /><Relationship Id="rId2" Type="http://schemas.openxmlformats.org/officeDocument/2006/relationships/hyperlink" Target="https://podminky.urs.cz/item/CS_URS_2025_02/275351121" TargetMode="External" /><Relationship Id="rId3" Type="http://schemas.openxmlformats.org/officeDocument/2006/relationships/hyperlink" Target="https://podminky.urs.cz/item/CS_URS_2025_02/275351122" TargetMode="External" /><Relationship Id="rId4" Type="http://schemas.openxmlformats.org/officeDocument/2006/relationships/hyperlink" Target="https://podminky.urs.cz/item/CS_URS_2025_02/275362021" TargetMode="External" /><Relationship Id="rId5" Type="http://schemas.openxmlformats.org/officeDocument/2006/relationships/hyperlink" Target="https://podminky.urs.cz/item/CS_URS_2025_02/998011008" TargetMode="External" /><Relationship Id="rId6" Type="http://schemas.openxmlformats.org/officeDocument/2006/relationships/hyperlink" Target="https://podminky.urs.cz/item/CS_URS_2025_02/767995112" TargetMode="External" /><Relationship Id="rId7" Type="http://schemas.openxmlformats.org/officeDocument/2006/relationships/hyperlink" Target="https://podminky.urs.cz/item/CS_URS_2025_02/998767121" TargetMode="External" /><Relationship Id="rId8" Type="http://schemas.openxmlformats.org/officeDocument/2006/relationships/hyperlink" Target="https://podminky.urs.cz/item/CS_URS_2025_02/783317101" TargetMode="External" /><Relationship Id="rId9" Type="http://schemas.openxmlformats.org/officeDocument/2006/relationships/hyperlink" Target="https://podminky.urs.cz/item/CS_URS_2025_02/789111141" TargetMode="External" /><Relationship Id="rId10" Type="http://schemas.openxmlformats.org/officeDocument/2006/relationships/hyperlink" Target="https://podminky.urs.cz/item/CS_URS_2025_02/789111260" TargetMode="External" /><Relationship Id="rId11" Type="http://schemas.openxmlformats.org/officeDocument/2006/relationships/hyperlink" Target="https://podminky.urs.cz/item/CS_URS_2025_02/789412533" TargetMode="External" /><Relationship Id="rId12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13141112" TargetMode="External" /><Relationship Id="rId2" Type="http://schemas.openxmlformats.org/officeDocument/2006/relationships/hyperlink" Target="https://podminky.urs.cz/item/CS_URS_2025_02/213311151" TargetMode="External" /><Relationship Id="rId3" Type="http://schemas.openxmlformats.org/officeDocument/2006/relationships/hyperlink" Target="https://podminky.urs.cz/item/CS_URS_2025_02/311321816" TargetMode="External" /><Relationship Id="rId4" Type="http://schemas.openxmlformats.org/officeDocument/2006/relationships/hyperlink" Target="https://podminky.urs.cz/item/CS_URS_2025_02/311351121" TargetMode="External" /><Relationship Id="rId5" Type="http://schemas.openxmlformats.org/officeDocument/2006/relationships/hyperlink" Target="https://podminky.urs.cz/item/CS_URS_2025_02/311351122" TargetMode="External" /><Relationship Id="rId6" Type="http://schemas.openxmlformats.org/officeDocument/2006/relationships/hyperlink" Target="https://podminky.urs.cz/item/CS_URS_2025_02/311351911" TargetMode="External" /><Relationship Id="rId7" Type="http://schemas.openxmlformats.org/officeDocument/2006/relationships/hyperlink" Target="https://podminky.urs.cz/item/CS_URS_2025_02/311361821" TargetMode="External" /><Relationship Id="rId8" Type="http://schemas.openxmlformats.org/officeDocument/2006/relationships/hyperlink" Target="https://podminky.urs.cz/item/CS_URS_2025_02/413322727" TargetMode="External" /><Relationship Id="rId9" Type="http://schemas.openxmlformats.org/officeDocument/2006/relationships/hyperlink" Target="https://podminky.urs.cz/item/CS_URS_2025_02/413351111" TargetMode="External" /><Relationship Id="rId10" Type="http://schemas.openxmlformats.org/officeDocument/2006/relationships/hyperlink" Target="https://podminky.urs.cz/item/CS_URS_2025_02/413351112" TargetMode="External" /><Relationship Id="rId11" Type="http://schemas.openxmlformats.org/officeDocument/2006/relationships/hyperlink" Target="https://podminky.urs.cz/item/CS_URS_2025_02/413351191" TargetMode="External" /><Relationship Id="rId12" Type="http://schemas.openxmlformats.org/officeDocument/2006/relationships/hyperlink" Target="https://podminky.urs.cz/item/CS_URS_2025_02/413352111" TargetMode="External" /><Relationship Id="rId13" Type="http://schemas.openxmlformats.org/officeDocument/2006/relationships/hyperlink" Target="https://podminky.urs.cz/item/CS_URS_2025_02/413352112" TargetMode="External" /><Relationship Id="rId14" Type="http://schemas.openxmlformats.org/officeDocument/2006/relationships/hyperlink" Target="https://podminky.urs.cz/item/CS_URS_2025_02/413361821" TargetMode="External" /><Relationship Id="rId15" Type="http://schemas.openxmlformats.org/officeDocument/2006/relationships/hyperlink" Target="https://podminky.urs.cz/item/CS_URS_2025_02/631311236" TargetMode="External" /><Relationship Id="rId16" Type="http://schemas.openxmlformats.org/officeDocument/2006/relationships/hyperlink" Target="https://podminky.urs.cz/item/CS_URS_2025_02/631319175" TargetMode="External" /><Relationship Id="rId17" Type="http://schemas.openxmlformats.org/officeDocument/2006/relationships/hyperlink" Target="https://podminky.urs.cz/item/CS_URS_2025_02/631351101" TargetMode="External" /><Relationship Id="rId18" Type="http://schemas.openxmlformats.org/officeDocument/2006/relationships/hyperlink" Target="https://podminky.urs.cz/item/CS_URS_2025_02/631351102" TargetMode="External" /><Relationship Id="rId19" Type="http://schemas.openxmlformats.org/officeDocument/2006/relationships/hyperlink" Target="https://podminky.urs.cz/item/CS_URS_2025_02/631362021" TargetMode="External" /><Relationship Id="rId20" Type="http://schemas.openxmlformats.org/officeDocument/2006/relationships/hyperlink" Target="https://podminky.urs.cz/item/CS_URS_2025_02/632481213" TargetMode="External" /><Relationship Id="rId21" Type="http://schemas.openxmlformats.org/officeDocument/2006/relationships/hyperlink" Target="https://podminky.urs.cz/item/CS_URS_2025_02/633991111" TargetMode="External" /><Relationship Id="rId22" Type="http://schemas.openxmlformats.org/officeDocument/2006/relationships/hyperlink" Target="https://podminky.urs.cz/item/CS_URS_2025_02/953943121" TargetMode="External" /><Relationship Id="rId23" Type="http://schemas.openxmlformats.org/officeDocument/2006/relationships/hyperlink" Target="https://podminky.urs.cz/item/CS_URS_2025_02/998011008" TargetMode="External" /><Relationship Id="rId24" Type="http://schemas.openxmlformats.org/officeDocument/2006/relationships/hyperlink" Target="https://podminky.urs.cz/item/CS_URS_2025_02/767995112" TargetMode="External" /><Relationship Id="rId25" Type="http://schemas.openxmlformats.org/officeDocument/2006/relationships/hyperlink" Target="https://podminky.urs.cz/item/CS_URS_2025_02/998767121" TargetMode="External" /><Relationship Id="rId26" Type="http://schemas.openxmlformats.org/officeDocument/2006/relationships/hyperlink" Target="https://podminky.urs.cz/item/CS_URS_2025_02/783317101" TargetMode="External" /><Relationship Id="rId27" Type="http://schemas.openxmlformats.org/officeDocument/2006/relationships/hyperlink" Target="https://podminky.urs.cz/item/CS_URS_2025_02/789111141" TargetMode="External" /><Relationship Id="rId28" Type="http://schemas.openxmlformats.org/officeDocument/2006/relationships/hyperlink" Target="https://podminky.urs.cz/item/CS_URS_2025_02/789111260" TargetMode="External" /><Relationship Id="rId29" Type="http://schemas.openxmlformats.org/officeDocument/2006/relationships/hyperlink" Target="https://podminky.urs.cz/item/CS_URS_2025_02/789412533" TargetMode="External" /><Relationship Id="rId30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6</v>
      </c>
    </row>
    <row r="7" s="1" customFormat="1" ht="12" customHeight="1">
      <c r="B7" s="24"/>
      <c r="C7" s="25"/>
      <c r="D7" s="35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20</v>
      </c>
      <c r="AL7" s="25"/>
      <c r="AM7" s="25"/>
      <c r="AN7" s="30" t="s">
        <v>19</v>
      </c>
      <c r="AO7" s="25"/>
      <c r="AP7" s="25"/>
      <c r="AQ7" s="25"/>
      <c r="AR7" s="23"/>
      <c r="BE7" s="34"/>
      <c r="BS7" s="20" t="s">
        <v>6</v>
      </c>
    </row>
    <row r="8" s="1" customFormat="1" ht="12" customHeight="1">
      <c r="B8" s="24"/>
      <c r="C8" s="25"/>
      <c r="D8" s="35" t="s">
        <v>21</v>
      </c>
      <c r="E8" s="25"/>
      <c r="F8" s="25"/>
      <c r="G8" s="25"/>
      <c r="H8" s="25"/>
      <c r="I8" s="25"/>
      <c r="J8" s="25"/>
      <c r="K8" s="30" t="s">
        <v>22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23</v>
      </c>
      <c r="AL8" s="25"/>
      <c r="AM8" s="25"/>
      <c r="AN8" s="36" t="s">
        <v>24</v>
      </c>
      <c r="AO8" s="25"/>
      <c r="AP8" s="25"/>
      <c r="AQ8" s="25"/>
      <c r="AR8" s="23"/>
      <c r="BE8" s="34"/>
      <c r="BS8" s="20" t="s">
        <v>6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6</v>
      </c>
    </row>
    <row r="10" s="1" customFormat="1" ht="12" customHeight="1">
      <c r="B10" s="24"/>
      <c r="C10" s="25"/>
      <c r="D10" s="35" t="s">
        <v>25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26</v>
      </c>
      <c r="AL10" s="25"/>
      <c r="AM10" s="25"/>
      <c r="AN10" s="30" t="s">
        <v>19</v>
      </c>
      <c r="AO10" s="25"/>
      <c r="AP10" s="25"/>
      <c r="AQ10" s="25"/>
      <c r="AR10" s="23"/>
      <c r="BE10" s="34"/>
      <c r="BS10" s="20" t="s">
        <v>6</v>
      </c>
    </row>
    <row r="11" s="1" customFormat="1" ht="18.48" customHeight="1">
      <c r="B11" s="24"/>
      <c r="C11" s="25"/>
      <c r="D11" s="25"/>
      <c r="E11" s="30" t="s">
        <v>27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28</v>
      </c>
      <c r="AL11" s="25"/>
      <c r="AM11" s="25"/>
      <c r="AN11" s="30" t="s">
        <v>19</v>
      </c>
      <c r="AO11" s="25"/>
      <c r="AP11" s="25"/>
      <c r="AQ11" s="25"/>
      <c r="AR11" s="23"/>
      <c r="BE11" s="34"/>
      <c r="BS11" s="20" t="s">
        <v>6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6</v>
      </c>
    </row>
    <row r="13" s="1" customFormat="1" ht="12" customHeight="1">
      <c r="B13" s="24"/>
      <c r="C13" s="25"/>
      <c r="D13" s="35" t="s">
        <v>29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26</v>
      </c>
      <c r="AL13" s="25"/>
      <c r="AM13" s="25"/>
      <c r="AN13" s="37" t="s">
        <v>30</v>
      </c>
      <c r="AO13" s="25"/>
      <c r="AP13" s="25"/>
      <c r="AQ13" s="25"/>
      <c r="AR13" s="23"/>
      <c r="BE13" s="34"/>
      <c r="BS13" s="20" t="s">
        <v>6</v>
      </c>
    </row>
    <row r="14">
      <c r="B14" s="24"/>
      <c r="C14" s="25"/>
      <c r="D14" s="25"/>
      <c r="E14" s="37" t="s">
        <v>30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28</v>
      </c>
      <c r="AL14" s="25"/>
      <c r="AM14" s="25"/>
      <c r="AN14" s="37" t="s">
        <v>30</v>
      </c>
      <c r="AO14" s="25"/>
      <c r="AP14" s="25"/>
      <c r="AQ14" s="25"/>
      <c r="AR14" s="23"/>
      <c r="BE14" s="34"/>
      <c r="BS14" s="20" t="s">
        <v>6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31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26</v>
      </c>
      <c r="AL16" s="25"/>
      <c r="AM16" s="25"/>
      <c r="AN16" s="30" t="s">
        <v>19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32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28</v>
      </c>
      <c r="AL17" s="25"/>
      <c r="AM17" s="25"/>
      <c r="AN17" s="30" t="s">
        <v>19</v>
      </c>
      <c r="AO17" s="25"/>
      <c r="AP17" s="25"/>
      <c r="AQ17" s="25"/>
      <c r="AR17" s="23"/>
      <c r="BE17" s="34"/>
      <c r="BS17" s="20" t="s">
        <v>33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34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26</v>
      </c>
      <c r="AL19" s="25"/>
      <c r="AM19" s="25"/>
      <c r="AN19" s="30" t="s">
        <v>19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22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28</v>
      </c>
      <c r="AL20" s="25"/>
      <c r="AM20" s="25"/>
      <c r="AN20" s="30" t="s">
        <v>19</v>
      </c>
      <c r="AO20" s="25"/>
      <c r="AP20" s="25"/>
      <c r="AQ20" s="25"/>
      <c r="AR20" s="23"/>
      <c r="BE20" s="34"/>
      <c r="BS20" s="20" t="s">
        <v>4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35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47.25" customHeight="1">
      <c r="B23" s="24"/>
      <c r="C23" s="25"/>
      <c r="D23" s="25"/>
      <c r="E23" s="39" t="s">
        <v>36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37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38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39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40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41</v>
      </c>
      <c r="E29" s="50"/>
      <c r="F29" s="35" t="s">
        <v>42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43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44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45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46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47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48</v>
      </c>
      <c r="U35" s="57"/>
      <c r="V35" s="57"/>
      <c r="W35" s="57"/>
      <c r="X35" s="59" t="s">
        <v>49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50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N11922025c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Novostavba skateparkového hřiště, Bystřice pod Hostýnem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21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 xml:space="preserve"> 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23</v>
      </c>
      <c r="AJ47" s="43"/>
      <c r="AK47" s="43"/>
      <c r="AL47" s="43"/>
      <c r="AM47" s="75" t="str">
        <f>IF(AN8= "","",AN8)</f>
        <v>31. 8. 2025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25.65" customHeight="1">
      <c r="A49" s="41"/>
      <c r="B49" s="42"/>
      <c r="C49" s="35" t="s">
        <v>25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>Město Bystřice pod Hostýnem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31</v>
      </c>
      <c r="AJ49" s="43"/>
      <c r="AK49" s="43"/>
      <c r="AL49" s="43"/>
      <c r="AM49" s="76" t="str">
        <f>IF(E17="","",E17)</f>
        <v>Michal Langoš, Hranice na Moravě</v>
      </c>
      <c r="AN49" s="67"/>
      <c r="AO49" s="67"/>
      <c r="AP49" s="67"/>
      <c r="AQ49" s="43"/>
      <c r="AR49" s="47"/>
      <c r="AS49" s="77" t="s">
        <v>51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15.15" customHeight="1">
      <c r="A50" s="41"/>
      <c r="B50" s="42"/>
      <c r="C50" s="35" t="s">
        <v>29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34</v>
      </c>
      <c r="AJ50" s="43"/>
      <c r="AK50" s="43"/>
      <c r="AL50" s="43"/>
      <c r="AM50" s="76" t="str">
        <f>IF(E20="","",E20)</f>
        <v xml:space="preserve"> 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52</v>
      </c>
      <c r="D52" s="90"/>
      <c r="E52" s="90"/>
      <c r="F52" s="90"/>
      <c r="G52" s="90"/>
      <c r="H52" s="91"/>
      <c r="I52" s="92" t="s">
        <v>53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54</v>
      </c>
      <c r="AH52" s="90"/>
      <c r="AI52" s="90"/>
      <c r="AJ52" s="90"/>
      <c r="AK52" s="90"/>
      <c r="AL52" s="90"/>
      <c r="AM52" s="90"/>
      <c r="AN52" s="92" t="s">
        <v>55</v>
      </c>
      <c r="AO52" s="90"/>
      <c r="AP52" s="90"/>
      <c r="AQ52" s="94" t="s">
        <v>56</v>
      </c>
      <c r="AR52" s="47"/>
      <c r="AS52" s="95" t="s">
        <v>57</v>
      </c>
      <c r="AT52" s="96" t="s">
        <v>58</v>
      </c>
      <c r="AU52" s="96" t="s">
        <v>59</v>
      </c>
      <c r="AV52" s="96" t="s">
        <v>60</v>
      </c>
      <c r="AW52" s="96" t="s">
        <v>61</v>
      </c>
      <c r="AX52" s="96" t="s">
        <v>62</v>
      </c>
      <c r="AY52" s="96" t="s">
        <v>63</v>
      </c>
      <c r="AZ52" s="96" t="s">
        <v>64</v>
      </c>
      <c r="BA52" s="96" t="s">
        <v>65</v>
      </c>
      <c r="BB52" s="96" t="s">
        <v>66</v>
      </c>
      <c r="BC52" s="96" t="s">
        <v>67</v>
      </c>
      <c r="BD52" s="97" t="s">
        <v>68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69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ROUND(AG55+AG56+SUM(AG70:AG73),2)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19</v>
      </c>
      <c r="AR54" s="107"/>
      <c r="AS54" s="108">
        <f>ROUND(AS55+AS56+SUM(AS70:AS73),2)</f>
        <v>0</v>
      </c>
      <c r="AT54" s="109">
        <f>ROUND(SUM(AV54:AW54),2)</f>
        <v>0</v>
      </c>
      <c r="AU54" s="110">
        <f>ROUND(AU55+AU56+SUM(AU70:AU73),5)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ROUND(AZ55+AZ56+SUM(AZ70:AZ73),2)</f>
        <v>0</v>
      </c>
      <c r="BA54" s="109">
        <f>ROUND(BA55+BA56+SUM(BA70:BA73),2)</f>
        <v>0</v>
      </c>
      <c r="BB54" s="109">
        <f>ROUND(BB55+BB56+SUM(BB70:BB73),2)</f>
        <v>0</v>
      </c>
      <c r="BC54" s="109">
        <f>ROUND(BC55+BC56+SUM(BC70:BC73),2)</f>
        <v>0</v>
      </c>
      <c r="BD54" s="111">
        <f>ROUND(BD55+BD56+SUM(BD70:BD73),2)</f>
        <v>0</v>
      </c>
      <c r="BE54" s="6"/>
      <c r="BS54" s="112" t="s">
        <v>70</v>
      </c>
      <c r="BT54" s="112" t="s">
        <v>71</v>
      </c>
      <c r="BU54" s="113" t="s">
        <v>72</v>
      </c>
      <c r="BV54" s="112" t="s">
        <v>73</v>
      </c>
      <c r="BW54" s="112" t="s">
        <v>5</v>
      </c>
      <c r="BX54" s="112" t="s">
        <v>74</v>
      </c>
      <c r="CL54" s="112" t="s">
        <v>19</v>
      </c>
    </row>
    <row r="55" s="7" customFormat="1" ht="16.5" customHeight="1">
      <c r="A55" s="114" t="s">
        <v>75</v>
      </c>
      <c r="B55" s="115"/>
      <c r="C55" s="116"/>
      <c r="D55" s="117" t="s">
        <v>76</v>
      </c>
      <c r="E55" s="117"/>
      <c r="F55" s="117"/>
      <c r="G55" s="117"/>
      <c r="H55" s="117"/>
      <c r="I55" s="118"/>
      <c r="J55" s="117" t="s">
        <v>77</v>
      </c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9">
        <f>'01 - Výkopy, základy'!J30</f>
        <v>0</v>
      </c>
      <c r="AH55" s="118"/>
      <c r="AI55" s="118"/>
      <c r="AJ55" s="118"/>
      <c r="AK55" s="118"/>
      <c r="AL55" s="118"/>
      <c r="AM55" s="118"/>
      <c r="AN55" s="119">
        <f>SUM(AG55,AT55)</f>
        <v>0</v>
      </c>
      <c r="AO55" s="118"/>
      <c r="AP55" s="118"/>
      <c r="AQ55" s="120" t="s">
        <v>78</v>
      </c>
      <c r="AR55" s="121"/>
      <c r="AS55" s="122">
        <v>0</v>
      </c>
      <c r="AT55" s="123">
        <f>ROUND(SUM(AV55:AW55),2)</f>
        <v>0</v>
      </c>
      <c r="AU55" s="124">
        <f>'01 - Výkopy, základy'!P86</f>
        <v>0</v>
      </c>
      <c r="AV55" s="123">
        <f>'01 - Výkopy, základy'!J33</f>
        <v>0</v>
      </c>
      <c r="AW55" s="123">
        <f>'01 - Výkopy, základy'!J34</f>
        <v>0</v>
      </c>
      <c r="AX55" s="123">
        <f>'01 - Výkopy, základy'!J35</f>
        <v>0</v>
      </c>
      <c r="AY55" s="123">
        <f>'01 - Výkopy, základy'!J36</f>
        <v>0</v>
      </c>
      <c r="AZ55" s="123">
        <f>'01 - Výkopy, základy'!F33</f>
        <v>0</v>
      </c>
      <c r="BA55" s="123">
        <f>'01 - Výkopy, základy'!F34</f>
        <v>0</v>
      </c>
      <c r="BB55" s="123">
        <f>'01 - Výkopy, základy'!F35</f>
        <v>0</v>
      </c>
      <c r="BC55" s="123">
        <f>'01 - Výkopy, základy'!F36</f>
        <v>0</v>
      </c>
      <c r="BD55" s="125">
        <f>'01 - Výkopy, základy'!F37</f>
        <v>0</v>
      </c>
      <c r="BE55" s="7"/>
      <c r="BT55" s="126" t="s">
        <v>79</v>
      </c>
      <c r="BV55" s="126" t="s">
        <v>73</v>
      </c>
      <c r="BW55" s="126" t="s">
        <v>80</v>
      </c>
      <c r="BX55" s="126" t="s">
        <v>5</v>
      </c>
      <c r="CL55" s="126" t="s">
        <v>19</v>
      </c>
      <c r="CM55" s="126" t="s">
        <v>81</v>
      </c>
    </row>
    <row r="56" s="7" customFormat="1" ht="16.5" customHeight="1">
      <c r="A56" s="7"/>
      <c r="B56" s="115"/>
      <c r="C56" s="116"/>
      <c r="D56" s="117" t="s">
        <v>82</v>
      </c>
      <c r="E56" s="117"/>
      <c r="F56" s="117"/>
      <c r="G56" s="117"/>
      <c r="H56" s="117"/>
      <c r="I56" s="118"/>
      <c r="J56" s="117" t="s">
        <v>83</v>
      </c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27">
        <f>ROUND(SUM(AG57:AG69),2)</f>
        <v>0</v>
      </c>
      <c r="AH56" s="118"/>
      <c r="AI56" s="118"/>
      <c r="AJ56" s="118"/>
      <c r="AK56" s="118"/>
      <c r="AL56" s="118"/>
      <c r="AM56" s="118"/>
      <c r="AN56" s="119">
        <f>SUM(AG56,AT56)</f>
        <v>0</v>
      </c>
      <c r="AO56" s="118"/>
      <c r="AP56" s="118"/>
      <c r="AQ56" s="120" t="s">
        <v>78</v>
      </c>
      <c r="AR56" s="121"/>
      <c r="AS56" s="122">
        <f>ROUND(SUM(AS57:AS69),2)</f>
        <v>0</v>
      </c>
      <c r="AT56" s="123">
        <f>ROUND(SUM(AV56:AW56),2)</f>
        <v>0</v>
      </c>
      <c r="AU56" s="124">
        <f>ROUND(SUM(AU57:AU69),5)</f>
        <v>0</v>
      </c>
      <c r="AV56" s="123">
        <f>ROUND(AZ56*L29,2)</f>
        <v>0</v>
      </c>
      <c r="AW56" s="123">
        <f>ROUND(BA56*L30,2)</f>
        <v>0</v>
      </c>
      <c r="AX56" s="123">
        <f>ROUND(BB56*L29,2)</f>
        <v>0</v>
      </c>
      <c r="AY56" s="123">
        <f>ROUND(BC56*L30,2)</f>
        <v>0</v>
      </c>
      <c r="AZ56" s="123">
        <f>ROUND(SUM(AZ57:AZ69),2)</f>
        <v>0</v>
      </c>
      <c r="BA56" s="123">
        <f>ROUND(SUM(BA57:BA69),2)</f>
        <v>0</v>
      </c>
      <c r="BB56" s="123">
        <f>ROUND(SUM(BB57:BB69),2)</f>
        <v>0</v>
      </c>
      <c r="BC56" s="123">
        <f>ROUND(SUM(BC57:BC69),2)</f>
        <v>0</v>
      </c>
      <c r="BD56" s="125">
        <f>ROUND(SUM(BD57:BD69),2)</f>
        <v>0</v>
      </c>
      <c r="BE56" s="7"/>
      <c r="BS56" s="126" t="s">
        <v>70</v>
      </c>
      <c r="BT56" s="126" t="s">
        <v>79</v>
      </c>
      <c r="BU56" s="126" t="s">
        <v>72</v>
      </c>
      <c r="BV56" s="126" t="s">
        <v>73</v>
      </c>
      <c r="BW56" s="126" t="s">
        <v>84</v>
      </c>
      <c r="BX56" s="126" t="s">
        <v>5</v>
      </c>
      <c r="CL56" s="126" t="s">
        <v>19</v>
      </c>
      <c r="CM56" s="126" t="s">
        <v>81</v>
      </c>
    </row>
    <row r="57" s="4" customFormat="1" ht="16.5" customHeight="1">
      <c r="A57" s="114" t="s">
        <v>75</v>
      </c>
      <c r="B57" s="66"/>
      <c r="C57" s="128"/>
      <c r="D57" s="128"/>
      <c r="E57" s="129" t="s">
        <v>85</v>
      </c>
      <c r="F57" s="129"/>
      <c r="G57" s="129"/>
      <c r="H57" s="129"/>
      <c r="I57" s="129"/>
      <c r="J57" s="128"/>
      <c r="K57" s="129" t="s">
        <v>86</v>
      </c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30">
        <f>'0201 - Překážka 1 - Flat ...'!J32</f>
        <v>0</v>
      </c>
      <c r="AH57" s="128"/>
      <c r="AI57" s="128"/>
      <c r="AJ57" s="128"/>
      <c r="AK57" s="128"/>
      <c r="AL57" s="128"/>
      <c r="AM57" s="128"/>
      <c r="AN57" s="130">
        <f>SUM(AG57,AT57)</f>
        <v>0</v>
      </c>
      <c r="AO57" s="128"/>
      <c r="AP57" s="128"/>
      <c r="AQ57" s="131" t="s">
        <v>87</v>
      </c>
      <c r="AR57" s="68"/>
      <c r="AS57" s="132">
        <v>0</v>
      </c>
      <c r="AT57" s="133">
        <f>ROUND(SUM(AV57:AW57),2)</f>
        <v>0</v>
      </c>
      <c r="AU57" s="134">
        <f>'0201 - Překážka 1 - Flat ...'!P93</f>
        <v>0</v>
      </c>
      <c r="AV57" s="133">
        <f>'0201 - Překážka 1 - Flat ...'!J35</f>
        <v>0</v>
      </c>
      <c r="AW57" s="133">
        <f>'0201 - Překážka 1 - Flat ...'!J36</f>
        <v>0</v>
      </c>
      <c r="AX57" s="133">
        <f>'0201 - Překážka 1 - Flat ...'!J37</f>
        <v>0</v>
      </c>
      <c r="AY57" s="133">
        <f>'0201 - Překážka 1 - Flat ...'!J38</f>
        <v>0</v>
      </c>
      <c r="AZ57" s="133">
        <f>'0201 - Překážka 1 - Flat ...'!F35</f>
        <v>0</v>
      </c>
      <c r="BA57" s="133">
        <f>'0201 - Překážka 1 - Flat ...'!F36</f>
        <v>0</v>
      </c>
      <c r="BB57" s="133">
        <f>'0201 - Překážka 1 - Flat ...'!F37</f>
        <v>0</v>
      </c>
      <c r="BC57" s="133">
        <f>'0201 - Překážka 1 - Flat ...'!F38</f>
        <v>0</v>
      </c>
      <c r="BD57" s="135">
        <f>'0201 - Překážka 1 - Flat ...'!F39</f>
        <v>0</v>
      </c>
      <c r="BE57" s="4"/>
      <c r="BT57" s="136" t="s">
        <v>81</v>
      </c>
      <c r="BV57" s="136" t="s">
        <v>73</v>
      </c>
      <c r="BW57" s="136" t="s">
        <v>88</v>
      </c>
      <c r="BX57" s="136" t="s">
        <v>84</v>
      </c>
      <c r="CL57" s="136" t="s">
        <v>19</v>
      </c>
    </row>
    <row r="58" s="4" customFormat="1" ht="16.5" customHeight="1">
      <c r="A58" s="114" t="s">
        <v>75</v>
      </c>
      <c r="B58" s="66"/>
      <c r="C58" s="128"/>
      <c r="D58" s="128"/>
      <c r="E58" s="129" t="s">
        <v>89</v>
      </c>
      <c r="F58" s="129"/>
      <c r="G58" s="129"/>
      <c r="H58" s="129"/>
      <c r="I58" s="129"/>
      <c r="J58" s="128"/>
      <c r="K58" s="129" t="s">
        <v>90</v>
      </c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  <c r="AG58" s="130">
        <f>'0202 - Překážka 2 - Rohov...'!J32</f>
        <v>0</v>
      </c>
      <c r="AH58" s="128"/>
      <c r="AI58" s="128"/>
      <c r="AJ58" s="128"/>
      <c r="AK58" s="128"/>
      <c r="AL58" s="128"/>
      <c r="AM58" s="128"/>
      <c r="AN58" s="130">
        <f>SUM(AG58,AT58)</f>
        <v>0</v>
      </c>
      <c r="AO58" s="128"/>
      <c r="AP58" s="128"/>
      <c r="AQ58" s="131" t="s">
        <v>87</v>
      </c>
      <c r="AR58" s="68"/>
      <c r="AS58" s="132">
        <v>0</v>
      </c>
      <c r="AT58" s="133">
        <f>ROUND(SUM(AV58:AW58),2)</f>
        <v>0</v>
      </c>
      <c r="AU58" s="134">
        <f>'0202 - Překážka 2 - Rohov...'!P92</f>
        <v>0</v>
      </c>
      <c r="AV58" s="133">
        <f>'0202 - Překážka 2 - Rohov...'!J35</f>
        <v>0</v>
      </c>
      <c r="AW58" s="133">
        <f>'0202 - Překážka 2 - Rohov...'!J36</f>
        <v>0</v>
      </c>
      <c r="AX58" s="133">
        <f>'0202 - Překážka 2 - Rohov...'!J37</f>
        <v>0</v>
      </c>
      <c r="AY58" s="133">
        <f>'0202 - Překážka 2 - Rohov...'!J38</f>
        <v>0</v>
      </c>
      <c r="AZ58" s="133">
        <f>'0202 - Překážka 2 - Rohov...'!F35</f>
        <v>0</v>
      </c>
      <c r="BA58" s="133">
        <f>'0202 - Překážka 2 - Rohov...'!F36</f>
        <v>0</v>
      </c>
      <c r="BB58" s="133">
        <f>'0202 - Překážka 2 - Rohov...'!F37</f>
        <v>0</v>
      </c>
      <c r="BC58" s="133">
        <f>'0202 - Překážka 2 - Rohov...'!F38</f>
        <v>0</v>
      </c>
      <c r="BD58" s="135">
        <f>'0202 - Překážka 2 - Rohov...'!F39</f>
        <v>0</v>
      </c>
      <c r="BE58" s="4"/>
      <c r="BT58" s="136" t="s">
        <v>81</v>
      </c>
      <c r="BV58" s="136" t="s">
        <v>73</v>
      </c>
      <c r="BW58" s="136" t="s">
        <v>91</v>
      </c>
      <c r="BX58" s="136" t="s">
        <v>84</v>
      </c>
      <c r="CL58" s="136" t="s">
        <v>19</v>
      </c>
    </row>
    <row r="59" s="4" customFormat="1" ht="23.25" customHeight="1">
      <c r="A59" s="114" t="s">
        <v>75</v>
      </c>
      <c r="B59" s="66"/>
      <c r="C59" s="128"/>
      <c r="D59" s="128"/>
      <c r="E59" s="129" t="s">
        <v>92</v>
      </c>
      <c r="F59" s="129"/>
      <c r="G59" s="129"/>
      <c r="H59" s="129"/>
      <c r="I59" s="129"/>
      <c r="J59" s="128"/>
      <c r="K59" s="129" t="s">
        <v>93</v>
      </c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30">
        <f>'0203 - Překážka 3 - Rozje...'!J32</f>
        <v>0</v>
      </c>
      <c r="AH59" s="128"/>
      <c r="AI59" s="128"/>
      <c r="AJ59" s="128"/>
      <c r="AK59" s="128"/>
      <c r="AL59" s="128"/>
      <c r="AM59" s="128"/>
      <c r="AN59" s="130">
        <f>SUM(AG59,AT59)</f>
        <v>0</v>
      </c>
      <c r="AO59" s="128"/>
      <c r="AP59" s="128"/>
      <c r="AQ59" s="131" t="s">
        <v>87</v>
      </c>
      <c r="AR59" s="68"/>
      <c r="AS59" s="132">
        <v>0</v>
      </c>
      <c r="AT59" s="133">
        <f>ROUND(SUM(AV59:AW59),2)</f>
        <v>0</v>
      </c>
      <c r="AU59" s="134">
        <f>'0203 - Překážka 3 - Rozje...'!P96</f>
        <v>0</v>
      </c>
      <c r="AV59" s="133">
        <f>'0203 - Překážka 3 - Rozje...'!J35</f>
        <v>0</v>
      </c>
      <c r="AW59" s="133">
        <f>'0203 - Překážka 3 - Rozje...'!J36</f>
        <v>0</v>
      </c>
      <c r="AX59" s="133">
        <f>'0203 - Překážka 3 - Rozje...'!J37</f>
        <v>0</v>
      </c>
      <c r="AY59" s="133">
        <f>'0203 - Překážka 3 - Rozje...'!J38</f>
        <v>0</v>
      </c>
      <c r="AZ59" s="133">
        <f>'0203 - Překážka 3 - Rozje...'!F35</f>
        <v>0</v>
      </c>
      <c r="BA59" s="133">
        <f>'0203 - Překážka 3 - Rozje...'!F36</f>
        <v>0</v>
      </c>
      <c r="BB59" s="133">
        <f>'0203 - Překážka 3 - Rozje...'!F37</f>
        <v>0</v>
      </c>
      <c r="BC59" s="133">
        <f>'0203 - Překážka 3 - Rozje...'!F38</f>
        <v>0</v>
      </c>
      <c r="BD59" s="135">
        <f>'0203 - Překážka 3 - Rozje...'!F39</f>
        <v>0</v>
      </c>
      <c r="BE59" s="4"/>
      <c r="BT59" s="136" t="s">
        <v>81</v>
      </c>
      <c r="BV59" s="136" t="s">
        <v>73</v>
      </c>
      <c r="BW59" s="136" t="s">
        <v>94</v>
      </c>
      <c r="BX59" s="136" t="s">
        <v>84</v>
      </c>
      <c r="CL59" s="136" t="s">
        <v>19</v>
      </c>
    </row>
    <row r="60" s="4" customFormat="1" ht="23.25" customHeight="1">
      <c r="A60" s="114" t="s">
        <v>75</v>
      </c>
      <c r="B60" s="66"/>
      <c r="C60" s="128"/>
      <c r="D60" s="128"/>
      <c r="E60" s="129" t="s">
        <v>95</v>
      </c>
      <c r="F60" s="129"/>
      <c r="G60" s="129"/>
      <c r="H60" s="129"/>
      <c r="I60" s="129"/>
      <c r="J60" s="128"/>
      <c r="K60" s="129" t="s">
        <v>96</v>
      </c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9"/>
      <c r="AF60" s="129"/>
      <c r="AG60" s="130">
        <f>'0204 - Překážka 4 - Mini ...'!J32</f>
        <v>0</v>
      </c>
      <c r="AH60" s="128"/>
      <c r="AI60" s="128"/>
      <c r="AJ60" s="128"/>
      <c r="AK60" s="128"/>
      <c r="AL60" s="128"/>
      <c r="AM60" s="128"/>
      <c r="AN60" s="130">
        <f>SUM(AG60,AT60)</f>
        <v>0</v>
      </c>
      <c r="AO60" s="128"/>
      <c r="AP60" s="128"/>
      <c r="AQ60" s="131" t="s">
        <v>87</v>
      </c>
      <c r="AR60" s="68"/>
      <c r="AS60" s="132">
        <v>0</v>
      </c>
      <c r="AT60" s="133">
        <f>ROUND(SUM(AV60:AW60),2)</f>
        <v>0</v>
      </c>
      <c r="AU60" s="134">
        <f>'0204 - Překážka 4 - Mini ...'!P95</f>
        <v>0</v>
      </c>
      <c r="AV60" s="133">
        <f>'0204 - Překážka 4 - Mini ...'!J35</f>
        <v>0</v>
      </c>
      <c r="AW60" s="133">
        <f>'0204 - Překážka 4 - Mini ...'!J36</f>
        <v>0</v>
      </c>
      <c r="AX60" s="133">
        <f>'0204 - Překážka 4 - Mini ...'!J37</f>
        <v>0</v>
      </c>
      <c r="AY60" s="133">
        <f>'0204 - Překážka 4 - Mini ...'!J38</f>
        <v>0</v>
      </c>
      <c r="AZ60" s="133">
        <f>'0204 - Překážka 4 - Mini ...'!F35</f>
        <v>0</v>
      </c>
      <c r="BA60" s="133">
        <f>'0204 - Překážka 4 - Mini ...'!F36</f>
        <v>0</v>
      </c>
      <c r="BB60" s="133">
        <f>'0204 - Překážka 4 - Mini ...'!F37</f>
        <v>0</v>
      </c>
      <c r="BC60" s="133">
        <f>'0204 - Překážka 4 - Mini ...'!F38</f>
        <v>0</v>
      </c>
      <c r="BD60" s="135">
        <f>'0204 - Překážka 4 - Mini ...'!F39</f>
        <v>0</v>
      </c>
      <c r="BE60" s="4"/>
      <c r="BT60" s="136" t="s">
        <v>81</v>
      </c>
      <c r="BV60" s="136" t="s">
        <v>73</v>
      </c>
      <c r="BW60" s="136" t="s">
        <v>97</v>
      </c>
      <c r="BX60" s="136" t="s">
        <v>84</v>
      </c>
      <c r="CL60" s="136" t="s">
        <v>19</v>
      </c>
    </row>
    <row r="61" s="4" customFormat="1" ht="16.5" customHeight="1">
      <c r="A61" s="114" t="s">
        <v>75</v>
      </c>
      <c r="B61" s="66"/>
      <c r="C61" s="128"/>
      <c r="D61" s="128"/>
      <c r="E61" s="129" t="s">
        <v>98</v>
      </c>
      <c r="F61" s="129"/>
      <c r="G61" s="129"/>
      <c r="H61" s="129"/>
      <c r="I61" s="129"/>
      <c r="J61" s="128"/>
      <c r="K61" s="129" t="s">
        <v>99</v>
      </c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30">
        <f>'0205 - Překážka 5 - Šikmý...'!J32</f>
        <v>0</v>
      </c>
      <c r="AH61" s="128"/>
      <c r="AI61" s="128"/>
      <c r="AJ61" s="128"/>
      <c r="AK61" s="128"/>
      <c r="AL61" s="128"/>
      <c r="AM61" s="128"/>
      <c r="AN61" s="130">
        <f>SUM(AG61,AT61)</f>
        <v>0</v>
      </c>
      <c r="AO61" s="128"/>
      <c r="AP61" s="128"/>
      <c r="AQ61" s="131" t="s">
        <v>87</v>
      </c>
      <c r="AR61" s="68"/>
      <c r="AS61" s="132">
        <v>0</v>
      </c>
      <c r="AT61" s="133">
        <f>ROUND(SUM(AV61:AW61),2)</f>
        <v>0</v>
      </c>
      <c r="AU61" s="134">
        <f>'0205 - Překážka 5 - Šikmý...'!P95</f>
        <v>0</v>
      </c>
      <c r="AV61" s="133">
        <f>'0205 - Překážka 5 - Šikmý...'!J35</f>
        <v>0</v>
      </c>
      <c r="AW61" s="133">
        <f>'0205 - Překážka 5 - Šikmý...'!J36</f>
        <v>0</v>
      </c>
      <c r="AX61" s="133">
        <f>'0205 - Překážka 5 - Šikmý...'!J37</f>
        <v>0</v>
      </c>
      <c r="AY61" s="133">
        <f>'0205 - Překážka 5 - Šikmý...'!J38</f>
        <v>0</v>
      </c>
      <c r="AZ61" s="133">
        <f>'0205 - Překážka 5 - Šikmý...'!F35</f>
        <v>0</v>
      </c>
      <c r="BA61" s="133">
        <f>'0205 - Překážka 5 - Šikmý...'!F36</f>
        <v>0</v>
      </c>
      <c r="BB61" s="133">
        <f>'0205 - Překážka 5 - Šikmý...'!F37</f>
        <v>0</v>
      </c>
      <c r="BC61" s="133">
        <f>'0205 - Překážka 5 - Šikmý...'!F38</f>
        <v>0</v>
      </c>
      <c r="BD61" s="135">
        <f>'0205 - Překážka 5 - Šikmý...'!F39</f>
        <v>0</v>
      </c>
      <c r="BE61" s="4"/>
      <c r="BT61" s="136" t="s">
        <v>81</v>
      </c>
      <c r="BV61" s="136" t="s">
        <v>73</v>
      </c>
      <c r="BW61" s="136" t="s">
        <v>100</v>
      </c>
      <c r="BX61" s="136" t="s">
        <v>84</v>
      </c>
      <c r="CL61" s="136" t="s">
        <v>19</v>
      </c>
    </row>
    <row r="62" s="4" customFormat="1" ht="16.5" customHeight="1">
      <c r="A62" s="114" t="s">
        <v>75</v>
      </c>
      <c r="B62" s="66"/>
      <c r="C62" s="128"/>
      <c r="D62" s="128"/>
      <c r="E62" s="129" t="s">
        <v>101</v>
      </c>
      <c r="F62" s="129"/>
      <c r="G62" s="129"/>
      <c r="H62" s="129"/>
      <c r="I62" s="129"/>
      <c r="J62" s="128"/>
      <c r="K62" s="129" t="s">
        <v>102</v>
      </c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9"/>
      <c r="AF62" s="129"/>
      <c r="AG62" s="130">
        <f>'0206 - Překážka 6 - Rovný...'!J32</f>
        <v>0</v>
      </c>
      <c r="AH62" s="128"/>
      <c r="AI62" s="128"/>
      <c r="AJ62" s="128"/>
      <c r="AK62" s="128"/>
      <c r="AL62" s="128"/>
      <c r="AM62" s="128"/>
      <c r="AN62" s="130">
        <f>SUM(AG62,AT62)</f>
        <v>0</v>
      </c>
      <c r="AO62" s="128"/>
      <c r="AP62" s="128"/>
      <c r="AQ62" s="131" t="s">
        <v>87</v>
      </c>
      <c r="AR62" s="68"/>
      <c r="AS62" s="132">
        <v>0</v>
      </c>
      <c r="AT62" s="133">
        <f>ROUND(SUM(AV62:AW62),2)</f>
        <v>0</v>
      </c>
      <c r="AU62" s="134">
        <f>'0206 - Překážka 6 - Rovný...'!P93</f>
        <v>0</v>
      </c>
      <c r="AV62" s="133">
        <f>'0206 - Překážka 6 - Rovný...'!J35</f>
        <v>0</v>
      </c>
      <c r="AW62" s="133">
        <f>'0206 - Překážka 6 - Rovný...'!J36</f>
        <v>0</v>
      </c>
      <c r="AX62" s="133">
        <f>'0206 - Překážka 6 - Rovný...'!J37</f>
        <v>0</v>
      </c>
      <c r="AY62" s="133">
        <f>'0206 - Překážka 6 - Rovný...'!J38</f>
        <v>0</v>
      </c>
      <c r="AZ62" s="133">
        <f>'0206 - Překážka 6 - Rovný...'!F35</f>
        <v>0</v>
      </c>
      <c r="BA62" s="133">
        <f>'0206 - Překážka 6 - Rovný...'!F36</f>
        <v>0</v>
      </c>
      <c r="BB62" s="133">
        <f>'0206 - Překážka 6 - Rovný...'!F37</f>
        <v>0</v>
      </c>
      <c r="BC62" s="133">
        <f>'0206 - Překážka 6 - Rovný...'!F38</f>
        <v>0</v>
      </c>
      <c r="BD62" s="135">
        <f>'0206 - Překážka 6 - Rovný...'!F39</f>
        <v>0</v>
      </c>
      <c r="BE62" s="4"/>
      <c r="BT62" s="136" t="s">
        <v>81</v>
      </c>
      <c r="BV62" s="136" t="s">
        <v>73</v>
      </c>
      <c r="BW62" s="136" t="s">
        <v>103</v>
      </c>
      <c r="BX62" s="136" t="s">
        <v>84</v>
      </c>
      <c r="CL62" s="136" t="s">
        <v>19</v>
      </c>
    </row>
    <row r="63" s="4" customFormat="1" ht="23.25" customHeight="1">
      <c r="A63" s="114" t="s">
        <v>75</v>
      </c>
      <c r="B63" s="66"/>
      <c r="C63" s="128"/>
      <c r="D63" s="128"/>
      <c r="E63" s="129" t="s">
        <v>104</v>
      </c>
      <c r="F63" s="129"/>
      <c r="G63" s="129"/>
      <c r="H63" s="129"/>
      <c r="I63" s="129"/>
      <c r="J63" s="128"/>
      <c r="K63" s="129" t="s">
        <v>105</v>
      </c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9"/>
      <c r="AF63" s="129"/>
      <c r="AG63" s="130">
        <f>'0207 - Překážka 7 - Manua...'!J32</f>
        <v>0</v>
      </c>
      <c r="AH63" s="128"/>
      <c r="AI63" s="128"/>
      <c r="AJ63" s="128"/>
      <c r="AK63" s="128"/>
      <c r="AL63" s="128"/>
      <c r="AM63" s="128"/>
      <c r="AN63" s="130">
        <f>SUM(AG63,AT63)</f>
        <v>0</v>
      </c>
      <c r="AO63" s="128"/>
      <c r="AP63" s="128"/>
      <c r="AQ63" s="131" t="s">
        <v>87</v>
      </c>
      <c r="AR63" s="68"/>
      <c r="AS63" s="132">
        <v>0</v>
      </c>
      <c r="AT63" s="133">
        <f>ROUND(SUM(AV63:AW63),2)</f>
        <v>0</v>
      </c>
      <c r="AU63" s="134">
        <f>'0207 - Překážka 7 - Manua...'!P97</f>
        <v>0</v>
      </c>
      <c r="AV63" s="133">
        <f>'0207 - Překážka 7 - Manua...'!J35</f>
        <v>0</v>
      </c>
      <c r="AW63" s="133">
        <f>'0207 - Překážka 7 - Manua...'!J36</f>
        <v>0</v>
      </c>
      <c r="AX63" s="133">
        <f>'0207 - Překážka 7 - Manua...'!J37</f>
        <v>0</v>
      </c>
      <c r="AY63" s="133">
        <f>'0207 - Překážka 7 - Manua...'!J38</f>
        <v>0</v>
      </c>
      <c r="AZ63" s="133">
        <f>'0207 - Překážka 7 - Manua...'!F35</f>
        <v>0</v>
      </c>
      <c r="BA63" s="133">
        <f>'0207 - Překážka 7 - Manua...'!F36</f>
        <v>0</v>
      </c>
      <c r="BB63" s="133">
        <f>'0207 - Překážka 7 - Manua...'!F37</f>
        <v>0</v>
      </c>
      <c r="BC63" s="133">
        <f>'0207 - Překážka 7 - Manua...'!F38</f>
        <v>0</v>
      </c>
      <c r="BD63" s="135">
        <f>'0207 - Překážka 7 - Manua...'!F39</f>
        <v>0</v>
      </c>
      <c r="BE63" s="4"/>
      <c r="BT63" s="136" t="s">
        <v>81</v>
      </c>
      <c r="BV63" s="136" t="s">
        <v>73</v>
      </c>
      <c r="BW63" s="136" t="s">
        <v>106</v>
      </c>
      <c r="BX63" s="136" t="s">
        <v>84</v>
      </c>
      <c r="CL63" s="136" t="s">
        <v>19</v>
      </c>
    </row>
    <row r="64" s="4" customFormat="1" ht="16.5" customHeight="1">
      <c r="A64" s="114" t="s">
        <v>75</v>
      </c>
      <c r="B64" s="66"/>
      <c r="C64" s="128"/>
      <c r="D64" s="128"/>
      <c r="E64" s="129" t="s">
        <v>107</v>
      </c>
      <c r="F64" s="129"/>
      <c r="G64" s="129"/>
      <c r="H64" s="129"/>
      <c r="I64" s="129"/>
      <c r="J64" s="128"/>
      <c r="K64" s="129" t="s">
        <v>108</v>
      </c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30">
        <f>'0208 - Překážka 8 - Lomen...'!J32</f>
        <v>0</v>
      </c>
      <c r="AH64" s="128"/>
      <c r="AI64" s="128"/>
      <c r="AJ64" s="128"/>
      <c r="AK64" s="128"/>
      <c r="AL64" s="128"/>
      <c r="AM64" s="128"/>
      <c r="AN64" s="130">
        <f>SUM(AG64,AT64)</f>
        <v>0</v>
      </c>
      <c r="AO64" s="128"/>
      <c r="AP64" s="128"/>
      <c r="AQ64" s="131" t="s">
        <v>87</v>
      </c>
      <c r="AR64" s="68"/>
      <c r="AS64" s="132">
        <v>0</v>
      </c>
      <c r="AT64" s="133">
        <f>ROUND(SUM(AV64:AW64),2)</f>
        <v>0</v>
      </c>
      <c r="AU64" s="134">
        <f>'0208 - Překážka 8 - Lomen...'!P96</f>
        <v>0</v>
      </c>
      <c r="AV64" s="133">
        <f>'0208 - Překážka 8 - Lomen...'!J35</f>
        <v>0</v>
      </c>
      <c r="AW64" s="133">
        <f>'0208 - Překážka 8 - Lomen...'!J36</f>
        <v>0</v>
      </c>
      <c r="AX64" s="133">
        <f>'0208 - Překážka 8 - Lomen...'!J37</f>
        <v>0</v>
      </c>
      <c r="AY64" s="133">
        <f>'0208 - Překážka 8 - Lomen...'!J38</f>
        <v>0</v>
      </c>
      <c r="AZ64" s="133">
        <f>'0208 - Překážka 8 - Lomen...'!F35</f>
        <v>0</v>
      </c>
      <c r="BA64" s="133">
        <f>'0208 - Překážka 8 - Lomen...'!F36</f>
        <v>0</v>
      </c>
      <c r="BB64" s="133">
        <f>'0208 - Překážka 8 - Lomen...'!F37</f>
        <v>0</v>
      </c>
      <c r="BC64" s="133">
        <f>'0208 - Překážka 8 - Lomen...'!F38</f>
        <v>0</v>
      </c>
      <c r="BD64" s="135">
        <f>'0208 - Překážka 8 - Lomen...'!F39</f>
        <v>0</v>
      </c>
      <c r="BE64" s="4"/>
      <c r="BT64" s="136" t="s">
        <v>81</v>
      </c>
      <c r="BV64" s="136" t="s">
        <v>73</v>
      </c>
      <c r="BW64" s="136" t="s">
        <v>109</v>
      </c>
      <c r="BX64" s="136" t="s">
        <v>84</v>
      </c>
      <c r="CL64" s="136" t="s">
        <v>19</v>
      </c>
    </row>
    <row r="65" s="4" customFormat="1" ht="16.5" customHeight="1">
      <c r="A65" s="114" t="s">
        <v>75</v>
      </c>
      <c r="B65" s="66"/>
      <c r="C65" s="128"/>
      <c r="D65" s="128"/>
      <c r="E65" s="129" t="s">
        <v>110</v>
      </c>
      <c r="F65" s="129"/>
      <c r="G65" s="129"/>
      <c r="H65" s="129"/>
      <c r="I65" s="129"/>
      <c r="J65" s="128"/>
      <c r="K65" s="129" t="s">
        <v>111</v>
      </c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9"/>
      <c r="AF65" s="129"/>
      <c r="AG65" s="130">
        <f>'0209 - Překážka 9 - Lomen...'!J32</f>
        <v>0</v>
      </c>
      <c r="AH65" s="128"/>
      <c r="AI65" s="128"/>
      <c r="AJ65" s="128"/>
      <c r="AK65" s="128"/>
      <c r="AL65" s="128"/>
      <c r="AM65" s="128"/>
      <c r="AN65" s="130">
        <f>SUM(AG65,AT65)</f>
        <v>0</v>
      </c>
      <c r="AO65" s="128"/>
      <c r="AP65" s="128"/>
      <c r="AQ65" s="131" t="s">
        <v>87</v>
      </c>
      <c r="AR65" s="68"/>
      <c r="AS65" s="132">
        <v>0</v>
      </c>
      <c r="AT65" s="133">
        <f>ROUND(SUM(AV65:AW65),2)</f>
        <v>0</v>
      </c>
      <c r="AU65" s="134">
        <f>'0209 - Překážka 9 - Lomen...'!P93</f>
        <v>0</v>
      </c>
      <c r="AV65" s="133">
        <f>'0209 - Překážka 9 - Lomen...'!J35</f>
        <v>0</v>
      </c>
      <c r="AW65" s="133">
        <f>'0209 - Překážka 9 - Lomen...'!J36</f>
        <v>0</v>
      </c>
      <c r="AX65" s="133">
        <f>'0209 - Překážka 9 - Lomen...'!J37</f>
        <v>0</v>
      </c>
      <c r="AY65" s="133">
        <f>'0209 - Překážka 9 - Lomen...'!J38</f>
        <v>0</v>
      </c>
      <c r="AZ65" s="133">
        <f>'0209 - Překážka 9 - Lomen...'!F35</f>
        <v>0</v>
      </c>
      <c r="BA65" s="133">
        <f>'0209 - Překážka 9 - Lomen...'!F36</f>
        <v>0</v>
      </c>
      <c r="BB65" s="133">
        <f>'0209 - Překážka 9 - Lomen...'!F37</f>
        <v>0</v>
      </c>
      <c r="BC65" s="133">
        <f>'0209 - Překážka 9 - Lomen...'!F38</f>
        <v>0</v>
      </c>
      <c r="BD65" s="135">
        <f>'0209 - Překážka 9 - Lomen...'!F39</f>
        <v>0</v>
      </c>
      <c r="BE65" s="4"/>
      <c r="BT65" s="136" t="s">
        <v>81</v>
      </c>
      <c r="BV65" s="136" t="s">
        <v>73</v>
      </c>
      <c r="BW65" s="136" t="s">
        <v>112</v>
      </c>
      <c r="BX65" s="136" t="s">
        <v>84</v>
      </c>
      <c r="CL65" s="136" t="s">
        <v>19</v>
      </c>
    </row>
    <row r="66" s="4" customFormat="1" ht="16.5" customHeight="1">
      <c r="A66" s="114" t="s">
        <v>75</v>
      </c>
      <c r="B66" s="66"/>
      <c r="C66" s="128"/>
      <c r="D66" s="128"/>
      <c r="E66" s="129" t="s">
        <v>113</v>
      </c>
      <c r="F66" s="129"/>
      <c r="G66" s="129"/>
      <c r="H66" s="129"/>
      <c r="I66" s="129"/>
      <c r="J66" s="128"/>
      <c r="K66" s="129" t="s">
        <v>114</v>
      </c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9"/>
      <c r="AF66" s="129"/>
      <c r="AG66" s="130">
        <f>'0210 - Překážka 10 - Scho...'!J32</f>
        <v>0</v>
      </c>
      <c r="AH66" s="128"/>
      <c r="AI66" s="128"/>
      <c r="AJ66" s="128"/>
      <c r="AK66" s="128"/>
      <c r="AL66" s="128"/>
      <c r="AM66" s="128"/>
      <c r="AN66" s="130">
        <f>SUM(AG66,AT66)</f>
        <v>0</v>
      </c>
      <c r="AO66" s="128"/>
      <c r="AP66" s="128"/>
      <c r="AQ66" s="131" t="s">
        <v>87</v>
      </c>
      <c r="AR66" s="68"/>
      <c r="AS66" s="132">
        <v>0</v>
      </c>
      <c r="AT66" s="133">
        <f>ROUND(SUM(AV66:AW66),2)</f>
        <v>0</v>
      </c>
      <c r="AU66" s="134">
        <f>'0210 - Překážka 10 - Scho...'!P92</f>
        <v>0</v>
      </c>
      <c r="AV66" s="133">
        <f>'0210 - Překážka 10 - Scho...'!J35</f>
        <v>0</v>
      </c>
      <c r="AW66" s="133">
        <f>'0210 - Překážka 10 - Scho...'!J36</f>
        <v>0</v>
      </c>
      <c r="AX66" s="133">
        <f>'0210 - Překážka 10 - Scho...'!J37</f>
        <v>0</v>
      </c>
      <c r="AY66" s="133">
        <f>'0210 - Překážka 10 - Scho...'!J38</f>
        <v>0</v>
      </c>
      <c r="AZ66" s="133">
        <f>'0210 - Překážka 10 - Scho...'!F35</f>
        <v>0</v>
      </c>
      <c r="BA66" s="133">
        <f>'0210 - Překážka 10 - Scho...'!F36</f>
        <v>0</v>
      </c>
      <c r="BB66" s="133">
        <f>'0210 - Překážka 10 - Scho...'!F37</f>
        <v>0</v>
      </c>
      <c r="BC66" s="133">
        <f>'0210 - Překážka 10 - Scho...'!F38</f>
        <v>0</v>
      </c>
      <c r="BD66" s="135">
        <f>'0210 - Překážka 10 - Scho...'!F39</f>
        <v>0</v>
      </c>
      <c r="BE66" s="4"/>
      <c r="BT66" s="136" t="s">
        <v>81</v>
      </c>
      <c r="BV66" s="136" t="s">
        <v>73</v>
      </c>
      <c r="BW66" s="136" t="s">
        <v>115</v>
      </c>
      <c r="BX66" s="136" t="s">
        <v>84</v>
      </c>
      <c r="CL66" s="136" t="s">
        <v>19</v>
      </c>
    </row>
    <row r="67" s="4" customFormat="1" ht="16.5" customHeight="1">
      <c r="A67" s="114" t="s">
        <v>75</v>
      </c>
      <c r="B67" s="66"/>
      <c r="C67" s="128"/>
      <c r="D67" s="128"/>
      <c r="E67" s="129" t="s">
        <v>116</v>
      </c>
      <c r="F67" s="129"/>
      <c r="G67" s="129"/>
      <c r="H67" s="129"/>
      <c r="I67" s="129"/>
      <c r="J67" s="128"/>
      <c r="K67" s="129" t="s">
        <v>117</v>
      </c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9"/>
      <c r="AF67" s="129"/>
      <c r="AG67" s="130">
        <f>'0211 - Překážka 11 - Poje...'!J32</f>
        <v>0</v>
      </c>
      <c r="AH67" s="128"/>
      <c r="AI67" s="128"/>
      <c r="AJ67" s="128"/>
      <c r="AK67" s="128"/>
      <c r="AL67" s="128"/>
      <c r="AM67" s="128"/>
      <c r="AN67" s="130">
        <f>SUM(AG67,AT67)</f>
        <v>0</v>
      </c>
      <c r="AO67" s="128"/>
      <c r="AP67" s="128"/>
      <c r="AQ67" s="131" t="s">
        <v>87</v>
      </c>
      <c r="AR67" s="68"/>
      <c r="AS67" s="132">
        <v>0</v>
      </c>
      <c r="AT67" s="133">
        <f>ROUND(SUM(AV67:AW67),2)</f>
        <v>0</v>
      </c>
      <c r="AU67" s="134">
        <f>'0211 - Překážka 11 - Poje...'!P95</f>
        <v>0</v>
      </c>
      <c r="AV67" s="133">
        <f>'0211 - Překážka 11 - Poje...'!J35</f>
        <v>0</v>
      </c>
      <c r="AW67" s="133">
        <f>'0211 - Překážka 11 - Poje...'!J36</f>
        <v>0</v>
      </c>
      <c r="AX67" s="133">
        <f>'0211 - Překážka 11 - Poje...'!J37</f>
        <v>0</v>
      </c>
      <c r="AY67" s="133">
        <f>'0211 - Překážka 11 - Poje...'!J38</f>
        <v>0</v>
      </c>
      <c r="AZ67" s="133">
        <f>'0211 - Překážka 11 - Poje...'!F35</f>
        <v>0</v>
      </c>
      <c r="BA67" s="133">
        <f>'0211 - Překážka 11 - Poje...'!F36</f>
        <v>0</v>
      </c>
      <c r="BB67" s="133">
        <f>'0211 - Překážka 11 - Poje...'!F37</f>
        <v>0</v>
      </c>
      <c r="BC67" s="133">
        <f>'0211 - Překážka 11 - Poje...'!F38</f>
        <v>0</v>
      </c>
      <c r="BD67" s="135">
        <f>'0211 - Překážka 11 - Poje...'!F39</f>
        <v>0</v>
      </c>
      <c r="BE67" s="4"/>
      <c r="BT67" s="136" t="s">
        <v>81</v>
      </c>
      <c r="BV67" s="136" t="s">
        <v>73</v>
      </c>
      <c r="BW67" s="136" t="s">
        <v>118</v>
      </c>
      <c r="BX67" s="136" t="s">
        <v>84</v>
      </c>
      <c r="CL67" s="136" t="s">
        <v>19</v>
      </c>
    </row>
    <row r="68" s="4" customFormat="1" ht="23.25" customHeight="1">
      <c r="A68" s="114" t="s">
        <v>75</v>
      </c>
      <c r="B68" s="66"/>
      <c r="C68" s="128"/>
      <c r="D68" s="128"/>
      <c r="E68" s="129" t="s">
        <v>119</v>
      </c>
      <c r="F68" s="129"/>
      <c r="G68" s="129"/>
      <c r="H68" s="129"/>
      <c r="I68" s="129"/>
      <c r="J68" s="128"/>
      <c r="K68" s="129" t="s">
        <v>120</v>
      </c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9"/>
      <c r="AF68" s="129"/>
      <c r="AG68" s="130">
        <f>'0212 - Překážka 12 - Rozj...'!J32</f>
        <v>0</v>
      </c>
      <c r="AH68" s="128"/>
      <c r="AI68" s="128"/>
      <c r="AJ68" s="128"/>
      <c r="AK68" s="128"/>
      <c r="AL68" s="128"/>
      <c r="AM68" s="128"/>
      <c r="AN68" s="130">
        <f>SUM(AG68,AT68)</f>
        <v>0</v>
      </c>
      <c r="AO68" s="128"/>
      <c r="AP68" s="128"/>
      <c r="AQ68" s="131" t="s">
        <v>87</v>
      </c>
      <c r="AR68" s="68"/>
      <c r="AS68" s="132">
        <v>0</v>
      </c>
      <c r="AT68" s="133">
        <f>ROUND(SUM(AV68:AW68),2)</f>
        <v>0</v>
      </c>
      <c r="AU68" s="134">
        <f>'0212 - Překážka 12 - Rozj...'!P96</f>
        <v>0</v>
      </c>
      <c r="AV68" s="133">
        <f>'0212 - Překážka 12 - Rozj...'!J35</f>
        <v>0</v>
      </c>
      <c r="AW68" s="133">
        <f>'0212 - Překážka 12 - Rozj...'!J36</f>
        <v>0</v>
      </c>
      <c r="AX68" s="133">
        <f>'0212 - Překážka 12 - Rozj...'!J37</f>
        <v>0</v>
      </c>
      <c r="AY68" s="133">
        <f>'0212 - Překážka 12 - Rozj...'!J38</f>
        <v>0</v>
      </c>
      <c r="AZ68" s="133">
        <f>'0212 - Překážka 12 - Rozj...'!F35</f>
        <v>0</v>
      </c>
      <c r="BA68" s="133">
        <f>'0212 - Překážka 12 - Rozj...'!F36</f>
        <v>0</v>
      </c>
      <c r="BB68" s="133">
        <f>'0212 - Překážka 12 - Rozj...'!F37</f>
        <v>0</v>
      </c>
      <c r="BC68" s="133">
        <f>'0212 - Překážka 12 - Rozj...'!F38</f>
        <v>0</v>
      </c>
      <c r="BD68" s="135">
        <f>'0212 - Překážka 12 - Rozj...'!F39</f>
        <v>0</v>
      </c>
      <c r="BE68" s="4"/>
      <c r="BT68" s="136" t="s">
        <v>81</v>
      </c>
      <c r="BV68" s="136" t="s">
        <v>73</v>
      </c>
      <c r="BW68" s="136" t="s">
        <v>121</v>
      </c>
      <c r="BX68" s="136" t="s">
        <v>84</v>
      </c>
      <c r="CL68" s="136" t="s">
        <v>19</v>
      </c>
    </row>
    <row r="69" s="4" customFormat="1" ht="23.25" customHeight="1">
      <c r="A69" s="114" t="s">
        <v>75</v>
      </c>
      <c r="B69" s="66"/>
      <c r="C69" s="128"/>
      <c r="D69" s="128"/>
      <c r="E69" s="129" t="s">
        <v>122</v>
      </c>
      <c r="F69" s="129"/>
      <c r="G69" s="129"/>
      <c r="H69" s="129"/>
      <c r="I69" s="129"/>
      <c r="J69" s="128"/>
      <c r="K69" s="129" t="s">
        <v>123</v>
      </c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30">
        <f>'0213 - Překážka 13 - Rozj...'!J32</f>
        <v>0</v>
      </c>
      <c r="AH69" s="128"/>
      <c r="AI69" s="128"/>
      <c r="AJ69" s="128"/>
      <c r="AK69" s="128"/>
      <c r="AL69" s="128"/>
      <c r="AM69" s="128"/>
      <c r="AN69" s="130">
        <f>SUM(AG69,AT69)</f>
        <v>0</v>
      </c>
      <c r="AO69" s="128"/>
      <c r="AP69" s="128"/>
      <c r="AQ69" s="131" t="s">
        <v>87</v>
      </c>
      <c r="AR69" s="68"/>
      <c r="AS69" s="132">
        <v>0</v>
      </c>
      <c r="AT69" s="133">
        <f>ROUND(SUM(AV69:AW69),2)</f>
        <v>0</v>
      </c>
      <c r="AU69" s="134">
        <f>'0213 - Překážka 13 - Rozj...'!P95</f>
        <v>0</v>
      </c>
      <c r="AV69" s="133">
        <f>'0213 - Překážka 13 - Rozj...'!J35</f>
        <v>0</v>
      </c>
      <c r="AW69" s="133">
        <f>'0213 - Překážka 13 - Rozj...'!J36</f>
        <v>0</v>
      </c>
      <c r="AX69" s="133">
        <f>'0213 - Překážka 13 - Rozj...'!J37</f>
        <v>0</v>
      </c>
      <c r="AY69" s="133">
        <f>'0213 - Překážka 13 - Rozj...'!J38</f>
        <v>0</v>
      </c>
      <c r="AZ69" s="133">
        <f>'0213 - Překážka 13 - Rozj...'!F35</f>
        <v>0</v>
      </c>
      <c r="BA69" s="133">
        <f>'0213 - Překážka 13 - Rozj...'!F36</f>
        <v>0</v>
      </c>
      <c r="BB69" s="133">
        <f>'0213 - Překážka 13 - Rozj...'!F37</f>
        <v>0</v>
      </c>
      <c r="BC69" s="133">
        <f>'0213 - Překážka 13 - Rozj...'!F38</f>
        <v>0</v>
      </c>
      <c r="BD69" s="135">
        <f>'0213 - Překážka 13 - Rozj...'!F39</f>
        <v>0</v>
      </c>
      <c r="BE69" s="4"/>
      <c r="BT69" s="136" t="s">
        <v>81</v>
      </c>
      <c r="BV69" s="136" t="s">
        <v>73</v>
      </c>
      <c r="BW69" s="136" t="s">
        <v>124</v>
      </c>
      <c r="BX69" s="136" t="s">
        <v>84</v>
      </c>
      <c r="CL69" s="136" t="s">
        <v>19</v>
      </c>
    </row>
    <row r="70" s="7" customFormat="1" ht="16.5" customHeight="1">
      <c r="A70" s="114" t="s">
        <v>75</v>
      </c>
      <c r="B70" s="115"/>
      <c r="C70" s="116"/>
      <c r="D70" s="117" t="s">
        <v>125</v>
      </c>
      <c r="E70" s="117"/>
      <c r="F70" s="117"/>
      <c r="G70" s="117"/>
      <c r="H70" s="117"/>
      <c r="I70" s="118"/>
      <c r="J70" s="117" t="s">
        <v>126</v>
      </c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9">
        <f>'03 - Betonové podlahy ska...'!J30</f>
        <v>0</v>
      </c>
      <c r="AH70" s="118"/>
      <c r="AI70" s="118"/>
      <c r="AJ70" s="118"/>
      <c r="AK70" s="118"/>
      <c r="AL70" s="118"/>
      <c r="AM70" s="118"/>
      <c r="AN70" s="119">
        <f>SUM(AG70,AT70)</f>
        <v>0</v>
      </c>
      <c r="AO70" s="118"/>
      <c r="AP70" s="118"/>
      <c r="AQ70" s="120" t="s">
        <v>78</v>
      </c>
      <c r="AR70" s="121"/>
      <c r="AS70" s="122">
        <v>0</v>
      </c>
      <c r="AT70" s="123">
        <f>ROUND(SUM(AV70:AW70),2)</f>
        <v>0</v>
      </c>
      <c r="AU70" s="124">
        <f>'03 - Betonové podlahy ska...'!P85</f>
        <v>0</v>
      </c>
      <c r="AV70" s="123">
        <f>'03 - Betonové podlahy ska...'!J33</f>
        <v>0</v>
      </c>
      <c r="AW70" s="123">
        <f>'03 - Betonové podlahy ska...'!J34</f>
        <v>0</v>
      </c>
      <c r="AX70" s="123">
        <f>'03 - Betonové podlahy ska...'!J35</f>
        <v>0</v>
      </c>
      <c r="AY70" s="123">
        <f>'03 - Betonové podlahy ska...'!J36</f>
        <v>0</v>
      </c>
      <c r="AZ70" s="123">
        <f>'03 - Betonové podlahy ska...'!F33</f>
        <v>0</v>
      </c>
      <c r="BA70" s="123">
        <f>'03 - Betonové podlahy ska...'!F34</f>
        <v>0</v>
      </c>
      <c r="BB70" s="123">
        <f>'03 - Betonové podlahy ska...'!F35</f>
        <v>0</v>
      </c>
      <c r="BC70" s="123">
        <f>'03 - Betonové podlahy ska...'!F36</f>
        <v>0</v>
      </c>
      <c r="BD70" s="125">
        <f>'03 - Betonové podlahy ska...'!F37</f>
        <v>0</v>
      </c>
      <c r="BE70" s="7"/>
      <c r="BT70" s="126" t="s">
        <v>79</v>
      </c>
      <c r="BV70" s="126" t="s">
        <v>73</v>
      </c>
      <c r="BW70" s="126" t="s">
        <v>127</v>
      </c>
      <c r="BX70" s="126" t="s">
        <v>5</v>
      </c>
      <c r="CL70" s="126" t="s">
        <v>19</v>
      </c>
      <c r="CM70" s="126" t="s">
        <v>81</v>
      </c>
    </row>
    <row r="71" s="7" customFormat="1" ht="24.75" customHeight="1">
      <c r="A71" s="114" t="s">
        <v>75</v>
      </c>
      <c r="B71" s="115"/>
      <c r="C71" s="116"/>
      <c r="D71" s="117" t="s">
        <v>128</v>
      </c>
      <c r="E71" s="117"/>
      <c r="F71" s="117"/>
      <c r="G71" s="117"/>
      <c r="H71" s="117"/>
      <c r="I71" s="118"/>
      <c r="J71" s="117" t="s">
        <v>129</v>
      </c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9">
        <f>'04 - Pojezdová plocha, vs...'!J30</f>
        <v>0</v>
      </c>
      <c r="AH71" s="118"/>
      <c r="AI71" s="118"/>
      <c r="AJ71" s="118"/>
      <c r="AK71" s="118"/>
      <c r="AL71" s="118"/>
      <c r="AM71" s="118"/>
      <c r="AN71" s="119">
        <f>SUM(AG71,AT71)</f>
        <v>0</v>
      </c>
      <c r="AO71" s="118"/>
      <c r="AP71" s="118"/>
      <c r="AQ71" s="120" t="s">
        <v>78</v>
      </c>
      <c r="AR71" s="121"/>
      <c r="AS71" s="122">
        <v>0</v>
      </c>
      <c r="AT71" s="123">
        <f>ROUND(SUM(AV71:AW71),2)</f>
        <v>0</v>
      </c>
      <c r="AU71" s="124">
        <f>'04 - Pojezdová plocha, vs...'!P91</f>
        <v>0</v>
      </c>
      <c r="AV71" s="123">
        <f>'04 - Pojezdová plocha, vs...'!J33</f>
        <v>0</v>
      </c>
      <c r="AW71" s="123">
        <f>'04 - Pojezdová plocha, vs...'!J34</f>
        <v>0</v>
      </c>
      <c r="AX71" s="123">
        <f>'04 - Pojezdová plocha, vs...'!J35</f>
        <v>0</v>
      </c>
      <c r="AY71" s="123">
        <f>'04 - Pojezdová plocha, vs...'!J36</f>
        <v>0</v>
      </c>
      <c r="AZ71" s="123">
        <f>'04 - Pojezdová plocha, vs...'!F33</f>
        <v>0</v>
      </c>
      <c r="BA71" s="123">
        <f>'04 - Pojezdová plocha, vs...'!F34</f>
        <v>0</v>
      </c>
      <c r="BB71" s="123">
        <f>'04 - Pojezdová plocha, vs...'!F35</f>
        <v>0</v>
      </c>
      <c r="BC71" s="123">
        <f>'04 - Pojezdová plocha, vs...'!F36</f>
        <v>0</v>
      </c>
      <c r="BD71" s="125">
        <f>'04 - Pojezdová plocha, vs...'!F37</f>
        <v>0</v>
      </c>
      <c r="BE71" s="7"/>
      <c r="BT71" s="126" t="s">
        <v>79</v>
      </c>
      <c r="BV71" s="126" t="s">
        <v>73</v>
      </c>
      <c r="BW71" s="126" t="s">
        <v>130</v>
      </c>
      <c r="BX71" s="126" t="s">
        <v>5</v>
      </c>
      <c r="CL71" s="126" t="s">
        <v>19</v>
      </c>
      <c r="CM71" s="126" t="s">
        <v>81</v>
      </c>
    </row>
    <row r="72" s="7" customFormat="1" ht="24.75" customHeight="1">
      <c r="A72" s="114" t="s">
        <v>75</v>
      </c>
      <c r="B72" s="115"/>
      <c r="C72" s="116"/>
      <c r="D72" s="117" t="s">
        <v>131</v>
      </c>
      <c r="E72" s="117"/>
      <c r="F72" s="117"/>
      <c r="G72" s="117"/>
      <c r="H72" s="117"/>
      <c r="I72" s="118"/>
      <c r="J72" s="117" t="s">
        <v>132</v>
      </c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9">
        <f>'05 - Přeložka vnitřního v...'!J30</f>
        <v>0</v>
      </c>
      <c r="AH72" s="118"/>
      <c r="AI72" s="118"/>
      <c r="AJ72" s="118"/>
      <c r="AK72" s="118"/>
      <c r="AL72" s="118"/>
      <c r="AM72" s="118"/>
      <c r="AN72" s="119">
        <f>SUM(AG72,AT72)</f>
        <v>0</v>
      </c>
      <c r="AO72" s="118"/>
      <c r="AP72" s="118"/>
      <c r="AQ72" s="120" t="s">
        <v>78</v>
      </c>
      <c r="AR72" s="121"/>
      <c r="AS72" s="122">
        <v>0</v>
      </c>
      <c r="AT72" s="123">
        <f>ROUND(SUM(AV72:AW72),2)</f>
        <v>0</v>
      </c>
      <c r="AU72" s="124">
        <f>'05 - Přeložka vnitřního v...'!P87</f>
        <v>0</v>
      </c>
      <c r="AV72" s="123">
        <f>'05 - Přeložka vnitřního v...'!J33</f>
        <v>0</v>
      </c>
      <c r="AW72" s="123">
        <f>'05 - Přeložka vnitřního v...'!J34</f>
        <v>0</v>
      </c>
      <c r="AX72" s="123">
        <f>'05 - Přeložka vnitřního v...'!J35</f>
        <v>0</v>
      </c>
      <c r="AY72" s="123">
        <f>'05 - Přeložka vnitřního v...'!J36</f>
        <v>0</v>
      </c>
      <c r="AZ72" s="123">
        <f>'05 - Přeložka vnitřního v...'!F33</f>
        <v>0</v>
      </c>
      <c r="BA72" s="123">
        <f>'05 - Přeložka vnitřního v...'!F34</f>
        <v>0</v>
      </c>
      <c r="BB72" s="123">
        <f>'05 - Přeložka vnitřního v...'!F35</f>
        <v>0</v>
      </c>
      <c r="BC72" s="123">
        <f>'05 - Přeložka vnitřního v...'!F36</f>
        <v>0</v>
      </c>
      <c r="BD72" s="125">
        <f>'05 - Přeložka vnitřního v...'!F37</f>
        <v>0</v>
      </c>
      <c r="BE72" s="7"/>
      <c r="BT72" s="126" t="s">
        <v>79</v>
      </c>
      <c r="BV72" s="126" t="s">
        <v>73</v>
      </c>
      <c r="BW72" s="126" t="s">
        <v>133</v>
      </c>
      <c r="BX72" s="126" t="s">
        <v>5</v>
      </c>
      <c r="CL72" s="126" t="s">
        <v>19</v>
      </c>
      <c r="CM72" s="126" t="s">
        <v>81</v>
      </c>
    </row>
    <row r="73" s="7" customFormat="1" ht="16.5" customHeight="1">
      <c r="A73" s="114" t="s">
        <v>75</v>
      </c>
      <c r="B73" s="115"/>
      <c r="C73" s="116"/>
      <c r="D73" s="117" t="s">
        <v>134</v>
      </c>
      <c r="E73" s="117"/>
      <c r="F73" s="117"/>
      <c r="G73" s="117"/>
      <c r="H73" s="117"/>
      <c r="I73" s="118"/>
      <c r="J73" s="117" t="s">
        <v>135</v>
      </c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9">
        <f>'06 - Ostatní náklady'!J30</f>
        <v>0</v>
      </c>
      <c r="AH73" s="118"/>
      <c r="AI73" s="118"/>
      <c r="AJ73" s="118"/>
      <c r="AK73" s="118"/>
      <c r="AL73" s="118"/>
      <c r="AM73" s="118"/>
      <c r="AN73" s="119">
        <f>SUM(AG73,AT73)</f>
        <v>0</v>
      </c>
      <c r="AO73" s="118"/>
      <c r="AP73" s="118"/>
      <c r="AQ73" s="120" t="s">
        <v>78</v>
      </c>
      <c r="AR73" s="121"/>
      <c r="AS73" s="137">
        <v>0</v>
      </c>
      <c r="AT73" s="138">
        <f>ROUND(SUM(AV73:AW73),2)</f>
        <v>0</v>
      </c>
      <c r="AU73" s="139">
        <f>'06 - Ostatní náklady'!P80</f>
        <v>0</v>
      </c>
      <c r="AV73" s="138">
        <f>'06 - Ostatní náklady'!J33</f>
        <v>0</v>
      </c>
      <c r="AW73" s="138">
        <f>'06 - Ostatní náklady'!J34</f>
        <v>0</v>
      </c>
      <c r="AX73" s="138">
        <f>'06 - Ostatní náklady'!J35</f>
        <v>0</v>
      </c>
      <c r="AY73" s="138">
        <f>'06 - Ostatní náklady'!J36</f>
        <v>0</v>
      </c>
      <c r="AZ73" s="138">
        <f>'06 - Ostatní náklady'!F33</f>
        <v>0</v>
      </c>
      <c r="BA73" s="138">
        <f>'06 - Ostatní náklady'!F34</f>
        <v>0</v>
      </c>
      <c r="BB73" s="138">
        <f>'06 - Ostatní náklady'!F35</f>
        <v>0</v>
      </c>
      <c r="BC73" s="138">
        <f>'06 - Ostatní náklady'!F36</f>
        <v>0</v>
      </c>
      <c r="BD73" s="140">
        <f>'06 - Ostatní náklady'!F37</f>
        <v>0</v>
      </c>
      <c r="BE73" s="7"/>
      <c r="BT73" s="126" t="s">
        <v>79</v>
      </c>
      <c r="BV73" s="126" t="s">
        <v>73</v>
      </c>
      <c r="BW73" s="126" t="s">
        <v>136</v>
      </c>
      <c r="BX73" s="126" t="s">
        <v>5</v>
      </c>
      <c r="CL73" s="126" t="s">
        <v>19</v>
      </c>
      <c r="CM73" s="126" t="s">
        <v>81</v>
      </c>
    </row>
    <row r="74" s="2" customFormat="1" ht="30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7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47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</row>
  </sheetData>
  <sheetProtection sheet="1" formatColumns="0" formatRows="0" objects="1" scenarios="1" spinCount="100000" saltValue="K+VHT+ugG7xy3FUEWuHI1xw1dGd/db3BKeUjFkwJigK9Bwnv4xGZ2OmTTHLDOJ6uz4nDwnoOxmmISQdtesbQJw==" hashValue="k57ge8W7CxFi3oO0BqX9DgYvZHyKkIjeI7kgCpmvPgIoVaNiSqM+ewMgAWuNGywZUAqxKts4u0n4KtFoB3oHLA==" algorithmName="SHA-512" password="CC35"/>
  <mergeCells count="114">
    <mergeCell ref="C52:G52"/>
    <mergeCell ref="D56:H56"/>
    <mergeCell ref="D55:H55"/>
    <mergeCell ref="E60:I60"/>
    <mergeCell ref="E64:I64"/>
    <mergeCell ref="E58:I58"/>
    <mergeCell ref="E59:I59"/>
    <mergeCell ref="E57:I57"/>
    <mergeCell ref="E61:I61"/>
    <mergeCell ref="E62:I62"/>
    <mergeCell ref="E63:I63"/>
    <mergeCell ref="I52:AF52"/>
    <mergeCell ref="J55:AF55"/>
    <mergeCell ref="J56:AF56"/>
    <mergeCell ref="K61:AF61"/>
    <mergeCell ref="K60:AF60"/>
    <mergeCell ref="K58:AF58"/>
    <mergeCell ref="K59:AF59"/>
    <mergeCell ref="K62:AF62"/>
    <mergeCell ref="K63:AF63"/>
    <mergeCell ref="K57:AF57"/>
    <mergeCell ref="K64:AF64"/>
    <mergeCell ref="L45:AO45"/>
    <mergeCell ref="E65:I65"/>
    <mergeCell ref="K65:AF65"/>
    <mergeCell ref="E66:I66"/>
    <mergeCell ref="K66:AF66"/>
    <mergeCell ref="E67:I67"/>
    <mergeCell ref="K67:AF67"/>
    <mergeCell ref="E68:I68"/>
    <mergeCell ref="K68:AF68"/>
    <mergeCell ref="E69:I69"/>
    <mergeCell ref="K69:AF69"/>
    <mergeCell ref="D70:H70"/>
    <mergeCell ref="J70:AF70"/>
    <mergeCell ref="D71:H71"/>
    <mergeCell ref="J71:AF71"/>
    <mergeCell ref="D72:H72"/>
    <mergeCell ref="J72:AF72"/>
    <mergeCell ref="D73:H73"/>
    <mergeCell ref="J73:AF73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W29:AE29"/>
    <mergeCell ref="L29:P29"/>
    <mergeCell ref="W30:AE30"/>
    <mergeCell ref="AK30:AO30"/>
    <mergeCell ref="L30:P30"/>
    <mergeCell ref="W31:AE31"/>
    <mergeCell ref="L31:P31"/>
    <mergeCell ref="AK31:AO31"/>
    <mergeCell ref="L32:P32"/>
    <mergeCell ref="W32:AE32"/>
    <mergeCell ref="AK32:AO32"/>
    <mergeCell ref="L33:P33"/>
    <mergeCell ref="W33:AE33"/>
    <mergeCell ref="AK33:AO33"/>
    <mergeCell ref="AK35:AO35"/>
    <mergeCell ref="X35:AB35"/>
    <mergeCell ref="AR2:BE2"/>
    <mergeCell ref="AG58:AM58"/>
    <mergeCell ref="AG61:AM61"/>
    <mergeCell ref="AG57:AM57"/>
    <mergeCell ref="AG52:AM52"/>
    <mergeCell ref="AG59:AM59"/>
    <mergeCell ref="AG60:AM60"/>
    <mergeCell ref="AG63:AM63"/>
    <mergeCell ref="AG56:AM56"/>
    <mergeCell ref="AG64:AM64"/>
    <mergeCell ref="AG55:AM55"/>
    <mergeCell ref="AG62:AM62"/>
    <mergeCell ref="AM50:AP50"/>
    <mergeCell ref="AM47:AN47"/>
    <mergeCell ref="AM49:AP49"/>
    <mergeCell ref="AN63:AP63"/>
    <mergeCell ref="AN62:AP62"/>
    <mergeCell ref="AN64:AP64"/>
    <mergeCell ref="AN52:AP52"/>
    <mergeCell ref="AN60:AP60"/>
    <mergeCell ref="AN55:AP55"/>
    <mergeCell ref="AN59:AP59"/>
    <mergeCell ref="AN56:AP56"/>
    <mergeCell ref="AN58:AP58"/>
    <mergeCell ref="AN61:AP61"/>
    <mergeCell ref="AN57:AP57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AN69:AP69"/>
    <mergeCell ref="AG69:AM69"/>
    <mergeCell ref="AN70:AP70"/>
    <mergeCell ref="AG70:AM70"/>
    <mergeCell ref="AN71:AP71"/>
    <mergeCell ref="AG71:AM71"/>
    <mergeCell ref="AN72:AP72"/>
    <mergeCell ref="AG72:AM72"/>
    <mergeCell ref="AN73:AP73"/>
    <mergeCell ref="AG73:AM73"/>
    <mergeCell ref="AN54:AP54"/>
  </mergeCells>
  <hyperlinks>
    <hyperlink ref="A55" location="'01 - Výkopy, základy'!C2" display="/"/>
    <hyperlink ref="A57" location="'0201 - Překážka 1 - Flat ...'!C2" display="/"/>
    <hyperlink ref="A58" location="'0202 - Překážka 2 - Rohov...'!C2" display="/"/>
    <hyperlink ref="A59" location="'0203 - Překážka 3 - Rozje...'!C2" display="/"/>
    <hyperlink ref="A60" location="'0204 - Překážka 4 - Mini ...'!C2" display="/"/>
    <hyperlink ref="A61" location="'0205 - Překážka 5 - Šikmý...'!C2" display="/"/>
    <hyperlink ref="A62" location="'0206 - Překážka 6 - Rovný...'!C2" display="/"/>
    <hyperlink ref="A63" location="'0207 - Překážka 7 - Manua...'!C2" display="/"/>
    <hyperlink ref="A64" location="'0208 - Překážka 8 - Lomen...'!C2" display="/"/>
    <hyperlink ref="A65" location="'0209 - Překážka 9 - Lomen...'!C2" display="/"/>
    <hyperlink ref="A66" location="'0210 - Překážka 10 - Scho...'!C2" display="/"/>
    <hyperlink ref="A67" location="'0211 - Překážka 11 - Poje...'!C2" display="/"/>
    <hyperlink ref="A68" location="'0212 - Překážka 12 - Rozj...'!C2" display="/"/>
    <hyperlink ref="A69" location="'0213 - Překážka 13 - Rozj...'!C2" display="/"/>
    <hyperlink ref="A70" location="'03 - Betonové podlahy ska...'!C2" display="/"/>
    <hyperlink ref="A71" location="'04 - Pojezdová plocha, vs...'!C2" display="/"/>
    <hyperlink ref="A72" location="'05 - Přeložka vnitřního v...'!C2" display="/"/>
    <hyperlink ref="A73" location="'06 - Ostatní náklady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861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ROUND((SUM(BE96:BE458)),  2)</f>
        <v>0</v>
      </c>
      <c r="G35" s="41"/>
      <c r="H35" s="41"/>
      <c r="I35" s="160">
        <v>0.20999999999999999</v>
      </c>
      <c r="J35" s="159">
        <f>ROUND(((SUM(BE96:BE458))*I35),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ROUND((SUM(BF96:BF458)),  2)</f>
        <v>0</v>
      </c>
      <c r="G36" s="41"/>
      <c r="H36" s="41"/>
      <c r="I36" s="160">
        <v>0.12</v>
      </c>
      <c r="J36" s="159">
        <f>ROUND(((SUM(BF96:BF458))*I36),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ROUND((SUM(BG96:BG458)),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ROUND((SUM(BH96:BH458)),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ROUND((SUM(BI96:BI458)),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0208 - Překážka 8 - Lomený grindbox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J98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429</v>
      </c>
      <c r="E66" s="185"/>
      <c r="F66" s="185"/>
      <c r="G66" s="185"/>
      <c r="H66" s="185"/>
      <c r="I66" s="185"/>
      <c r="J66" s="186">
        <f>J145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783</v>
      </c>
      <c r="E67" s="185"/>
      <c r="F67" s="185"/>
      <c r="G67" s="185"/>
      <c r="H67" s="185"/>
      <c r="I67" s="185"/>
      <c r="J67" s="186">
        <f>J205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430</v>
      </c>
      <c r="E68" s="185"/>
      <c r="F68" s="185"/>
      <c r="G68" s="185"/>
      <c r="H68" s="185"/>
      <c r="I68" s="185"/>
      <c r="J68" s="186">
        <f>J291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148</v>
      </c>
      <c r="E69" s="185"/>
      <c r="F69" s="185"/>
      <c r="G69" s="185"/>
      <c r="H69" s="185"/>
      <c r="I69" s="185"/>
      <c r="J69" s="186">
        <f>J399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7"/>
      <c r="C70" s="178"/>
      <c r="D70" s="179" t="s">
        <v>352</v>
      </c>
      <c r="E70" s="180"/>
      <c r="F70" s="180"/>
      <c r="G70" s="180"/>
      <c r="H70" s="180"/>
      <c r="I70" s="180"/>
      <c r="J70" s="181">
        <f>J402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0" customFormat="1" ht="19.92" customHeight="1">
      <c r="A71" s="10"/>
      <c r="B71" s="183"/>
      <c r="C71" s="128"/>
      <c r="D71" s="184" t="s">
        <v>353</v>
      </c>
      <c r="E71" s="185"/>
      <c r="F71" s="185"/>
      <c r="G71" s="185"/>
      <c r="H71" s="185"/>
      <c r="I71" s="185"/>
      <c r="J71" s="186">
        <f>J403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354</v>
      </c>
      <c r="E72" s="185"/>
      <c r="F72" s="185"/>
      <c r="G72" s="185"/>
      <c r="H72" s="185"/>
      <c r="I72" s="185"/>
      <c r="J72" s="186">
        <f>J427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355</v>
      </c>
      <c r="E73" s="185"/>
      <c r="F73" s="185"/>
      <c r="G73" s="185"/>
      <c r="H73" s="185"/>
      <c r="I73" s="185"/>
      <c r="J73" s="186">
        <f>J435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77"/>
      <c r="C74" s="178"/>
      <c r="D74" s="179" t="s">
        <v>150</v>
      </c>
      <c r="E74" s="180"/>
      <c r="F74" s="180"/>
      <c r="G74" s="180"/>
      <c r="H74" s="180"/>
      <c r="I74" s="180"/>
      <c r="J74" s="181">
        <f>J457</f>
        <v>0</v>
      </c>
      <c r="K74" s="178"/>
      <c r="L74" s="182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2" customFormat="1" ht="21.84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151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16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172" t="str">
        <f>E7</f>
        <v>Novostavba skateparkového hřiště, Bystřice pod Hostýnem</v>
      </c>
      <c r="F84" s="35"/>
      <c r="G84" s="35"/>
      <c r="H84" s="35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4"/>
      <c r="C85" s="35" t="s">
        <v>138</v>
      </c>
      <c r="D85" s="25"/>
      <c r="E85" s="25"/>
      <c r="F85" s="25"/>
      <c r="G85" s="25"/>
      <c r="H85" s="25"/>
      <c r="I85" s="25"/>
      <c r="J85" s="25"/>
      <c r="K85" s="25"/>
      <c r="L85" s="23"/>
    </row>
    <row r="86" s="2" customFormat="1" ht="16.5" customHeight="1">
      <c r="A86" s="41"/>
      <c r="B86" s="42"/>
      <c r="C86" s="43"/>
      <c r="D86" s="43"/>
      <c r="E86" s="172" t="s">
        <v>349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350</v>
      </c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3"/>
      <c r="D88" s="43"/>
      <c r="E88" s="72" t="str">
        <f>E11</f>
        <v>0208 - Překážka 8 - Lomený grindbox</v>
      </c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3"/>
      <c r="E90" s="43"/>
      <c r="F90" s="30" t="str">
        <f>F14</f>
        <v xml:space="preserve"> </v>
      </c>
      <c r="G90" s="43"/>
      <c r="H90" s="43"/>
      <c r="I90" s="35" t="s">
        <v>23</v>
      </c>
      <c r="J90" s="75" t="str">
        <f>IF(J14="","",J14)</f>
        <v>31. 8. 2025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25.65" customHeight="1">
      <c r="A92" s="41"/>
      <c r="B92" s="42"/>
      <c r="C92" s="35" t="s">
        <v>25</v>
      </c>
      <c r="D92" s="43"/>
      <c r="E92" s="43"/>
      <c r="F92" s="30" t="str">
        <f>E17</f>
        <v>Město Bystřice pod Hostýnem</v>
      </c>
      <c r="G92" s="43"/>
      <c r="H92" s="43"/>
      <c r="I92" s="35" t="s">
        <v>31</v>
      </c>
      <c r="J92" s="39" t="str">
        <f>E23</f>
        <v>Michal Langoš, Hranice na Moravě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3"/>
      <c r="E93" s="43"/>
      <c r="F93" s="30" t="str">
        <f>IF(E20="","",E20)</f>
        <v>Vyplň údaj</v>
      </c>
      <c r="G93" s="43"/>
      <c r="H93" s="43"/>
      <c r="I93" s="35" t="s">
        <v>34</v>
      </c>
      <c r="J93" s="39" t="str">
        <f>E26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88"/>
      <c r="B95" s="189"/>
      <c r="C95" s="190" t="s">
        <v>152</v>
      </c>
      <c r="D95" s="191" t="s">
        <v>56</v>
      </c>
      <c r="E95" s="191" t="s">
        <v>52</v>
      </c>
      <c r="F95" s="191" t="s">
        <v>53</v>
      </c>
      <c r="G95" s="191" t="s">
        <v>153</v>
      </c>
      <c r="H95" s="191" t="s">
        <v>154</v>
      </c>
      <c r="I95" s="191" t="s">
        <v>155</v>
      </c>
      <c r="J95" s="191" t="s">
        <v>142</v>
      </c>
      <c r="K95" s="192" t="s">
        <v>156</v>
      </c>
      <c r="L95" s="193"/>
      <c r="M95" s="95" t="s">
        <v>19</v>
      </c>
      <c r="N95" s="96" t="s">
        <v>41</v>
      </c>
      <c r="O95" s="96" t="s">
        <v>157</v>
      </c>
      <c r="P95" s="96" t="s">
        <v>158</v>
      </c>
      <c r="Q95" s="96" t="s">
        <v>159</v>
      </c>
      <c r="R95" s="96" t="s">
        <v>160</v>
      </c>
      <c r="S95" s="96" t="s">
        <v>161</v>
      </c>
      <c r="T95" s="97" t="s">
        <v>162</v>
      </c>
      <c r="U95" s="188"/>
      <c r="V95" s="188"/>
      <c r="W95" s="188"/>
      <c r="X95" s="188"/>
      <c r="Y95" s="188"/>
      <c r="Z95" s="188"/>
      <c r="AA95" s="188"/>
      <c r="AB95" s="188"/>
      <c r="AC95" s="188"/>
      <c r="AD95" s="188"/>
      <c r="AE95" s="188"/>
    </row>
    <row r="96" s="2" customFormat="1" ht="22.8" customHeight="1">
      <c r="A96" s="41"/>
      <c r="B96" s="42"/>
      <c r="C96" s="102" t="s">
        <v>163</v>
      </c>
      <c r="D96" s="43"/>
      <c r="E96" s="43"/>
      <c r="F96" s="43"/>
      <c r="G96" s="43"/>
      <c r="H96" s="43"/>
      <c r="I96" s="43"/>
      <c r="J96" s="194">
        <f>BK96</f>
        <v>0</v>
      </c>
      <c r="K96" s="43"/>
      <c r="L96" s="47"/>
      <c r="M96" s="98"/>
      <c r="N96" s="195"/>
      <c r="O96" s="99"/>
      <c r="P96" s="196">
        <f>P97+P402+P457</f>
        <v>0</v>
      </c>
      <c r="Q96" s="99"/>
      <c r="R96" s="196">
        <f>R97+R402+R457</f>
        <v>30.009331260000007</v>
      </c>
      <c r="S96" s="99"/>
      <c r="T96" s="197">
        <f>T97+T402+T457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70</v>
      </c>
      <c r="AU96" s="20" t="s">
        <v>143</v>
      </c>
      <c r="BK96" s="198">
        <f>BK97+BK402+BK457</f>
        <v>0</v>
      </c>
    </row>
    <row r="97" s="12" customFormat="1" ht="25.92" customHeight="1">
      <c r="A97" s="12"/>
      <c r="B97" s="199"/>
      <c r="C97" s="200"/>
      <c r="D97" s="201" t="s">
        <v>70</v>
      </c>
      <c r="E97" s="202" t="s">
        <v>164</v>
      </c>
      <c r="F97" s="202" t="s">
        <v>165</v>
      </c>
      <c r="G97" s="200"/>
      <c r="H97" s="200"/>
      <c r="I97" s="203"/>
      <c r="J97" s="204">
        <f>BK97</f>
        <v>0</v>
      </c>
      <c r="K97" s="200"/>
      <c r="L97" s="205"/>
      <c r="M97" s="206"/>
      <c r="N97" s="207"/>
      <c r="O97" s="207"/>
      <c r="P97" s="208">
        <f>P98+P145+P205+P291+P399</f>
        <v>0</v>
      </c>
      <c r="Q97" s="207"/>
      <c r="R97" s="208">
        <f>R98+R145+R205+R291+R399</f>
        <v>29.765392360000007</v>
      </c>
      <c r="S97" s="207"/>
      <c r="T97" s="209">
        <f>T98+T145+T205+T291+T399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79</v>
      </c>
      <c r="AT97" s="211" t="s">
        <v>70</v>
      </c>
      <c r="AU97" s="211" t="s">
        <v>71</v>
      </c>
      <c r="AY97" s="210" t="s">
        <v>166</v>
      </c>
      <c r="BK97" s="212">
        <f>BK98+BK145+BK205+BK291+BK399</f>
        <v>0</v>
      </c>
    </row>
    <row r="98" s="12" customFormat="1" ht="22.8" customHeight="1">
      <c r="A98" s="12"/>
      <c r="B98" s="199"/>
      <c r="C98" s="200"/>
      <c r="D98" s="201" t="s">
        <v>70</v>
      </c>
      <c r="E98" s="213" t="s">
        <v>81</v>
      </c>
      <c r="F98" s="213" t="s">
        <v>248</v>
      </c>
      <c r="G98" s="200"/>
      <c r="H98" s="200"/>
      <c r="I98" s="203"/>
      <c r="J98" s="214">
        <f>BK98</f>
        <v>0</v>
      </c>
      <c r="K98" s="200"/>
      <c r="L98" s="205"/>
      <c r="M98" s="206"/>
      <c r="N98" s="207"/>
      <c r="O98" s="207"/>
      <c r="P98" s="208">
        <f>SUM(P99:P144)</f>
        <v>0</v>
      </c>
      <c r="Q98" s="207"/>
      <c r="R98" s="208">
        <f>SUM(R99:R144)</f>
        <v>16.182878380000005</v>
      </c>
      <c r="S98" s="207"/>
      <c r="T98" s="209">
        <f>SUM(T99:T144)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79</v>
      </c>
      <c r="AT98" s="211" t="s">
        <v>70</v>
      </c>
      <c r="AU98" s="211" t="s">
        <v>79</v>
      </c>
      <c r="AY98" s="210" t="s">
        <v>166</v>
      </c>
      <c r="BK98" s="212">
        <f>SUM(BK99:BK144)</f>
        <v>0</v>
      </c>
    </row>
    <row r="99" s="2" customFormat="1" ht="24.15" customHeight="1">
      <c r="A99" s="41"/>
      <c r="B99" s="42"/>
      <c r="C99" s="215" t="s">
        <v>79</v>
      </c>
      <c r="D99" s="215" t="s">
        <v>168</v>
      </c>
      <c r="E99" s="216" t="s">
        <v>431</v>
      </c>
      <c r="F99" s="217" t="s">
        <v>432</v>
      </c>
      <c r="G99" s="218" t="s">
        <v>188</v>
      </c>
      <c r="H99" s="219">
        <v>17.762</v>
      </c>
      <c r="I99" s="220"/>
      <c r="J99" s="221">
        <f>ROUND(I99*H99,2)</f>
        <v>0</v>
      </c>
      <c r="K99" s="217" t="s">
        <v>172</v>
      </c>
      <c r="L99" s="47"/>
      <c r="M99" s="222" t="s">
        <v>19</v>
      </c>
      <c r="N99" s="223" t="s">
        <v>42</v>
      </c>
      <c r="O99" s="87"/>
      <c r="P99" s="224">
        <f>O99*H99</f>
        <v>0</v>
      </c>
      <c r="Q99" s="224">
        <v>0.00013999999999999999</v>
      </c>
      <c r="R99" s="224">
        <f>Q99*H99</f>
        <v>0.0024866799999999998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173</v>
      </c>
      <c r="AT99" s="226" t="s">
        <v>168</v>
      </c>
      <c r="AU99" s="226" t="s">
        <v>81</v>
      </c>
      <c r="AY99" s="20" t="s">
        <v>166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79</v>
      </c>
      <c r="BK99" s="227">
        <f>ROUND(I99*H99,2)</f>
        <v>0</v>
      </c>
      <c r="BL99" s="20" t="s">
        <v>173</v>
      </c>
      <c r="BM99" s="226" t="s">
        <v>433</v>
      </c>
    </row>
    <row r="100" s="2" customFormat="1">
      <c r="A100" s="41"/>
      <c r="B100" s="42"/>
      <c r="C100" s="43"/>
      <c r="D100" s="228" t="s">
        <v>175</v>
      </c>
      <c r="E100" s="43"/>
      <c r="F100" s="229" t="s">
        <v>434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175</v>
      </c>
      <c r="AU100" s="20" t="s">
        <v>81</v>
      </c>
    </row>
    <row r="101" s="13" customFormat="1">
      <c r="A101" s="13"/>
      <c r="B101" s="233"/>
      <c r="C101" s="234"/>
      <c r="D101" s="235" t="s">
        <v>177</v>
      </c>
      <c r="E101" s="236" t="s">
        <v>19</v>
      </c>
      <c r="F101" s="237" t="s">
        <v>862</v>
      </c>
      <c r="G101" s="234"/>
      <c r="H101" s="236" t="s">
        <v>19</v>
      </c>
      <c r="I101" s="238"/>
      <c r="J101" s="234"/>
      <c r="K101" s="234"/>
      <c r="L101" s="239"/>
      <c r="M101" s="240"/>
      <c r="N101" s="241"/>
      <c r="O101" s="241"/>
      <c r="P101" s="241"/>
      <c r="Q101" s="241"/>
      <c r="R101" s="241"/>
      <c r="S101" s="241"/>
      <c r="T101" s="242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3" t="s">
        <v>177</v>
      </c>
      <c r="AU101" s="243" t="s">
        <v>81</v>
      </c>
      <c r="AV101" s="13" t="s">
        <v>79</v>
      </c>
      <c r="AW101" s="13" t="s">
        <v>33</v>
      </c>
      <c r="AX101" s="13" t="s">
        <v>71</v>
      </c>
      <c r="AY101" s="243" t="s">
        <v>166</v>
      </c>
    </row>
    <row r="102" s="13" customFormat="1">
      <c r="A102" s="13"/>
      <c r="B102" s="233"/>
      <c r="C102" s="234"/>
      <c r="D102" s="235" t="s">
        <v>177</v>
      </c>
      <c r="E102" s="236" t="s">
        <v>19</v>
      </c>
      <c r="F102" s="237" t="s">
        <v>436</v>
      </c>
      <c r="G102" s="234"/>
      <c r="H102" s="236" t="s">
        <v>19</v>
      </c>
      <c r="I102" s="238"/>
      <c r="J102" s="234"/>
      <c r="K102" s="234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177</v>
      </c>
      <c r="AU102" s="243" t="s">
        <v>81</v>
      </c>
      <c r="AV102" s="13" t="s">
        <v>79</v>
      </c>
      <c r="AW102" s="13" t="s">
        <v>33</v>
      </c>
      <c r="AX102" s="13" t="s">
        <v>71</v>
      </c>
      <c r="AY102" s="243" t="s">
        <v>166</v>
      </c>
    </row>
    <row r="103" s="13" customFormat="1">
      <c r="A103" s="13"/>
      <c r="B103" s="233"/>
      <c r="C103" s="234"/>
      <c r="D103" s="235" t="s">
        <v>177</v>
      </c>
      <c r="E103" s="236" t="s">
        <v>19</v>
      </c>
      <c r="F103" s="237" t="s">
        <v>863</v>
      </c>
      <c r="G103" s="234"/>
      <c r="H103" s="236" t="s">
        <v>19</v>
      </c>
      <c r="I103" s="238"/>
      <c r="J103" s="234"/>
      <c r="K103" s="234"/>
      <c r="L103" s="239"/>
      <c r="M103" s="240"/>
      <c r="N103" s="241"/>
      <c r="O103" s="241"/>
      <c r="P103" s="241"/>
      <c r="Q103" s="241"/>
      <c r="R103" s="241"/>
      <c r="S103" s="241"/>
      <c r="T103" s="242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3" t="s">
        <v>177</v>
      </c>
      <c r="AU103" s="243" t="s">
        <v>81</v>
      </c>
      <c r="AV103" s="13" t="s">
        <v>79</v>
      </c>
      <c r="AW103" s="13" t="s">
        <v>33</v>
      </c>
      <c r="AX103" s="13" t="s">
        <v>71</v>
      </c>
      <c r="AY103" s="243" t="s">
        <v>166</v>
      </c>
    </row>
    <row r="104" s="14" customFormat="1">
      <c r="A104" s="14"/>
      <c r="B104" s="244"/>
      <c r="C104" s="245"/>
      <c r="D104" s="235" t="s">
        <v>177</v>
      </c>
      <c r="E104" s="246" t="s">
        <v>19</v>
      </c>
      <c r="F104" s="247" t="s">
        <v>864</v>
      </c>
      <c r="G104" s="245"/>
      <c r="H104" s="248">
        <v>1.5</v>
      </c>
      <c r="I104" s="249"/>
      <c r="J104" s="245"/>
      <c r="K104" s="245"/>
      <c r="L104" s="250"/>
      <c r="M104" s="251"/>
      <c r="N104" s="252"/>
      <c r="O104" s="252"/>
      <c r="P104" s="252"/>
      <c r="Q104" s="252"/>
      <c r="R104" s="252"/>
      <c r="S104" s="252"/>
      <c r="T104" s="253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4" t="s">
        <v>177</v>
      </c>
      <c r="AU104" s="254" t="s">
        <v>81</v>
      </c>
      <c r="AV104" s="14" t="s">
        <v>81</v>
      </c>
      <c r="AW104" s="14" t="s">
        <v>33</v>
      </c>
      <c r="AX104" s="14" t="s">
        <v>71</v>
      </c>
      <c r="AY104" s="254" t="s">
        <v>166</v>
      </c>
    </row>
    <row r="105" s="14" customFormat="1">
      <c r="A105" s="14"/>
      <c r="B105" s="244"/>
      <c r="C105" s="245"/>
      <c r="D105" s="235" t="s">
        <v>177</v>
      </c>
      <c r="E105" s="246" t="s">
        <v>19</v>
      </c>
      <c r="F105" s="247" t="s">
        <v>864</v>
      </c>
      <c r="G105" s="245"/>
      <c r="H105" s="248">
        <v>1.5</v>
      </c>
      <c r="I105" s="249"/>
      <c r="J105" s="245"/>
      <c r="K105" s="245"/>
      <c r="L105" s="250"/>
      <c r="M105" s="251"/>
      <c r="N105" s="252"/>
      <c r="O105" s="252"/>
      <c r="P105" s="252"/>
      <c r="Q105" s="252"/>
      <c r="R105" s="252"/>
      <c r="S105" s="252"/>
      <c r="T105" s="253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4" t="s">
        <v>177</v>
      </c>
      <c r="AU105" s="254" t="s">
        <v>81</v>
      </c>
      <c r="AV105" s="14" t="s">
        <v>81</v>
      </c>
      <c r="AW105" s="14" t="s">
        <v>33</v>
      </c>
      <c r="AX105" s="14" t="s">
        <v>71</v>
      </c>
      <c r="AY105" s="254" t="s">
        <v>166</v>
      </c>
    </row>
    <row r="106" s="13" customFormat="1">
      <c r="A106" s="13"/>
      <c r="B106" s="233"/>
      <c r="C106" s="234"/>
      <c r="D106" s="235" t="s">
        <v>177</v>
      </c>
      <c r="E106" s="236" t="s">
        <v>19</v>
      </c>
      <c r="F106" s="237" t="s">
        <v>865</v>
      </c>
      <c r="G106" s="234"/>
      <c r="H106" s="236" t="s">
        <v>19</v>
      </c>
      <c r="I106" s="238"/>
      <c r="J106" s="234"/>
      <c r="K106" s="234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177</v>
      </c>
      <c r="AU106" s="243" t="s">
        <v>81</v>
      </c>
      <c r="AV106" s="13" t="s">
        <v>79</v>
      </c>
      <c r="AW106" s="13" t="s">
        <v>33</v>
      </c>
      <c r="AX106" s="13" t="s">
        <v>71</v>
      </c>
      <c r="AY106" s="243" t="s">
        <v>166</v>
      </c>
    </row>
    <row r="107" s="14" customFormat="1">
      <c r="A107" s="14"/>
      <c r="B107" s="244"/>
      <c r="C107" s="245"/>
      <c r="D107" s="235" t="s">
        <v>177</v>
      </c>
      <c r="E107" s="246" t="s">
        <v>19</v>
      </c>
      <c r="F107" s="247" t="s">
        <v>864</v>
      </c>
      <c r="G107" s="245"/>
      <c r="H107" s="248">
        <v>1.5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177</v>
      </c>
      <c r="AU107" s="254" t="s">
        <v>81</v>
      </c>
      <c r="AV107" s="14" t="s">
        <v>81</v>
      </c>
      <c r="AW107" s="14" t="s">
        <v>33</v>
      </c>
      <c r="AX107" s="14" t="s">
        <v>71</v>
      </c>
      <c r="AY107" s="254" t="s">
        <v>166</v>
      </c>
    </row>
    <row r="108" s="14" customFormat="1">
      <c r="A108" s="14"/>
      <c r="B108" s="244"/>
      <c r="C108" s="245"/>
      <c r="D108" s="235" t="s">
        <v>177</v>
      </c>
      <c r="E108" s="246" t="s">
        <v>19</v>
      </c>
      <c r="F108" s="247" t="s">
        <v>864</v>
      </c>
      <c r="G108" s="245"/>
      <c r="H108" s="248">
        <v>1.5</v>
      </c>
      <c r="I108" s="249"/>
      <c r="J108" s="245"/>
      <c r="K108" s="245"/>
      <c r="L108" s="250"/>
      <c r="M108" s="251"/>
      <c r="N108" s="252"/>
      <c r="O108" s="252"/>
      <c r="P108" s="252"/>
      <c r="Q108" s="252"/>
      <c r="R108" s="252"/>
      <c r="S108" s="252"/>
      <c r="T108" s="253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4" t="s">
        <v>177</v>
      </c>
      <c r="AU108" s="254" t="s">
        <v>81</v>
      </c>
      <c r="AV108" s="14" t="s">
        <v>81</v>
      </c>
      <c r="AW108" s="14" t="s">
        <v>33</v>
      </c>
      <c r="AX108" s="14" t="s">
        <v>71</v>
      </c>
      <c r="AY108" s="254" t="s">
        <v>166</v>
      </c>
    </row>
    <row r="109" s="13" customFormat="1">
      <c r="A109" s="13"/>
      <c r="B109" s="233"/>
      <c r="C109" s="234"/>
      <c r="D109" s="235" t="s">
        <v>177</v>
      </c>
      <c r="E109" s="236" t="s">
        <v>19</v>
      </c>
      <c r="F109" s="237" t="s">
        <v>866</v>
      </c>
      <c r="G109" s="234"/>
      <c r="H109" s="236" t="s">
        <v>19</v>
      </c>
      <c r="I109" s="238"/>
      <c r="J109" s="234"/>
      <c r="K109" s="234"/>
      <c r="L109" s="239"/>
      <c r="M109" s="240"/>
      <c r="N109" s="241"/>
      <c r="O109" s="241"/>
      <c r="P109" s="241"/>
      <c r="Q109" s="241"/>
      <c r="R109" s="241"/>
      <c r="S109" s="241"/>
      <c r="T109" s="242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3" t="s">
        <v>177</v>
      </c>
      <c r="AU109" s="243" t="s">
        <v>81</v>
      </c>
      <c r="AV109" s="13" t="s">
        <v>79</v>
      </c>
      <c r="AW109" s="13" t="s">
        <v>33</v>
      </c>
      <c r="AX109" s="13" t="s">
        <v>71</v>
      </c>
      <c r="AY109" s="243" t="s">
        <v>166</v>
      </c>
    </row>
    <row r="110" s="14" customFormat="1">
      <c r="A110" s="14"/>
      <c r="B110" s="244"/>
      <c r="C110" s="245"/>
      <c r="D110" s="235" t="s">
        <v>177</v>
      </c>
      <c r="E110" s="246" t="s">
        <v>19</v>
      </c>
      <c r="F110" s="247" t="s">
        <v>867</v>
      </c>
      <c r="G110" s="245"/>
      <c r="H110" s="248">
        <v>5.8819999999999997</v>
      </c>
      <c r="I110" s="249"/>
      <c r="J110" s="245"/>
      <c r="K110" s="245"/>
      <c r="L110" s="250"/>
      <c r="M110" s="251"/>
      <c r="N110" s="252"/>
      <c r="O110" s="252"/>
      <c r="P110" s="252"/>
      <c r="Q110" s="252"/>
      <c r="R110" s="252"/>
      <c r="S110" s="252"/>
      <c r="T110" s="253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4" t="s">
        <v>177</v>
      </c>
      <c r="AU110" s="254" t="s">
        <v>81</v>
      </c>
      <c r="AV110" s="14" t="s">
        <v>81</v>
      </c>
      <c r="AW110" s="14" t="s">
        <v>33</v>
      </c>
      <c r="AX110" s="14" t="s">
        <v>71</v>
      </c>
      <c r="AY110" s="254" t="s">
        <v>166</v>
      </c>
    </row>
    <row r="111" s="13" customFormat="1">
      <c r="A111" s="13"/>
      <c r="B111" s="233"/>
      <c r="C111" s="234"/>
      <c r="D111" s="235" t="s">
        <v>177</v>
      </c>
      <c r="E111" s="236" t="s">
        <v>19</v>
      </c>
      <c r="F111" s="237" t="s">
        <v>868</v>
      </c>
      <c r="G111" s="234"/>
      <c r="H111" s="236" t="s">
        <v>19</v>
      </c>
      <c r="I111" s="238"/>
      <c r="J111" s="234"/>
      <c r="K111" s="234"/>
      <c r="L111" s="239"/>
      <c r="M111" s="240"/>
      <c r="N111" s="241"/>
      <c r="O111" s="241"/>
      <c r="P111" s="241"/>
      <c r="Q111" s="241"/>
      <c r="R111" s="241"/>
      <c r="S111" s="241"/>
      <c r="T111" s="242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3" t="s">
        <v>177</v>
      </c>
      <c r="AU111" s="243" t="s">
        <v>81</v>
      </c>
      <c r="AV111" s="13" t="s">
        <v>79</v>
      </c>
      <c r="AW111" s="13" t="s">
        <v>33</v>
      </c>
      <c r="AX111" s="13" t="s">
        <v>71</v>
      </c>
      <c r="AY111" s="243" t="s">
        <v>166</v>
      </c>
    </row>
    <row r="112" s="14" customFormat="1">
      <c r="A112" s="14"/>
      <c r="B112" s="244"/>
      <c r="C112" s="245"/>
      <c r="D112" s="235" t="s">
        <v>177</v>
      </c>
      <c r="E112" s="246" t="s">
        <v>19</v>
      </c>
      <c r="F112" s="247" t="s">
        <v>869</v>
      </c>
      <c r="G112" s="245"/>
      <c r="H112" s="248">
        <v>5.8799999999999999</v>
      </c>
      <c r="I112" s="249"/>
      <c r="J112" s="245"/>
      <c r="K112" s="245"/>
      <c r="L112" s="250"/>
      <c r="M112" s="251"/>
      <c r="N112" s="252"/>
      <c r="O112" s="252"/>
      <c r="P112" s="252"/>
      <c r="Q112" s="252"/>
      <c r="R112" s="252"/>
      <c r="S112" s="252"/>
      <c r="T112" s="253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4" t="s">
        <v>177</v>
      </c>
      <c r="AU112" s="254" t="s">
        <v>81</v>
      </c>
      <c r="AV112" s="14" t="s">
        <v>81</v>
      </c>
      <c r="AW112" s="14" t="s">
        <v>33</v>
      </c>
      <c r="AX112" s="14" t="s">
        <v>71</v>
      </c>
      <c r="AY112" s="254" t="s">
        <v>166</v>
      </c>
    </row>
    <row r="113" s="15" customFormat="1">
      <c r="A113" s="15"/>
      <c r="B113" s="255"/>
      <c r="C113" s="256"/>
      <c r="D113" s="235" t="s">
        <v>177</v>
      </c>
      <c r="E113" s="257" t="s">
        <v>19</v>
      </c>
      <c r="F113" s="258" t="s">
        <v>180</v>
      </c>
      <c r="G113" s="256"/>
      <c r="H113" s="259">
        <v>17.762</v>
      </c>
      <c r="I113" s="260"/>
      <c r="J113" s="256"/>
      <c r="K113" s="256"/>
      <c r="L113" s="261"/>
      <c r="M113" s="262"/>
      <c r="N113" s="263"/>
      <c r="O113" s="263"/>
      <c r="P113" s="263"/>
      <c r="Q113" s="263"/>
      <c r="R113" s="263"/>
      <c r="S113" s="263"/>
      <c r="T113" s="264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T113" s="265" t="s">
        <v>177</v>
      </c>
      <c r="AU113" s="265" t="s">
        <v>81</v>
      </c>
      <c r="AV113" s="15" t="s">
        <v>173</v>
      </c>
      <c r="AW113" s="15" t="s">
        <v>33</v>
      </c>
      <c r="AX113" s="15" t="s">
        <v>79</v>
      </c>
      <c r="AY113" s="265" t="s">
        <v>166</v>
      </c>
    </row>
    <row r="114" s="2" customFormat="1" ht="16.5" customHeight="1">
      <c r="A114" s="41"/>
      <c r="B114" s="42"/>
      <c r="C114" s="283" t="s">
        <v>81</v>
      </c>
      <c r="D114" s="283" t="s">
        <v>392</v>
      </c>
      <c r="E114" s="284" t="s">
        <v>438</v>
      </c>
      <c r="F114" s="285" t="s">
        <v>439</v>
      </c>
      <c r="G114" s="286" t="s">
        <v>188</v>
      </c>
      <c r="H114" s="287">
        <v>21.039000000000001</v>
      </c>
      <c r="I114" s="288"/>
      <c r="J114" s="289">
        <f>ROUND(I114*H114,2)</f>
        <v>0</v>
      </c>
      <c r="K114" s="285" t="s">
        <v>172</v>
      </c>
      <c r="L114" s="290"/>
      <c r="M114" s="291" t="s">
        <v>19</v>
      </c>
      <c r="N114" s="292" t="s">
        <v>42</v>
      </c>
      <c r="O114" s="87"/>
      <c r="P114" s="224">
        <f>O114*H114</f>
        <v>0</v>
      </c>
      <c r="Q114" s="224">
        <v>0.00029999999999999997</v>
      </c>
      <c r="R114" s="224">
        <f>Q114*H114</f>
        <v>0.0063116999999999999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226</v>
      </c>
      <c r="AT114" s="226" t="s">
        <v>392</v>
      </c>
      <c r="AU114" s="226" t="s">
        <v>81</v>
      </c>
      <c r="AY114" s="20" t="s">
        <v>166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79</v>
      </c>
      <c r="BK114" s="227">
        <f>ROUND(I114*H114,2)</f>
        <v>0</v>
      </c>
      <c r="BL114" s="20" t="s">
        <v>173</v>
      </c>
      <c r="BM114" s="226" t="s">
        <v>440</v>
      </c>
    </row>
    <row r="115" s="13" customFormat="1">
      <c r="A115" s="13"/>
      <c r="B115" s="233"/>
      <c r="C115" s="234"/>
      <c r="D115" s="235" t="s">
        <v>177</v>
      </c>
      <c r="E115" s="236" t="s">
        <v>19</v>
      </c>
      <c r="F115" s="237" t="s">
        <v>862</v>
      </c>
      <c r="G115" s="234"/>
      <c r="H115" s="236" t="s">
        <v>19</v>
      </c>
      <c r="I115" s="238"/>
      <c r="J115" s="234"/>
      <c r="K115" s="234"/>
      <c r="L115" s="239"/>
      <c r="M115" s="240"/>
      <c r="N115" s="241"/>
      <c r="O115" s="241"/>
      <c r="P115" s="241"/>
      <c r="Q115" s="241"/>
      <c r="R115" s="241"/>
      <c r="S115" s="241"/>
      <c r="T115" s="242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3" t="s">
        <v>177</v>
      </c>
      <c r="AU115" s="243" t="s">
        <v>81</v>
      </c>
      <c r="AV115" s="13" t="s">
        <v>79</v>
      </c>
      <c r="AW115" s="13" t="s">
        <v>33</v>
      </c>
      <c r="AX115" s="13" t="s">
        <v>71</v>
      </c>
      <c r="AY115" s="243" t="s">
        <v>166</v>
      </c>
    </row>
    <row r="116" s="13" customFormat="1">
      <c r="A116" s="13"/>
      <c r="B116" s="233"/>
      <c r="C116" s="234"/>
      <c r="D116" s="235" t="s">
        <v>177</v>
      </c>
      <c r="E116" s="236" t="s">
        <v>19</v>
      </c>
      <c r="F116" s="237" t="s">
        <v>436</v>
      </c>
      <c r="G116" s="234"/>
      <c r="H116" s="236" t="s">
        <v>19</v>
      </c>
      <c r="I116" s="238"/>
      <c r="J116" s="234"/>
      <c r="K116" s="234"/>
      <c r="L116" s="239"/>
      <c r="M116" s="240"/>
      <c r="N116" s="241"/>
      <c r="O116" s="241"/>
      <c r="P116" s="241"/>
      <c r="Q116" s="241"/>
      <c r="R116" s="241"/>
      <c r="S116" s="241"/>
      <c r="T116" s="242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3" t="s">
        <v>177</v>
      </c>
      <c r="AU116" s="243" t="s">
        <v>81</v>
      </c>
      <c r="AV116" s="13" t="s">
        <v>79</v>
      </c>
      <c r="AW116" s="13" t="s">
        <v>33</v>
      </c>
      <c r="AX116" s="13" t="s">
        <v>71</v>
      </c>
      <c r="AY116" s="243" t="s">
        <v>166</v>
      </c>
    </row>
    <row r="117" s="13" customFormat="1">
      <c r="A117" s="13"/>
      <c r="B117" s="233"/>
      <c r="C117" s="234"/>
      <c r="D117" s="235" t="s">
        <v>177</v>
      </c>
      <c r="E117" s="236" t="s">
        <v>19</v>
      </c>
      <c r="F117" s="237" t="s">
        <v>870</v>
      </c>
      <c r="G117" s="234"/>
      <c r="H117" s="236" t="s">
        <v>19</v>
      </c>
      <c r="I117" s="238"/>
      <c r="J117" s="234"/>
      <c r="K117" s="234"/>
      <c r="L117" s="239"/>
      <c r="M117" s="240"/>
      <c r="N117" s="241"/>
      <c r="O117" s="241"/>
      <c r="P117" s="241"/>
      <c r="Q117" s="241"/>
      <c r="R117" s="241"/>
      <c r="S117" s="241"/>
      <c r="T117" s="242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3" t="s">
        <v>177</v>
      </c>
      <c r="AU117" s="243" t="s">
        <v>81</v>
      </c>
      <c r="AV117" s="13" t="s">
        <v>79</v>
      </c>
      <c r="AW117" s="13" t="s">
        <v>33</v>
      </c>
      <c r="AX117" s="13" t="s">
        <v>71</v>
      </c>
      <c r="AY117" s="243" t="s">
        <v>166</v>
      </c>
    </row>
    <row r="118" s="14" customFormat="1">
      <c r="A118" s="14"/>
      <c r="B118" s="244"/>
      <c r="C118" s="245"/>
      <c r="D118" s="235" t="s">
        <v>177</v>
      </c>
      <c r="E118" s="246" t="s">
        <v>19</v>
      </c>
      <c r="F118" s="247" t="s">
        <v>864</v>
      </c>
      <c r="G118" s="245"/>
      <c r="H118" s="248">
        <v>1.5</v>
      </c>
      <c r="I118" s="249"/>
      <c r="J118" s="245"/>
      <c r="K118" s="245"/>
      <c r="L118" s="250"/>
      <c r="M118" s="251"/>
      <c r="N118" s="252"/>
      <c r="O118" s="252"/>
      <c r="P118" s="252"/>
      <c r="Q118" s="252"/>
      <c r="R118" s="252"/>
      <c r="S118" s="252"/>
      <c r="T118" s="253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4" t="s">
        <v>177</v>
      </c>
      <c r="AU118" s="254" t="s">
        <v>81</v>
      </c>
      <c r="AV118" s="14" t="s">
        <v>81</v>
      </c>
      <c r="AW118" s="14" t="s">
        <v>33</v>
      </c>
      <c r="AX118" s="14" t="s">
        <v>71</v>
      </c>
      <c r="AY118" s="254" t="s">
        <v>166</v>
      </c>
    </row>
    <row r="119" s="14" customFormat="1">
      <c r="A119" s="14"/>
      <c r="B119" s="244"/>
      <c r="C119" s="245"/>
      <c r="D119" s="235" t="s">
        <v>177</v>
      </c>
      <c r="E119" s="246" t="s">
        <v>19</v>
      </c>
      <c r="F119" s="247" t="s">
        <v>864</v>
      </c>
      <c r="G119" s="245"/>
      <c r="H119" s="248">
        <v>1.5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177</v>
      </c>
      <c r="AU119" s="254" t="s">
        <v>81</v>
      </c>
      <c r="AV119" s="14" t="s">
        <v>81</v>
      </c>
      <c r="AW119" s="14" t="s">
        <v>33</v>
      </c>
      <c r="AX119" s="14" t="s">
        <v>71</v>
      </c>
      <c r="AY119" s="254" t="s">
        <v>166</v>
      </c>
    </row>
    <row r="120" s="13" customFormat="1">
      <c r="A120" s="13"/>
      <c r="B120" s="233"/>
      <c r="C120" s="234"/>
      <c r="D120" s="235" t="s">
        <v>177</v>
      </c>
      <c r="E120" s="236" t="s">
        <v>19</v>
      </c>
      <c r="F120" s="237" t="s">
        <v>871</v>
      </c>
      <c r="G120" s="234"/>
      <c r="H120" s="236" t="s">
        <v>19</v>
      </c>
      <c r="I120" s="238"/>
      <c r="J120" s="234"/>
      <c r="K120" s="234"/>
      <c r="L120" s="239"/>
      <c r="M120" s="240"/>
      <c r="N120" s="241"/>
      <c r="O120" s="241"/>
      <c r="P120" s="241"/>
      <c r="Q120" s="241"/>
      <c r="R120" s="241"/>
      <c r="S120" s="241"/>
      <c r="T120" s="242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3" t="s">
        <v>177</v>
      </c>
      <c r="AU120" s="243" t="s">
        <v>81</v>
      </c>
      <c r="AV120" s="13" t="s">
        <v>79</v>
      </c>
      <c r="AW120" s="13" t="s">
        <v>33</v>
      </c>
      <c r="AX120" s="13" t="s">
        <v>71</v>
      </c>
      <c r="AY120" s="243" t="s">
        <v>166</v>
      </c>
    </row>
    <row r="121" s="14" customFormat="1">
      <c r="A121" s="14"/>
      <c r="B121" s="244"/>
      <c r="C121" s="245"/>
      <c r="D121" s="235" t="s">
        <v>177</v>
      </c>
      <c r="E121" s="246" t="s">
        <v>19</v>
      </c>
      <c r="F121" s="247" t="s">
        <v>864</v>
      </c>
      <c r="G121" s="245"/>
      <c r="H121" s="248">
        <v>1.5</v>
      </c>
      <c r="I121" s="249"/>
      <c r="J121" s="245"/>
      <c r="K121" s="245"/>
      <c r="L121" s="250"/>
      <c r="M121" s="251"/>
      <c r="N121" s="252"/>
      <c r="O121" s="252"/>
      <c r="P121" s="252"/>
      <c r="Q121" s="252"/>
      <c r="R121" s="252"/>
      <c r="S121" s="252"/>
      <c r="T121" s="253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4" t="s">
        <v>177</v>
      </c>
      <c r="AU121" s="254" t="s">
        <v>81</v>
      </c>
      <c r="AV121" s="14" t="s">
        <v>81</v>
      </c>
      <c r="AW121" s="14" t="s">
        <v>33</v>
      </c>
      <c r="AX121" s="14" t="s">
        <v>71</v>
      </c>
      <c r="AY121" s="254" t="s">
        <v>166</v>
      </c>
    </row>
    <row r="122" s="14" customFormat="1">
      <c r="A122" s="14"/>
      <c r="B122" s="244"/>
      <c r="C122" s="245"/>
      <c r="D122" s="235" t="s">
        <v>177</v>
      </c>
      <c r="E122" s="246" t="s">
        <v>19</v>
      </c>
      <c r="F122" s="247" t="s">
        <v>864</v>
      </c>
      <c r="G122" s="245"/>
      <c r="H122" s="248">
        <v>1.5</v>
      </c>
      <c r="I122" s="249"/>
      <c r="J122" s="245"/>
      <c r="K122" s="245"/>
      <c r="L122" s="250"/>
      <c r="M122" s="251"/>
      <c r="N122" s="252"/>
      <c r="O122" s="252"/>
      <c r="P122" s="252"/>
      <c r="Q122" s="252"/>
      <c r="R122" s="252"/>
      <c r="S122" s="252"/>
      <c r="T122" s="253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4" t="s">
        <v>177</v>
      </c>
      <c r="AU122" s="254" t="s">
        <v>81</v>
      </c>
      <c r="AV122" s="14" t="s">
        <v>81</v>
      </c>
      <c r="AW122" s="14" t="s">
        <v>33</v>
      </c>
      <c r="AX122" s="14" t="s">
        <v>71</v>
      </c>
      <c r="AY122" s="254" t="s">
        <v>166</v>
      </c>
    </row>
    <row r="123" s="13" customFormat="1">
      <c r="A123" s="13"/>
      <c r="B123" s="233"/>
      <c r="C123" s="234"/>
      <c r="D123" s="235" t="s">
        <v>177</v>
      </c>
      <c r="E123" s="236" t="s">
        <v>19</v>
      </c>
      <c r="F123" s="237" t="s">
        <v>866</v>
      </c>
      <c r="G123" s="234"/>
      <c r="H123" s="236" t="s">
        <v>19</v>
      </c>
      <c r="I123" s="238"/>
      <c r="J123" s="234"/>
      <c r="K123" s="234"/>
      <c r="L123" s="239"/>
      <c r="M123" s="240"/>
      <c r="N123" s="241"/>
      <c r="O123" s="241"/>
      <c r="P123" s="241"/>
      <c r="Q123" s="241"/>
      <c r="R123" s="241"/>
      <c r="S123" s="241"/>
      <c r="T123" s="242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3" t="s">
        <v>177</v>
      </c>
      <c r="AU123" s="243" t="s">
        <v>81</v>
      </c>
      <c r="AV123" s="13" t="s">
        <v>79</v>
      </c>
      <c r="AW123" s="13" t="s">
        <v>33</v>
      </c>
      <c r="AX123" s="13" t="s">
        <v>71</v>
      </c>
      <c r="AY123" s="243" t="s">
        <v>166</v>
      </c>
    </row>
    <row r="124" s="14" customFormat="1">
      <c r="A124" s="14"/>
      <c r="B124" s="244"/>
      <c r="C124" s="245"/>
      <c r="D124" s="235" t="s">
        <v>177</v>
      </c>
      <c r="E124" s="246" t="s">
        <v>19</v>
      </c>
      <c r="F124" s="247" t="s">
        <v>867</v>
      </c>
      <c r="G124" s="245"/>
      <c r="H124" s="248">
        <v>5.8819999999999997</v>
      </c>
      <c r="I124" s="249"/>
      <c r="J124" s="245"/>
      <c r="K124" s="245"/>
      <c r="L124" s="250"/>
      <c r="M124" s="251"/>
      <c r="N124" s="252"/>
      <c r="O124" s="252"/>
      <c r="P124" s="252"/>
      <c r="Q124" s="252"/>
      <c r="R124" s="252"/>
      <c r="S124" s="252"/>
      <c r="T124" s="253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4" t="s">
        <v>177</v>
      </c>
      <c r="AU124" s="254" t="s">
        <v>81</v>
      </c>
      <c r="AV124" s="14" t="s">
        <v>81</v>
      </c>
      <c r="AW124" s="14" t="s">
        <v>33</v>
      </c>
      <c r="AX124" s="14" t="s">
        <v>71</v>
      </c>
      <c r="AY124" s="254" t="s">
        <v>166</v>
      </c>
    </row>
    <row r="125" s="13" customFormat="1">
      <c r="A125" s="13"/>
      <c r="B125" s="233"/>
      <c r="C125" s="234"/>
      <c r="D125" s="235" t="s">
        <v>177</v>
      </c>
      <c r="E125" s="236" t="s">
        <v>19</v>
      </c>
      <c r="F125" s="237" t="s">
        <v>868</v>
      </c>
      <c r="G125" s="234"/>
      <c r="H125" s="236" t="s">
        <v>19</v>
      </c>
      <c r="I125" s="238"/>
      <c r="J125" s="234"/>
      <c r="K125" s="234"/>
      <c r="L125" s="239"/>
      <c r="M125" s="240"/>
      <c r="N125" s="241"/>
      <c r="O125" s="241"/>
      <c r="P125" s="241"/>
      <c r="Q125" s="241"/>
      <c r="R125" s="241"/>
      <c r="S125" s="241"/>
      <c r="T125" s="242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3" t="s">
        <v>177</v>
      </c>
      <c r="AU125" s="243" t="s">
        <v>81</v>
      </c>
      <c r="AV125" s="13" t="s">
        <v>79</v>
      </c>
      <c r="AW125" s="13" t="s">
        <v>33</v>
      </c>
      <c r="AX125" s="13" t="s">
        <v>71</v>
      </c>
      <c r="AY125" s="243" t="s">
        <v>166</v>
      </c>
    </row>
    <row r="126" s="14" customFormat="1">
      <c r="A126" s="14"/>
      <c r="B126" s="244"/>
      <c r="C126" s="245"/>
      <c r="D126" s="235" t="s">
        <v>177</v>
      </c>
      <c r="E126" s="246" t="s">
        <v>19</v>
      </c>
      <c r="F126" s="247" t="s">
        <v>869</v>
      </c>
      <c r="G126" s="245"/>
      <c r="H126" s="248">
        <v>5.8799999999999999</v>
      </c>
      <c r="I126" s="249"/>
      <c r="J126" s="245"/>
      <c r="K126" s="245"/>
      <c r="L126" s="250"/>
      <c r="M126" s="251"/>
      <c r="N126" s="252"/>
      <c r="O126" s="252"/>
      <c r="P126" s="252"/>
      <c r="Q126" s="252"/>
      <c r="R126" s="252"/>
      <c r="S126" s="252"/>
      <c r="T126" s="253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4" t="s">
        <v>177</v>
      </c>
      <c r="AU126" s="254" t="s">
        <v>81</v>
      </c>
      <c r="AV126" s="14" t="s">
        <v>81</v>
      </c>
      <c r="AW126" s="14" t="s">
        <v>33</v>
      </c>
      <c r="AX126" s="14" t="s">
        <v>71</v>
      </c>
      <c r="AY126" s="254" t="s">
        <v>166</v>
      </c>
    </row>
    <row r="127" s="15" customFormat="1">
      <c r="A127" s="15"/>
      <c r="B127" s="255"/>
      <c r="C127" s="256"/>
      <c r="D127" s="235" t="s">
        <v>177</v>
      </c>
      <c r="E127" s="257" t="s">
        <v>19</v>
      </c>
      <c r="F127" s="258" t="s">
        <v>180</v>
      </c>
      <c r="G127" s="256"/>
      <c r="H127" s="259">
        <v>17.762</v>
      </c>
      <c r="I127" s="260"/>
      <c r="J127" s="256"/>
      <c r="K127" s="256"/>
      <c r="L127" s="261"/>
      <c r="M127" s="262"/>
      <c r="N127" s="263"/>
      <c r="O127" s="263"/>
      <c r="P127" s="263"/>
      <c r="Q127" s="263"/>
      <c r="R127" s="263"/>
      <c r="S127" s="263"/>
      <c r="T127" s="264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5" t="s">
        <v>177</v>
      </c>
      <c r="AU127" s="265" t="s">
        <v>81</v>
      </c>
      <c r="AV127" s="15" t="s">
        <v>173</v>
      </c>
      <c r="AW127" s="15" t="s">
        <v>33</v>
      </c>
      <c r="AX127" s="15" t="s">
        <v>79</v>
      </c>
      <c r="AY127" s="265" t="s">
        <v>166</v>
      </c>
    </row>
    <row r="128" s="14" customFormat="1">
      <c r="A128" s="14"/>
      <c r="B128" s="244"/>
      <c r="C128" s="245"/>
      <c r="D128" s="235" t="s">
        <v>177</v>
      </c>
      <c r="E128" s="245"/>
      <c r="F128" s="247" t="s">
        <v>872</v>
      </c>
      <c r="G128" s="245"/>
      <c r="H128" s="248">
        <v>21.039000000000001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177</v>
      </c>
      <c r="AU128" s="254" t="s">
        <v>81</v>
      </c>
      <c r="AV128" s="14" t="s">
        <v>81</v>
      </c>
      <c r="AW128" s="14" t="s">
        <v>4</v>
      </c>
      <c r="AX128" s="14" t="s">
        <v>79</v>
      </c>
      <c r="AY128" s="254" t="s">
        <v>166</v>
      </c>
    </row>
    <row r="129" s="2" customFormat="1" ht="16.5" customHeight="1">
      <c r="A129" s="41"/>
      <c r="B129" s="42"/>
      <c r="C129" s="215" t="s">
        <v>185</v>
      </c>
      <c r="D129" s="215" t="s">
        <v>168</v>
      </c>
      <c r="E129" s="216" t="s">
        <v>442</v>
      </c>
      <c r="F129" s="217" t="s">
        <v>443</v>
      </c>
      <c r="G129" s="218" t="s">
        <v>194</v>
      </c>
      <c r="H129" s="219">
        <v>7.4880000000000004</v>
      </c>
      <c r="I129" s="220"/>
      <c r="J129" s="221">
        <f>ROUND(I129*H129,2)</f>
        <v>0</v>
      </c>
      <c r="K129" s="217" t="s">
        <v>172</v>
      </c>
      <c r="L129" s="47"/>
      <c r="M129" s="222" t="s">
        <v>19</v>
      </c>
      <c r="N129" s="223" t="s">
        <v>42</v>
      </c>
      <c r="O129" s="87"/>
      <c r="P129" s="224">
        <f>O129*H129</f>
        <v>0</v>
      </c>
      <c r="Q129" s="224">
        <v>2.1600000000000001</v>
      </c>
      <c r="R129" s="224">
        <f>Q129*H129</f>
        <v>16.174080000000004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173</v>
      </c>
      <c r="AT129" s="226" t="s">
        <v>168</v>
      </c>
      <c r="AU129" s="226" t="s">
        <v>81</v>
      </c>
      <c r="AY129" s="20" t="s">
        <v>166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79</v>
      </c>
      <c r="BK129" s="227">
        <f>ROUND(I129*H129,2)</f>
        <v>0</v>
      </c>
      <c r="BL129" s="20" t="s">
        <v>173</v>
      </c>
      <c r="BM129" s="226" t="s">
        <v>444</v>
      </c>
    </row>
    <row r="130" s="2" customFormat="1">
      <c r="A130" s="41"/>
      <c r="B130" s="42"/>
      <c r="C130" s="43"/>
      <c r="D130" s="228" t="s">
        <v>175</v>
      </c>
      <c r="E130" s="43"/>
      <c r="F130" s="229" t="s">
        <v>445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175</v>
      </c>
      <c r="AU130" s="20" t="s">
        <v>81</v>
      </c>
    </row>
    <row r="131" s="13" customFormat="1">
      <c r="A131" s="13"/>
      <c r="B131" s="233"/>
      <c r="C131" s="234"/>
      <c r="D131" s="235" t="s">
        <v>177</v>
      </c>
      <c r="E131" s="236" t="s">
        <v>19</v>
      </c>
      <c r="F131" s="237" t="s">
        <v>862</v>
      </c>
      <c r="G131" s="234"/>
      <c r="H131" s="236" t="s">
        <v>19</v>
      </c>
      <c r="I131" s="238"/>
      <c r="J131" s="234"/>
      <c r="K131" s="234"/>
      <c r="L131" s="239"/>
      <c r="M131" s="240"/>
      <c r="N131" s="241"/>
      <c r="O131" s="241"/>
      <c r="P131" s="241"/>
      <c r="Q131" s="241"/>
      <c r="R131" s="241"/>
      <c r="S131" s="241"/>
      <c r="T131" s="242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3" t="s">
        <v>177</v>
      </c>
      <c r="AU131" s="243" t="s">
        <v>81</v>
      </c>
      <c r="AV131" s="13" t="s">
        <v>79</v>
      </c>
      <c r="AW131" s="13" t="s">
        <v>33</v>
      </c>
      <c r="AX131" s="13" t="s">
        <v>71</v>
      </c>
      <c r="AY131" s="243" t="s">
        <v>166</v>
      </c>
    </row>
    <row r="132" s="13" customFormat="1">
      <c r="A132" s="13"/>
      <c r="B132" s="233"/>
      <c r="C132" s="234"/>
      <c r="D132" s="235" t="s">
        <v>177</v>
      </c>
      <c r="E132" s="236" t="s">
        <v>19</v>
      </c>
      <c r="F132" s="237" t="s">
        <v>436</v>
      </c>
      <c r="G132" s="234"/>
      <c r="H132" s="236" t="s">
        <v>19</v>
      </c>
      <c r="I132" s="238"/>
      <c r="J132" s="234"/>
      <c r="K132" s="234"/>
      <c r="L132" s="239"/>
      <c r="M132" s="240"/>
      <c r="N132" s="241"/>
      <c r="O132" s="241"/>
      <c r="P132" s="241"/>
      <c r="Q132" s="241"/>
      <c r="R132" s="241"/>
      <c r="S132" s="241"/>
      <c r="T132" s="242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3" t="s">
        <v>177</v>
      </c>
      <c r="AU132" s="243" t="s">
        <v>81</v>
      </c>
      <c r="AV132" s="13" t="s">
        <v>79</v>
      </c>
      <c r="AW132" s="13" t="s">
        <v>33</v>
      </c>
      <c r="AX132" s="13" t="s">
        <v>71</v>
      </c>
      <c r="AY132" s="243" t="s">
        <v>166</v>
      </c>
    </row>
    <row r="133" s="13" customFormat="1">
      <c r="A133" s="13"/>
      <c r="B133" s="233"/>
      <c r="C133" s="234"/>
      <c r="D133" s="235" t="s">
        <v>177</v>
      </c>
      <c r="E133" s="236" t="s">
        <v>19</v>
      </c>
      <c r="F133" s="237" t="s">
        <v>863</v>
      </c>
      <c r="G133" s="234"/>
      <c r="H133" s="236" t="s">
        <v>19</v>
      </c>
      <c r="I133" s="238"/>
      <c r="J133" s="234"/>
      <c r="K133" s="234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177</v>
      </c>
      <c r="AU133" s="243" t="s">
        <v>81</v>
      </c>
      <c r="AV133" s="13" t="s">
        <v>79</v>
      </c>
      <c r="AW133" s="13" t="s">
        <v>33</v>
      </c>
      <c r="AX133" s="13" t="s">
        <v>71</v>
      </c>
      <c r="AY133" s="243" t="s">
        <v>166</v>
      </c>
    </row>
    <row r="134" s="14" customFormat="1">
      <c r="A134" s="14"/>
      <c r="B134" s="244"/>
      <c r="C134" s="245"/>
      <c r="D134" s="235" t="s">
        <v>177</v>
      </c>
      <c r="E134" s="246" t="s">
        <v>19</v>
      </c>
      <c r="F134" s="247" t="s">
        <v>873</v>
      </c>
      <c r="G134" s="245"/>
      <c r="H134" s="248">
        <v>0.45000000000000001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4" t="s">
        <v>177</v>
      </c>
      <c r="AU134" s="254" t="s">
        <v>81</v>
      </c>
      <c r="AV134" s="14" t="s">
        <v>81</v>
      </c>
      <c r="AW134" s="14" t="s">
        <v>33</v>
      </c>
      <c r="AX134" s="14" t="s">
        <v>71</v>
      </c>
      <c r="AY134" s="254" t="s">
        <v>166</v>
      </c>
    </row>
    <row r="135" s="14" customFormat="1">
      <c r="A135" s="14"/>
      <c r="B135" s="244"/>
      <c r="C135" s="245"/>
      <c r="D135" s="235" t="s">
        <v>177</v>
      </c>
      <c r="E135" s="246" t="s">
        <v>19</v>
      </c>
      <c r="F135" s="247" t="s">
        <v>874</v>
      </c>
      <c r="G135" s="245"/>
      <c r="H135" s="248">
        <v>0.64800000000000002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177</v>
      </c>
      <c r="AU135" s="254" t="s">
        <v>81</v>
      </c>
      <c r="AV135" s="14" t="s">
        <v>81</v>
      </c>
      <c r="AW135" s="14" t="s">
        <v>33</v>
      </c>
      <c r="AX135" s="14" t="s">
        <v>71</v>
      </c>
      <c r="AY135" s="254" t="s">
        <v>166</v>
      </c>
    </row>
    <row r="136" s="13" customFormat="1">
      <c r="A136" s="13"/>
      <c r="B136" s="233"/>
      <c r="C136" s="234"/>
      <c r="D136" s="235" t="s">
        <v>177</v>
      </c>
      <c r="E136" s="236" t="s">
        <v>19</v>
      </c>
      <c r="F136" s="237" t="s">
        <v>871</v>
      </c>
      <c r="G136" s="234"/>
      <c r="H136" s="236" t="s">
        <v>19</v>
      </c>
      <c r="I136" s="238"/>
      <c r="J136" s="234"/>
      <c r="K136" s="234"/>
      <c r="L136" s="239"/>
      <c r="M136" s="240"/>
      <c r="N136" s="241"/>
      <c r="O136" s="241"/>
      <c r="P136" s="241"/>
      <c r="Q136" s="241"/>
      <c r="R136" s="241"/>
      <c r="S136" s="241"/>
      <c r="T136" s="242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3" t="s">
        <v>177</v>
      </c>
      <c r="AU136" s="243" t="s">
        <v>81</v>
      </c>
      <c r="AV136" s="13" t="s">
        <v>79</v>
      </c>
      <c r="AW136" s="13" t="s">
        <v>33</v>
      </c>
      <c r="AX136" s="13" t="s">
        <v>71</v>
      </c>
      <c r="AY136" s="243" t="s">
        <v>166</v>
      </c>
    </row>
    <row r="137" s="13" customFormat="1">
      <c r="A137" s="13"/>
      <c r="B137" s="233"/>
      <c r="C137" s="234"/>
      <c r="D137" s="235" t="s">
        <v>177</v>
      </c>
      <c r="E137" s="236" t="s">
        <v>19</v>
      </c>
      <c r="F137" s="237" t="s">
        <v>865</v>
      </c>
      <c r="G137" s="234"/>
      <c r="H137" s="236" t="s">
        <v>19</v>
      </c>
      <c r="I137" s="238"/>
      <c r="J137" s="234"/>
      <c r="K137" s="234"/>
      <c r="L137" s="239"/>
      <c r="M137" s="240"/>
      <c r="N137" s="241"/>
      <c r="O137" s="241"/>
      <c r="P137" s="241"/>
      <c r="Q137" s="241"/>
      <c r="R137" s="241"/>
      <c r="S137" s="241"/>
      <c r="T137" s="24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3" t="s">
        <v>177</v>
      </c>
      <c r="AU137" s="243" t="s">
        <v>81</v>
      </c>
      <c r="AV137" s="13" t="s">
        <v>79</v>
      </c>
      <c r="AW137" s="13" t="s">
        <v>33</v>
      </c>
      <c r="AX137" s="13" t="s">
        <v>71</v>
      </c>
      <c r="AY137" s="243" t="s">
        <v>166</v>
      </c>
    </row>
    <row r="138" s="14" customFormat="1">
      <c r="A138" s="14"/>
      <c r="B138" s="244"/>
      <c r="C138" s="245"/>
      <c r="D138" s="235" t="s">
        <v>177</v>
      </c>
      <c r="E138" s="246" t="s">
        <v>19</v>
      </c>
      <c r="F138" s="247" t="s">
        <v>873</v>
      </c>
      <c r="G138" s="245"/>
      <c r="H138" s="248">
        <v>0.45000000000000001</v>
      </c>
      <c r="I138" s="249"/>
      <c r="J138" s="245"/>
      <c r="K138" s="245"/>
      <c r="L138" s="250"/>
      <c r="M138" s="251"/>
      <c r="N138" s="252"/>
      <c r="O138" s="252"/>
      <c r="P138" s="252"/>
      <c r="Q138" s="252"/>
      <c r="R138" s="252"/>
      <c r="S138" s="252"/>
      <c r="T138" s="253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4" t="s">
        <v>177</v>
      </c>
      <c r="AU138" s="254" t="s">
        <v>81</v>
      </c>
      <c r="AV138" s="14" t="s">
        <v>81</v>
      </c>
      <c r="AW138" s="14" t="s">
        <v>33</v>
      </c>
      <c r="AX138" s="14" t="s">
        <v>71</v>
      </c>
      <c r="AY138" s="254" t="s">
        <v>166</v>
      </c>
    </row>
    <row r="139" s="14" customFormat="1">
      <c r="A139" s="14"/>
      <c r="B139" s="244"/>
      <c r="C139" s="245"/>
      <c r="D139" s="235" t="s">
        <v>177</v>
      </c>
      <c r="E139" s="246" t="s">
        <v>19</v>
      </c>
      <c r="F139" s="247" t="s">
        <v>874</v>
      </c>
      <c r="G139" s="245"/>
      <c r="H139" s="248">
        <v>0.64800000000000002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177</v>
      </c>
      <c r="AU139" s="254" t="s">
        <v>81</v>
      </c>
      <c r="AV139" s="14" t="s">
        <v>81</v>
      </c>
      <c r="AW139" s="14" t="s">
        <v>33</v>
      </c>
      <c r="AX139" s="14" t="s">
        <v>71</v>
      </c>
      <c r="AY139" s="254" t="s">
        <v>166</v>
      </c>
    </row>
    <row r="140" s="13" customFormat="1">
      <c r="A140" s="13"/>
      <c r="B140" s="233"/>
      <c r="C140" s="234"/>
      <c r="D140" s="235" t="s">
        <v>177</v>
      </c>
      <c r="E140" s="236" t="s">
        <v>19</v>
      </c>
      <c r="F140" s="237" t="s">
        <v>866</v>
      </c>
      <c r="G140" s="234"/>
      <c r="H140" s="236" t="s">
        <v>19</v>
      </c>
      <c r="I140" s="238"/>
      <c r="J140" s="234"/>
      <c r="K140" s="234"/>
      <c r="L140" s="239"/>
      <c r="M140" s="240"/>
      <c r="N140" s="241"/>
      <c r="O140" s="241"/>
      <c r="P140" s="241"/>
      <c r="Q140" s="241"/>
      <c r="R140" s="241"/>
      <c r="S140" s="241"/>
      <c r="T140" s="242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3" t="s">
        <v>177</v>
      </c>
      <c r="AU140" s="243" t="s">
        <v>81</v>
      </c>
      <c r="AV140" s="13" t="s">
        <v>79</v>
      </c>
      <c r="AW140" s="13" t="s">
        <v>33</v>
      </c>
      <c r="AX140" s="13" t="s">
        <v>71</v>
      </c>
      <c r="AY140" s="243" t="s">
        <v>166</v>
      </c>
    </row>
    <row r="141" s="14" customFormat="1">
      <c r="A141" s="14"/>
      <c r="B141" s="244"/>
      <c r="C141" s="245"/>
      <c r="D141" s="235" t="s">
        <v>177</v>
      </c>
      <c r="E141" s="246" t="s">
        <v>19</v>
      </c>
      <c r="F141" s="247" t="s">
        <v>875</v>
      </c>
      <c r="G141" s="245"/>
      <c r="H141" s="248">
        <v>2.6459999999999999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4" t="s">
        <v>177</v>
      </c>
      <c r="AU141" s="254" t="s">
        <v>81</v>
      </c>
      <c r="AV141" s="14" t="s">
        <v>81</v>
      </c>
      <c r="AW141" s="14" t="s">
        <v>33</v>
      </c>
      <c r="AX141" s="14" t="s">
        <v>71</v>
      </c>
      <c r="AY141" s="254" t="s">
        <v>166</v>
      </c>
    </row>
    <row r="142" s="13" customFormat="1">
      <c r="A142" s="13"/>
      <c r="B142" s="233"/>
      <c r="C142" s="234"/>
      <c r="D142" s="235" t="s">
        <v>177</v>
      </c>
      <c r="E142" s="236" t="s">
        <v>19</v>
      </c>
      <c r="F142" s="237" t="s">
        <v>868</v>
      </c>
      <c r="G142" s="234"/>
      <c r="H142" s="236" t="s">
        <v>19</v>
      </c>
      <c r="I142" s="238"/>
      <c r="J142" s="234"/>
      <c r="K142" s="234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177</v>
      </c>
      <c r="AU142" s="243" t="s">
        <v>81</v>
      </c>
      <c r="AV142" s="13" t="s">
        <v>79</v>
      </c>
      <c r="AW142" s="13" t="s">
        <v>33</v>
      </c>
      <c r="AX142" s="13" t="s">
        <v>71</v>
      </c>
      <c r="AY142" s="243" t="s">
        <v>166</v>
      </c>
    </row>
    <row r="143" s="14" customFormat="1">
      <c r="A143" s="14"/>
      <c r="B143" s="244"/>
      <c r="C143" s="245"/>
      <c r="D143" s="235" t="s">
        <v>177</v>
      </c>
      <c r="E143" s="246" t="s">
        <v>19</v>
      </c>
      <c r="F143" s="247" t="s">
        <v>875</v>
      </c>
      <c r="G143" s="245"/>
      <c r="H143" s="248">
        <v>2.6459999999999999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177</v>
      </c>
      <c r="AU143" s="254" t="s">
        <v>81</v>
      </c>
      <c r="AV143" s="14" t="s">
        <v>81</v>
      </c>
      <c r="AW143" s="14" t="s">
        <v>33</v>
      </c>
      <c r="AX143" s="14" t="s">
        <v>71</v>
      </c>
      <c r="AY143" s="254" t="s">
        <v>166</v>
      </c>
    </row>
    <row r="144" s="15" customFormat="1">
      <c r="A144" s="15"/>
      <c r="B144" s="255"/>
      <c r="C144" s="256"/>
      <c r="D144" s="235" t="s">
        <v>177</v>
      </c>
      <c r="E144" s="257" t="s">
        <v>19</v>
      </c>
      <c r="F144" s="258" t="s">
        <v>180</v>
      </c>
      <c r="G144" s="256"/>
      <c r="H144" s="259">
        <v>7.4880000000000004</v>
      </c>
      <c r="I144" s="260"/>
      <c r="J144" s="256"/>
      <c r="K144" s="256"/>
      <c r="L144" s="261"/>
      <c r="M144" s="262"/>
      <c r="N144" s="263"/>
      <c r="O144" s="263"/>
      <c r="P144" s="263"/>
      <c r="Q144" s="263"/>
      <c r="R144" s="263"/>
      <c r="S144" s="263"/>
      <c r="T144" s="264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T144" s="265" t="s">
        <v>177</v>
      </c>
      <c r="AU144" s="265" t="s">
        <v>81</v>
      </c>
      <c r="AV144" s="15" t="s">
        <v>173</v>
      </c>
      <c r="AW144" s="15" t="s">
        <v>33</v>
      </c>
      <c r="AX144" s="15" t="s">
        <v>79</v>
      </c>
      <c r="AY144" s="265" t="s">
        <v>166</v>
      </c>
    </row>
    <row r="145" s="12" customFormat="1" ht="22.8" customHeight="1">
      <c r="A145" s="12"/>
      <c r="B145" s="199"/>
      <c r="C145" s="200"/>
      <c r="D145" s="201" t="s">
        <v>70</v>
      </c>
      <c r="E145" s="213" t="s">
        <v>185</v>
      </c>
      <c r="F145" s="213" t="s">
        <v>448</v>
      </c>
      <c r="G145" s="200"/>
      <c r="H145" s="200"/>
      <c r="I145" s="203"/>
      <c r="J145" s="214">
        <f>BK145</f>
        <v>0</v>
      </c>
      <c r="K145" s="200"/>
      <c r="L145" s="205"/>
      <c r="M145" s="206"/>
      <c r="N145" s="207"/>
      <c r="O145" s="207"/>
      <c r="P145" s="208">
        <f>SUM(P146:P204)</f>
        <v>0</v>
      </c>
      <c r="Q145" s="207"/>
      <c r="R145" s="208">
        <f>SUM(R146:R204)</f>
        <v>0.66139512</v>
      </c>
      <c r="S145" s="207"/>
      <c r="T145" s="209">
        <f>SUM(T146:T204)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10" t="s">
        <v>79</v>
      </c>
      <c r="AT145" s="211" t="s">
        <v>70</v>
      </c>
      <c r="AU145" s="211" t="s">
        <v>79</v>
      </c>
      <c r="AY145" s="210" t="s">
        <v>166</v>
      </c>
      <c r="BK145" s="212">
        <f>SUM(BK146:BK204)</f>
        <v>0</v>
      </c>
    </row>
    <row r="146" s="2" customFormat="1" ht="24.15" customHeight="1">
      <c r="A146" s="41"/>
      <c r="B146" s="42"/>
      <c r="C146" s="215" t="s">
        <v>173</v>
      </c>
      <c r="D146" s="215" t="s">
        <v>168</v>
      </c>
      <c r="E146" s="216" t="s">
        <v>545</v>
      </c>
      <c r="F146" s="217" t="s">
        <v>546</v>
      </c>
      <c r="G146" s="218" t="s">
        <v>194</v>
      </c>
      <c r="H146" s="219">
        <v>0.246</v>
      </c>
      <c r="I146" s="220"/>
      <c r="J146" s="221">
        <f>ROUND(I146*H146,2)</f>
        <v>0</v>
      </c>
      <c r="K146" s="217" t="s">
        <v>172</v>
      </c>
      <c r="L146" s="47"/>
      <c r="M146" s="222" t="s">
        <v>19</v>
      </c>
      <c r="N146" s="223" t="s">
        <v>42</v>
      </c>
      <c r="O146" s="87"/>
      <c r="P146" s="224">
        <f>O146*H146</f>
        <v>0</v>
      </c>
      <c r="Q146" s="224">
        <v>2.5018699999999998</v>
      </c>
      <c r="R146" s="224">
        <f>Q146*H146</f>
        <v>0.61546002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173</v>
      </c>
      <c r="AT146" s="226" t="s">
        <v>168</v>
      </c>
      <c r="AU146" s="226" t="s">
        <v>81</v>
      </c>
      <c r="AY146" s="20" t="s">
        <v>166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79</v>
      </c>
      <c r="BK146" s="227">
        <f>ROUND(I146*H146,2)</f>
        <v>0</v>
      </c>
      <c r="BL146" s="20" t="s">
        <v>173</v>
      </c>
      <c r="BM146" s="226" t="s">
        <v>790</v>
      </c>
    </row>
    <row r="147" s="2" customFormat="1">
      <c r="A147" s="41"/>
      <c r="B147" s="42"/>
      <c r="C147" s="43"/>
      <c r="D147" s="228" t="s">
        <v>175</v>
      </c>
      <c r="E147" s="43"/>
      <c r="F147" s="229" t="s">
        <v>548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175</v>
      </c>
      <c r="AU147" s="20" t="s">
        <v>81</v>
      </c>
    </row>
    <row r="148" s="13" customFormat="1">
      <c r="A148" s="13"/>
      <c r="B148" s="233"/>
      <c r="C148" s="234"/>
      <c r="D148" s="235" t="s">
        <v>177</v>
      </c>
      <c r="E148" s="236" t="s">
        <v>19</v>
      </c>
      <c r="F148" s="237" t="s">
        <v>862</v>
      </c>
      <c r="G148" s="234"/>
      <c r="H148" s="236" t="s">
        <v>19</v>
      </c>
      <c r="I148" s="238"/>
      <c r="J148" s="234"/>
      <c r="K148" s="234"/>
      <c r="L148" s="239"/>
      <c r="M148" s="240"/>
      <c r="N148" s="241"/>
      <c r="O148" s="241"/>
      <c r="P148" s="241"/>
      <c r="Q148" s="241"/>
      <c r="R148" s="241"/>
      <c r="S148" s="241"/>
      <c r="T148" s="242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3" t="s">
        <v>177</v>
      </c>
      <c r="AU148" s="243" t="s">
        <v>81</v>
      </c>
      <c r="AV148" s="13" t="s">
        <v>79</v>
      </c>
      <c r="AW148" s="13" t="s">
        <v>33</v>
      </c>
      <c r="AX148" s="13" t="s">
        <v>71</v>
      </c>
      <c r="AY148" s="243" t="s">
        <v>166</v>
      </c>
    </row>
    <row r="149" s="13" customFormat="1">
      <c r="A149" s="13"/>
      <c r="B149" s="233"/>
      <c r="C149" s="234"/>
      <c r="D149" s="235" t="s">
        <v>177</v>
      </c>
      <c r="E149" s="236" t="s">
        <v>19</v>
      </c>
      <c r="F149" s="237" t="s">
        <v>436</v>
      </c>
      <c r="G149" s="234"/>
      <c r="H149" s="236" t="s">
        <v>19</v>
      </c>
      <c r="I149" s="238"/>
      <c r="J149" s="234"/>
      <c r="K149" s="234"/>
      <c r="L149" s="239"/>
      <c r="M149" s="240"/>
      <c r="N149" s="241"/>
      <c r="O149" s="241"/>
      <c r="P149" s="241"/>
      <c r="Q149" s="241"/>
      <c r="R149" s="241"/>
      <c r="S149" s="241"/>
      <c r="T149" s="242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3" t="s">
        <v>177</v>
      </c>
      <c r="AU149" s="243" t="s">
        <v>81</v>
      </c>
      <c r="AV149" s="13" t="s">
        <v>79</v>
      </c>
      <c r="AW149" s="13" t="s">
        <v>33</v>
      </c>
      <c r="AX149" s="13" t="s">
        <v>71</v>
      </c>
      <c r="AY149" s="243" t="s">
        <v>166</v>
      </c>
    </row>
    <row r="150" s="13" customFormat="1">
      <c r="A150" s="13"/>
      <c r="B150" s="233"/>
      <c r="C150" s="234"/>
      <c r="D150" s="235" t="s">
        <v>177</v>
      </c>
      <c r="E150" s="236" t="s">
        <v>19</v>
      </c>
      <c r="F150" s="237" t="s">
        <v>870</v>
      </c>
      <c r="G150" s="234"/>
      <c r="H150" s="236" t="s">
        <v>19</v>
      </c>
      <c r="I150" s="238"/>
      <c r="J150" s="234"/>
      <c r="K150" s="234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177</v>
      </c>
      <c r="AU150" s="243" t="s">
        <v>81</v>
      </c>
      <c r="AV150" s="13" t="s">
        <v>79</v>
      </c>
      <c r="AW150" s="13" t="s">
        <v>33</v>
      </c>
      <c r="AX150" s="13" t="s">
        <v>71</v>
      </c>
      <c r="AY150" s="243" t="s">
        <v>166</v>
      </c>
    </row>
    <row r="151" s="14" customFormat="1">
      <c r="A151" s="14"/>
      <c r="B151" s="244"/>
      <c r="C151" s="245"/>
      <c r="D151" s="235" t="s">
        <v>177</v>
      </c>
      <c r="E151" s="246" t="s">
        <v>19</v>
      </c>
      <c r="F151" s="247" t="s">
        <v>876</v>
      </c>
      <c r="G151" s="245"/>
      <c r="H151" s="248">
        <v>0.041000000000000002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177</v>
      </c>
      <c r="AU151" s="254" t="s">
        <v>81</v>
      </c>
      <c r="AV151" s="14" t="s">
        <v>81</v>
      </c>
      <c r="AW151" s="14" t="s">
        <v>33</v>
      </c>
      <c r="AX151" s="14" t="s">
        <v>71</v>
      </c>
      <c r="AY151" s="254" t="s">
        <v>166</v>
      </c>
    </row>
    <row r="152" s="14" customFormat="1">
      <c r="A152" s="14"/>
      <c r="B152" s="244"/>
      <c r="C152" s="245"/>
      <c r="D152" s="235" t="s">
        <v>177</v>
      </c>
      <c r="E152" s="246" t="s">
        <v>19</v>
      </c>
      <c r="F152" s="247" t="s">
        <v>876</v>
      </c>
      <c r="G152" s="245"/>
      <c r="H152" s="248">
        <v>0.041000000000000002</v>
      </c>
      <c r="I152" s="249"/>
      <c r="J152" s="245"/>
      <c r="K152" s="245"/>
      <c r="L152" s="250"/>
      <c r="M152" s="251"/>
      <c r="N152" s="252"/>
      <c r="O152" s="252"/>
      <c r="P152" s="252"/>
      <c r="Q152" s="252"/>
      <c r="R152" s="252"/>
      <c r="S152" s="252"/>
      <c r="T152" s="253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4" t="s">
        <v>177</v>
      </c>
      <c r="AU152" s="254" t="s">
        <v>81</v>
      </c>
      <c r="AV152" s="14" t="s">
        <v>81</v>
      </c>
      <c r="AW152" s="14" t="s">
        <v>33</v>
      </c>
      <c r="AX152" s="14" t="s">
        <v>71</v>
      </c>
      <c r="AY152" s="254" t="s">
        <v>166</v>
      </c>
    </row>
    <row r="153" s="13" customFormat="1">
      <c r="A153" s="13"/>
      <c r="B153" s="233"/>
      <c r="C153" s="234"/>
      <c r="D153" s="235" t="s">
        <v>177</v>
      </c>
      <c r="E153" s="236" t="s">
        <v>19</v>
      </c>
      <c r="F153" s="237" t="s">
        <v>871</v>
      </c>
      <c r="G153" s="234"/>
      <c r="H153" s="236" t="s">
        <v>19</v>
      </c>
      <c r="I153" s="238"/>
      <c r="J153" s="234"/>
      <c r="K153" s="234"/>
      <c r="L153" s="239"/>
      <c r="M153" s="240"/>
      <c r="N153" s="241"/>
      <c r="O153" s="241"/>
      <c r="P153" s="241"/>
      <c r="Q153" s="241"/>
      <c r="R153" s="241"/>
      <c r="S153" s="241"/>
      <c r="T153" s="242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3" t="s">
        <v>177</v>
      </c>
      <c r="AU153" s="243" t="s">
        <v>81</v>
      </c>
      <c r="AV153" s="13" t="s">
        <v>79</v>
      </c>
      <c r="AW153" s="13" t="s">
        <v>33</v>
      </c>
      <c r="AX153" s="13" t="s">
        <v>71</v>
      </c>
      <c r="AY153" s="243" t="s">
        <v>166</v>
      </c>
    </row>
    <row r="154" s="14" customFormat="1">
      <c r="A154" s="14"/>
      <c r="B154" s="244"/>
      <c r="C154" s="245"/>
      <c r="D154" s="235" t="s">
        <v>177</v>
      </c>
      <c r="E154" s="246" t="s">
        <v>19</v>
      </c>
      <c r="F154" s="247" t="s">
        <v>876</v>
      </c>
      <c r="G154" s="245"/>
      <c r="H154" s="248">
        <v>0.041000000000000002</v>
      </c>
      <c r="I154" s="249"/>
      <c r="J154" s="245"/>
      <c r="K154" s="245"/>
      <c r="L154" s="250"/>
      <c r="M154" s="251"/>
      <c r="N154" s="252"/>
      <c r="O154" s="252"/>
      <c r="P154" s="252"/>
      <c r="Q154" s="252"/>
      <c r="R154" s="252"/>
      <c r="S154" s="252"/>
      <c r="T154" s="253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4" t="s">
        <v>177</v>
      </c>
      <c r="AU154" s="254" t="s">
        <v>81</v>
      </c>
      <c r="AV154" s="14" t="s">
        <v>81</v>
      </c>
      <c r="AW154" s="14" t="s">
        <v>33</v>
      </c>
      <c r="AX154" s="14" t="s">
        <v>71</v>
      </c>
      <c r="AY154" s="254" t="s">
        <v>166</v>
      </c>
    </row>
    <row r="155" s="14" customFormat="1">
      <c r="A155" s="14"/>
      <c r="B155" s="244"/>
      <c r="C155" s="245"/>
      <c r="D155" s="235" t="s">
        <v>177</v>
      </c>
      <c r="E155" s="246" t="s">
        <v>19</v>
      </c>
      <c r="F155" s="247" t="s">
        <v>876</v>
      </c>
      <c r="G155" s="245"/>
      <c r="H155" s="248">
        <v>0.041000000000000002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177</v>
      </c>
      <c r="AU155" s="254" t="s">
        <v>81</v>
      </c>
      <c r="AV155" s="14" t="s">
        <v>81</v>
      </c>
      <c r="AW155" s="14" t="s">
        <v>33</v>
      </c>
      <c r="AX155" s="14" t="s">
        <v>71</v>
      </c>
      <c r="AY155" s="254" t="s">
        <v>166</v>
      </c>
    </row>
    <row r="156" s="14" customFormat="1">
      <c r="A156" s="14"/>
      <c r="B156" s="244"/>
      <c r="C156" s="245"/>
      <c r="D156" s="235" t="s">
        <v>177</v>
      </c>
      <c r="E156" s="246" t="s">
        <v>19</v>
      </c>
      <c r="F156" s="247" t="s">
        <v>876</v>
      </c>
      <c r="G156" s="245"/>
      <c r="H156" s="248">
        <v>0.041000000000000002</v>
      </c>
      <c r="I156" s="249"/>
      <c r="J156" s="245"/>
      <c r="K156" s="245"/>
      <c r="L156" s="250"/>
      <c r="M156" s="251"/>
      <c r="N156" s="252"/>
      <c r="O156" s="252"/>
      <c r="P156" s="252"/>
      <c r="Q156" s="252"/>
      <c r="R156" s="252"/>
      <c r="S156" s="252"/>
      <c r="T156" s="253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4" t="s">
        <v>177</v>
      </c>
      <c r="AU156" s="254" t="s">
        <v>81</v>
      </c>
      <c r="AV156" s="14" t="s">
        <v>81</v>
      </c>
      <c r="AW156" s="14" t="s">
        <v>33</v>
      </c>
      <c r="AX156" s="14" t="s">
        <v>71</v>
      </c>
      <c r="AY156" s="254" t="s">
        <v>166</v>
      </c>
    </row>
    <row r="157" s="14" customFormat="1">
      <c r="A157" s="14"/>
      <c r="B157" s="244"/>
      <c r="C157" s="245"/>
      <c r="D157" s="235" t="s">
        <v>177</v>
      </c>
      <c r="E157" s="246" t="s">
        <v>19</v>
      </c>
      <c r="F157" s="247" t="s">
        <v>876</v>
      </c>
      <c r="G157" s="245"/>
      <c r="H157" s="248">
        <v>0.041000000000000002</v>
      </c>
      <c r="I157" s="249"/>
      <c r="J157" s="245"/>
      <c r="K157" s="245"/>
      <c r="L157" s="250"/>
      <c r="M157" s="251"/>
      <c r="N157" s="252"/>
      <c r="O157" s="252"/>
      <c r="P157" s="252"/>
      <c r="Q157" s="252"/>
      <c r="R157" s="252"/>
      <c r="S157" s="252"/>
      <c r="T157" s="253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4" t="s">
        <v>177</v>
      </c>
      <c r="AU157" s="254" t="s">
        <v>81</v>
      </c>
      <c r="AV157" s="14" t="s">
        <v>81</v>
      </c>
      <c r="AW157" s="14" t="s">
        <v>33</v>
      </c>
      <c r="AX157" s="14" t="s">
        <v>71</v>
      </c>
      <c r="AY157" s="254" t="s">
        <v>166</v>
      </c>
    </row>
    <row r="158" s="15" customFormat="1">
      <c r="A158" s="15"/>
      <c r="B158" s="255"/>
      <c r="C158" s="256"/>
      <c r="D158" s="235" t="s">
        <v>177</v>
      </c>
      <c r="E158" s="257" t="s">
        <v>19</v>
      </c>
      <c r="F158" s="258" t="s">
        <v>180</v>
      </c>
      <c r="G158" s="256"/>
      <c r="H158" s="259">
        <v>0.24600000000000002</v>
      </c>
      <c r="I158" s="260"/>
      <c r="J158" s="256"/>
      <c r="K158" s="256"/>
      <c r="L158" s="261"/>
      <c r="M158" s="262"/>
      <c r="N158" s="263"/>
      <c r="O158" s="263"/>
      <c r="P158" s="263"/>
      <c r="Q158" s="263"/>
      <c r="R158" s="263"/>
      <c r="S158" s="263"/>
      <c r="T158" s="264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65" t="s">
        <v>177</v>
      </c>
      <c r="AU158" s="265" t="s">
        <v>81</v>
      </c>
      <c r="AV158" s="15" t="s">
        <v>173</v>
      </c>
      <c r="AW158" s="15" t="s">
        <v>33</v>
      </c>
      <c r="AX158" s="15" t="s">
        <v>79</v>
      </c>
      <c r="AY158" s="265" t="s">
        <v>166</v>
      </c>
    </row>
    <row r="159" s="2" customFormat="1" ht="16.5" customHeight="1">
      <c r="A159" s="41"/>
      <c r="B159" s="42"/>
      <c r="C159" s="215" t="s">
        <v>198</v>
      </c>
      <c r="D159" s="215" t="s">
        <v>168</v>
      </c>
      <c r="E159" s="216" t="s">
        <v>794</v>
      </c>
      <c r="F159" s="217" t="s">
        <v>795</v>
      </c>
      <c r="G159" s="218" t="s">
        <v>188</v>
      </c>
      <c r="H159" s="219">
        <v>2.754</v>
      </c>
      <c r="I159" s="220"/>
      <c r="J159" s="221">
        <f>ROUND(I159*H159,2)</f>
        <v>0</v>
      </c>
      <c r="K159" s="217" t="s">
        <v>172</v>
      </c>
      <c r="L159" s="47"/>
      <c r="M159" s="222" t="s">
        <v>19</v>
      </c>
      <c r="N159" s="223" t="s">
        <v>42</v>
      </c>
      <c r="O159" s="87"/>
      <c r="P159" s="224">
        <f>O159*H159</f>
        <v>0</v>
      </c>
      <c r="Q159" s="224">
        <v>0.0027499999999999998</v>
      </c>
      <c r="R159" s="224">
        <f>Q159*H159</f>
        <v>0.0075734999999999995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173</v>
      </c>
      <c r="AT159" s="226" t="s">
        <v>168</v>
      </c>
      <c r="AU159" s="226" t="s">
        <v>81</v>
      </c>
      <c r="AY159" s="20" t="s">
        <v>166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79</v>
      </c>
      <c r="BK159" s="227">
        <f>ROUND(I159*H159,2)</f>
        <v>0</v>
      </c>
      <c r="BL159" s="20" t="s">
        <v>173</v>
      </c>
      <c r="BM159" s="226" t="s">
        <v>796</v>
      </c>
    </row>
    <row r="160" s="2" customFormat="1">
      <c r="A160" s="41"/>
      <c r="B160" s="42"/>
      <c r="C160" s="43"/>
      <c r="D160" s="228" t="s">
        <v>175</v>
      </c>
      <c r="E160" s="43"/>
      <c r="F160" s="229" t="s">
        <v>797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175</v>
      </c>
      <c r="AU160" s="20" t="s">
        <v>81</v>
      </c>
    </row>
    <row r="161" s="13" customFormat="1">
      <c r="A161" s="13"/>
      <c r="B161" s="233"/>
      <c r="C161" s="234"/>
      <c r="D161" s="235" t="s">
        <v>177</v>
      </c>
      <c r="E161" s="236" t="s">
        <v>19</v>
      </c>
      <c r="F161" s="237" t="s">
        <v>862</v>
      </c>
      <c r="G161" s="234"/>
      <c r="H161" s="236" t="s">
        <v>19</v>
      </c>
      <c r="I161" s="238"/>
      <c r="J161" s="234"/>
      <c r="K161" s="234"/>
      <c r="L161" s="239"/>
      <c r="M161" s="240"/>
      <c r="N161" s="241"/>
      <c r="O161" s="241"/>
      <c r="P161" s="241"/>
      <c r="Q161" s="241"/>
      <c r="R161" s="241"/>
      <c r="S161" s="241"/>
      <c r="T161" s="24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3" t="s">
        <v>177</v>
      </c>
      <c r="AU161" s="243" t="s">
        <v>81</v>
      </c>
      <c r="AV161" s="13" t="s">
        <v>79</v>
      </c>
      <c r="AW161" s="13" t="s">
        <v>33</v>
      </c>
      <c r="AX161" s="13" t="s">
        <v>71</v>
      </c>
      <c r="AY161" s="243" t="s">
        <v>166</v>
      </c>
    </row>
    <row r="162" s="13" customFormat="1">
      <c r="A162" s="13"/>
      <c r="B162" s="233"/>
      <c r="C162" s="234"/>
      <c r="D162" s="235" t="s">
        <v>177</v>
      </c>
      <c r="E162" s="236" t="s">
        <v>19</v>
      </c>
      <c r="F162" s="237" t="s">
        <v>436</v>
      </c>
      <c r="G162" s="234"/>
      <c r="H162" s="236" t="s">
        <v>19</v>
      </c>
      <c r="I162" s="238"/>
      <c r="J162" s="234"/>
      <c r="K162" s="234"/>
      <c r="L162" s="239"/>
      <c r="M162" s="240"/>
      <c r="N162" s="241"/>
      <c r="O162" s="241"/>
      <c r="P162" s="241"/>
      <c r="Q162" s="241"/>
      <c r="R162" s="241"/>
      <c r="S162" s="241"/>
      <c r="T162" s="24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3" t="s">
        <v>177</v>
      </c>
      <c r="AU162" s="243" t="s">
        <v>81</v>
      </c>
      <c r="AV162" s="13" t="s">
        <v>79</v>
      </c>
      <c r="AW162" s="13" t="s">
        <v>33</v>
      </c>
      <c r="AX162" s="13" t="s">
        <v>71</v>
      </c>
      <c r="AY162" s="243" t="s">
        <v>166</v>
      </c>
    </row>
    <row r="163" s="13" customFormat="1">
      <c r="A163" s="13"/>
      <c r="B163" s="233"/>
      <c r="C163" s="234"/>
      <c r="D163" s="235" t="s">
        <v>177</v>
      </c>
      <c r="E163" s="236" t="s">
        <v>19</v>
      </c>
      <c r="F163" s="237" t="s">
        <v>870</v>
      </c>
      <c r="G163" s="234"/>
      <c r="H163" s="236" t="s">
        <v>19</v>
      </c>
      <c r="I163" s="238"/>
      <c r="J163" s="234"/>
      <c r="K163" s="234"/>
      <c r="L163" s="239"/>
      <c r="M163" s="240"/>
      <c r="N163" s="241"/>
      <c r="O163" s="241"/>
      <c r="P163" s="241"/>
      <c r="Q163" s="241"/>
      <c r="R163" s="241"/>
      <c r="S163" s="241"/>
      <c r="T163" s="242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3" t="s">
        <v>177</v>
      </c>
      <c r="AU163" s="243" t="s">
        <v>81</v>
      </c>
      <c r="AV163" s="13" t="s">
        <v>79</v>
      </c>
      <c r="AW163" s="13" t="s">
        <v>33</v>
      </c>
      <c r="AX163" s="13" t="s">
        <v>71</v>
      </c>
      <c r="AY163" s="243" t="s">
        <v>166</v>
      </c>
    </row>
    <row r="164" s="14" customFormat="1">
      <c r="A164" s="14"/>
      <c r="B164" s="244"/>
      <c r="C164" s="245"/>
      <c r="D164" s="235" t="s">
        <v>177</v>
      </c>
      <c r="E164" s="246" t="s">
        <v>19</v>
      </c>
      <c r="F164" s="247" t="s">
        <v>877</v>
      </c>
      <c r="G164" s="245"/>
      <c r="H164" s="248">
        <v>0.45900000000000002</v>
      </c>
      <c r="I164" s="249"/>
      <c r="J164" s="245"/>
      <c r="K164" s="245"/>
      <c r="L164" s="250"/>
      <c r="M164" s="251"/>
      <c r="N164" s="252"/>
      <c r="O164" s="252"/>
      <c r="P164" s="252"/>
      <c r="Q164" s="252"/>
      <c r="R164" s="252"/>
      <c r="S164" s="252"/>
      <c r="T164" s="253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4" t="s">
        <v>177</v>
      </c>
      <c r="AU164" s="254" t="s">
        <v>81</v>
      </c>
      <c r="AV164" s="14" t="s">
        <v>81</v>
      </c>
      <c r="AW164" s="14" t="s">
        <v>33</v>
      </c>
      <c r="AX164" s="14" t="s">
        <v>71</v>
      </c>
      <c r="AY164" s="254" t="s">
        <v>166</v>
      </c>
    </row>
    <row r="165" s="14" customFormat="1">
      <c r="A165" s="14"/>
      <c r="B165" s="244"/>
      <c r="C165" s="245"/>
      <c r="D165" s="235" t="s">
        <v>177</v>
      </c>
      <c r="E165" s="246" t="s">
        <v>19</v>
      </c>
      <c r="F165" s="247" t="s">
        <v>877</v>
      </c>
      <c r="G165" s="245"/>
      <c r="H165" s="248">
        <v>0.45900000000000002</v>
      </c>
      <c r="I165" s="249"/>
      <c r="J165" s="245"/>
      <c r="K165" s="245"/>
      <c r="L165" s="250"/>
      <c r="M165" s="251"/>
      <c r="N165" s="252"/>
      <c r="O165" s="252"/>
      <c r="P165" s="252"/>
      <c r="Q165" s="252"/>
      <c r="R165" s="252"/>
      <c r="S165" s="252"/>
      <c r="T165" s="253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4" t="s">
        <v>177</v>
      </c>
      <c r="AU165" s="254" t="s">
        <v>81</v>
      </c>
      <c r="AV165" s="14" t="s">
        <v>81</v>
      </c>
      <c r="AW165" s="14" t="s">
        <v>33</v>
      </c>
      <c r="AX165" s="14" t="s">
        <v>71</v>
      </c>
      <c r="AY165" s="254" t="s">
        <v>166</v>
      </c>
    </row>
    <row r="166" s="13" customFormat="1">
      <c r="A166" s="13"/>
      <c r="B166" s="233"/>
      <c r="C166" s="234"/>
      <c r="D166" s="235" t="s">
        <v>177</v>
      </c>
      <c r="E166" s="236" t="s">
        <v>19</v>
      </c>
      <c r="F166" s="237" t="s">
        <v>871</v>
      </c>
      <c r="G166" s="234"/>
      <c r="H166" s="236" t="s">
        <v>19</v>
      </c>
      <c r="I166" s="238"/>
      <c r="J166" s="234"/>
      <c r="K166" s="234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177</v>
      </c>
      <c r="AU166" s="243" t="s">
        <v>81</v>
      </c>
      <c r="AV166" s="13" t="s">
        <v>79</v>
      </c>
      <c r="AW166" s="13" t="s">
        <v>33</v>
      </c>
      <c r="AX166" s="13" t="s">
        <v>71</v>
      </c>
      <c r="AY166" s="243" t="s">
        <v>166</v>
      </c>
    </row>
    <row r="167" s="14" customFormat="1">
      <c r="A167" s="14"/>
      <c r="B167" s="244"/>
      <c r="C167" s="245"/>
      <c r="D167" s="235" t="s">
        <v>177</v>
      </c>
      <c r="E167" s="246" t="s">
        <v>19</v>
      </c>
      <c r="F167" s="247" t="s">
        <v>877</v>
      </c>
      <c r="G167" s="245"/>
      <c r="H167" s="248">
        <v>0.45900000000000002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4" t="s">
        <v>177</v>
      </c>
      <c r="AU167" s="254" t="s">
        <v>81</v>
      </c>
      <c r="AV167" s="14" t="s">
        <v>81</v>
      </c>
      <c r="AW167" s="14" t="s">
        <v>33</v>
      </c>
      <c r="AX167" s="14" t="s">
        <v>71</v>
      </c>
      <c r="AY167" s="254" t="s">
        <v>166</v>
      </c>
    </row>
    <row r="168" s="14" customFormat="1">
      <c r="A168" s="14"/>
      <c r="B168" s="244"/>
      <c r="C168" s="245"/>
      <c r="D168" s="235" t="s">
        <v>177</v>
      </c>
      <c r="E168" s="246" t="s">
        <v>19</v>
      </c>
      <c r="F168" s="247" t="s">
        <v>877</v>
      </c>
      <c r="G168" s="245"/>
      <c r="H168" s="248">
        <v>0.45900000000000002</v>
      </c>
      <c r="I168" s="249"/>
      <c r="J168" s="245"/>
      <c r="K168" s="245"/>
      <c r="L168" s="250"/>
      <c r="M168" s="251"/>
      <c r="N168" s="252"/>
      <c r="O168" s="252"/>
      <c r="P168" s="252"/>
      <c r="Q168" s="252"/>
      <c r="R168" s="252"/>
      <c r="S168" s="252"/>
      <c r="T168" s="253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4" t="s">
        <v>177</v>
      </c>
      <c r="AU168" s="254" t="s">
        <v>81</v>
      </c>
      <c r="AV168" s="14" t="s">
        <v>81</v>
      </c>
      <c r="AW168" s="14" t="s">
        <v>33</v>
      </c>
      <c r="AX168" s="14" t="s">
        <v>71</v>
      </c>
      <c r="AY168" s="254" t="s">
        <v>166</v>
      </c>
    </row>
    <row r="169" s="14" customFormat="1">
      <c r="A169" s="14"/>
      <c r="B169" s="244"/>
      <c r="C169" s="245"/>
      <c r="D169" s="235" t="s">
        <v>177</v>
      </c>
      <c r="E169" s="246" t="s">
        <v>19</v>
      </c>
      <c r="F169" s="247" t="s">
        <v>877</v>
      </c>
      <c r="G169" s="245"/>
      <c r="H169" s="248">
        <v>0.45900000000000002</v>
      </c>
      <c r="I169" s="249"/>
      <c r="J169" s="245"/>
      <c r="K169" s="245"/>
      <c r="L169" s="250"/>
      <c r="M169" s="251"/>
      <c r="N169" s="252"/>
      <c r="O169" s="252"/>
      <c r="P169" s="252"/>
      <c r="Q169" s="252"/>
      <c r="R169" s="252"/>
      <c r="S169" s="252"/>
      <c r="T169" s="253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4" t="s">
        <v>177</v>
      </c>
      <c r="AU169" s="254" t="s">
        <v>81</v>
      </c>
      <c r="AV169" s="14" t="s">
        <v>81</v>
      </c>
      <c r="AW169" s="14" t="s">
        <v>33</v>
      </c>
      <c r="AX169" s="14" t="s">
        <v>71</v>
      </c>
      <c r="AY169" s="254" t="s">
        <v>166</v>
      </c>
    </row>
    <row r="170" s="14" customFormat="1">
      <c r="A170" s="14"/>
      <c r="B170" s="244"/>
      <c r="C170" s="245"/>
      <c r="D170" s="235" t="s">
        <v>177</v>
      </c>
      <c r="E170" s="246" t="s">
        <v>19</v>
      </c>
      <c r="F170" s="247" t="s">
        <v>877</v>
      </c>
      <c r="G170" s="245"/>
      <c r="H170" s="248">
        <v>0.45900000000000002</v>
      </c>
      <c r="I170" s="249"/>
      <c r="J170" s="245"/>
      <c r="K170" s="245"/>
      <c r="L170" s="250"/>
      <c r="M170" s="251"/>
      <c r="N170" s="252"/>
      <c r="O170" s="252"/>
      <c r="P170" s="252"/>
      <c r="Q170" s="252"/>
      <c r="R170" s="252"/>
      <c r="S170" s="252"/>
      <c r="T170" s="25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4" t="s">
        <v>177</v>
      </c>
      <c r="AU170" s="254" t="s">
        <v>81</v>
      </c>
      <c r="AV170" s="14" t="s">
        <v>81</v>
      </c>
      <c r="AW170" s="14" t="s">
        <v>33</v>
      </c>
      <c r="AX170" s="14" t="s">
        <v>71</v>
      </c>
      <c r="AY170" s="254" t="s">
        <v>166</v>
      </c>
    </row>
    <row r="171" s="15" customFormat="1">
      <c r="A171" s="15"/>
      <c r="B171" s="255"/>
      <c r="C171" s="256"/>
      <c r="D171" s="235" t="s">
        <v>177</v>
      </c>
      <c r="E171" s="257" t="s">
        <v>19</v>
      </c>
      <c r="F171" s="258" t="s">
        <v>180</v>
      </c>
      <c r="G171" s="256"/>
      <c r="H171" s="259">
        <v>2.754</v>
      </c>
      <c r="I171" s="260"/>
      <c r="J171" s="256"/>
      <c r="K171" s="256"/>
      <c r="L171" s="261"/>
      <c r="M171" s="262"/>
      <c r="N171" s="263"/>
      <c r="O171" s="263"/>
      <c r="P171" s="263"/>
      <c r="Q171" s="263"/>
      <c r="R171" s="263"/>
      <c r="S171" s="263"/>
      <c r="T171" s="264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5" t="s">
        <v>177</v>
      </c>
      <c r="AU171" s="265" t="s">
        <v>81</v>
      </c>
      <c r="AV171" s="15" t="s">
        <v>173</v>
      </c>
      <c r="AW171" s="15" t="s">
        <v>33</v>
      </c>
      <c r="AX171" s="15" t="s">
        <v>79</v>
      </c>
      <c r="AY171" s="265" t="s">
        <v>166</v>
      </c>
    </row>
    <row r="172" s="2" customFormat="1" ht="16.5" customHeight="1">
      <c r="A172" s="41"/>
      <c r="B172" s="42"/>
      <c r="C172" s="215" t="s">
        <v>213</v>
      </c>
      <c r="D172" s="215" t="s">
        <v>168</v>
      </c>
      <c r="E172" s="216" t="s">
        <v>800</v>
      </c>
      <c r="F172" s="217" t="s">
        <v>801</v>
      </c>
      <c r="G172" s="218" t="s">
        <v>188</v>
      </c>
      <c r="H172" s="219">
        <v>2.754</v>
      </c>
      <c r="I172" s="220"/>
      <c r="J172" s="221">
        <f>ROUND(I172*H172,2)</f>
        <v>0</v>
      </c>
      <c r="K172" s="217" t="s">
        <v>172</v>
      </c>
      <c r="L172" s="47"/>
      <c r="M172" s="222" t="s">
        <v>19</v>
      </c>
      <c r="N172" s="223" t="s">
        <v>42</v>
      </c>
      <c r="O172" s="87"/>
      <c r="P172" s="224">
        <f>O172*H172</f>
        <v>0</v>
      </c>
      <c r="Q172" s="224">
        <v>0</v>
      </c>
      <c r="R172" s="224">
        <f>Q172*H172</f>
        <v>0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173</v>
      </c>
      <c r="AT172" s="226" t="s">
        <v>168</v>
      </c>
      <c r="AU172" s="226" t="s">
        <v>81</v>
      </c>
      <c r="AY172" s="20" t="s">
        <v>166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79</v>
      </c>
      <c r="BK172" s="227">
        <f>ROUND(I172*H172,2)</f>
        <v>0</v>
      </c>
      <c r="BL172" s="20" t="s">
        <v>173</v>
      </c>
      <c r="BM172" s="226" t="s">
        <v>802</v>
      </c>
    </row>
    <row r="173" s="2" customFormat="1">
      <c r="A173" s="41"/>
      <c r="B173" s="42"/>
      <c r="C173" s="43"/>
      <c r="D173" s="228" t="s">
        <v>175</v>
      </c>
      <c r="E173" s="43"/>
      <c r="F173" s="229" t="s">
        <v>803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175</v>
      </c>
      <c r="AU173" s="20" t="s">
        <v>81</v>
      </c>
    </row>
    <row r="174" s="13" customFormat="1">
      <c r="A174" s="13"/>
      <c r="B174" s="233"/>
      <c r="C174" s="234"/>
      <c r="D174" s="235" t="s">
        <v>177</v>
      </c>
      <c r="E174" s="236" t="s">
        <v>19</v>
      </c>
      <c r="F174" s="237" t="s">
        <v>862</v>
      </c>
      <c r="G174" s="234"/>
      <c r="H174" s="236" t="s">
        <v>19</v>
      </c>
      <c r="I174" s="238"/>
      <c r="J174" s="234"/>
      <c r="K174" s="234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177</v>
      </c>
      <c r="AU174" s="243" t="s">
        <v>81</v>
      </c>
      <c r="AV174" s="13" t="s">
        <v>79</v>
      </c>
      <c r="AW174" s="13" t="s">
        <v>33</v>
      </c>
      <c r="AX174" s="13" t="s">
        <v>71</v>
      </c>
      <c r="AY174" s="243" t="s">
        <v>166</v>
      </c>
    </row>
    <row r="175" s="13" customFormat="1">
      <c r="A175" s="13"/>
      <c r="B175" s="233"/>
      <c r="C175" s="234"/>
      <c r="D175" s="235" t="s">
        <v>177</v>
      </c>
      <c r="E175" s="236" t="s">
        <v>19</v>
      </c>
      <c r="F175" s="237" t="s">
        <v>436</v>
      </c>
      <c r="G175" s="234"/>
      <c r="H175" s="236" t="s">
        <v>19</v>
      </c>
      <c r="I175" s="238"/>
      <c r="J175" s="234"/>
      <c r="K175" s="234"/>
      <c r="L175" s="239"/>
      <c r="M175" s="240"/>
      <c r="N175" s="241"/>
      <c r="O175" s="241"/>
      <c r="P175" s="241"/>
      <c r="Q175" s="241"/>
      <c r="R175" s="241"/>
      <c r="S175" s="241"/>
      <c r="T175" s="242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3" t="s">
        <v>177</v>
      </c>
      <c r="AU175" s="243" t="s">
        <v>81</v>
      </c>
      <c r="AV175" s="13" t="s">
        <v>79</v>
      </c>
      <c r="AW175" s="13" t="s">
        <v>33</v>
      </c>
      <c r="AX175" s="13" t="s">
        <v>71</v>
      </c>
      <c r="AY175" s="243" t="s">
        <v>166</v>
      </c>
    </row>
    <row r="176" s="13" customFormat="1">
      <c r="A176" s="13"/>
      <c r="B176" s="233"/>
      <c r="C176" s="234"/>
      <c r="D176" s="235" t="s">
        <v>177</v>
      </c>
      <c r="E176" s="236" t="s">
        <v>19</v>
      </c>
      <c r="F176" s="237" t="s">
        <v>870</v>
      </c>
      <c r="G176" s="234"/>
      <c r="H176" s="236" t="s">
        <v>19</v>
      </c>
      <c r="I176" s="238"/>
      <c r="J176" s="234"/>
      <c r="K176" s="234"/>
      <c r="L176" s="239"/>
      <c r="M176" s="240"/>
      <c r="N176" s="241"/>
      <c r="O176" s="241"/>
      <c r="P176" s="241"/>
      <c r="Q176" s="241"/>
      <c r="R176" s="241"/>
      <c r="S176" s="241"/>
      <c r="T176" s="24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3" t="s">
        <v>177</v>
      </c>
      <c r="AU176" s="243" t="s">
        <v>81</v>
      </c>
      <c r="AV176" s="13" t="s">
        <v>79</v>
      </c>
      <c r="AW176" s="13" t="s">
        <v>33</v>
      </c>
      <c r="AX176" s="13" t="s">
        <v>71</v>
      </c>
      <c r="AY176" s="243" t="s">
        <v>166</v>
      </c>
    </row>
    <row r="177" s="14" customFormat="1">
      <c r="A177" s="14"/>
      <c r="B177" s="244"/>
      <c r="C177" s="245"/>
      <c r="D177" s="235" t="s">
        <v>177</v>
      </c>
      <c r="E177" s="246" t="s">
        <v>19</v>
      </c>
      <c r="F177" s="247" t="s">
        <v>877</v>
      </c>
      <c r="G177" s="245"/>
      <c r="H177" s="248">
        <v>0.45900000000000002</v>
      </c>
      <c r="I177" s="249"/>
      <c r="J177" s="245"/>
      <c r="K177" s="245"/>
      <c r="L177" s="250"/>
      <c r="M177" s="251"/>
      <c r="N177" s="252"/>
      <c r="O177" s="252"/>
      <c r="P177" s="252"/>
      <c r="Q177" s="252"/>
      <c r="R177" s="252"/>
      <c r="S177" s="252"/>
      <c r="T177" s="253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4" t="s">
        <v>177</v>
      </c>
      <c r="AU177" s="254" t="s">
        <v>81</v>
      </c>
      <c r="AV177" s="14" t="s">
        <v>81</v>
      </c>
      <c r="AW177" s="14" t="s">
        <v>33</v>
      </c>
      <c r="AX177" s="14" t="s">
        <v>71</v>
      </c>
      <c r="AY177" s="254" t="s">
        <v>166</v>
      </c>
    </row>
    <row r="178" s="14" customFormat="1">
      <c r="A178" s="14"/>
      <c r="B178" s="244"/>
      <c r="C178" s="245"/>
      <c r="D178" s="235" t="s">
        <v>177</v>
      </c>
      <c r="E178" s="246" t="s">
        <v>19</v>
      </c>
      <c r="F178" s="247" t="s">
        <v>877</v>
      </c>
      <c r="G178" s="245"/>
      <c r="H178" s="248">
        <v>0.45900000000000002</v>
      </c>
      <c r="I178" s="249"/>
      <c r="J178" s="245"/>
      <c r="K178" s="245"/>
      <c r="L178" s="250"/>
      <c r="M178" s="251"/>
      <c r="N178" s="252"/>
      <c r="O178" s="252"/>
      <c r="P178" s="252"/>
      <c r="Q178" s="252"/>
      <c r="R178" s="252"/>
      <c r="S178" s="252"/>
      <c r="T178" s="253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4" t="s">
        <v>177</v>
      </c>
      <c r="AU178" s="254" t="s">
        <v>81</v>
      </c>
      <c r="AV178" s="14" t="s">
        <v>81</v>
      </c>
      <c r="AW178" s="14" t="s">
        <v>33</v>
      </c>
      <c r="AX178" s="14" t="s">
        <v>71</v>
      </c>
      <c r="AY178" s="254" t="s">
        <v>166</v>
      </c>
    </row>
    <row r="179" s="13" customFormat="1">
      <c r="A179" s="13"/>
      <c r="B179" s="233"/>
      <c r="C179" s="234"/>
      <c r="D179" s="235" t="s">
        <v>177</v>
      </c>
      <c r="E179" s="236" t="s">
        <v>19</v>
      </c>
      <c r="F179" s="237" t="s">
        <v>871</v>
      </c>
      <c r="G179" s="234"/>
      <c r="H179" s="236" t="s">
        <v>19</v>
      </c>
      <c r="I179" s="238"/>
      <c r="J179" s="234"/>
      <c r="K179" s="234"/>
      <c r="L179" s="239"/>
      <c r="M179" s="240"/>
      <c r="N179" s="241"/>
      <c r="O179" s="241"/>
      <c r="P179" s="241"/>
      <c r="Q179" s="241"/>
      <c r="R179" s="241"/>
      <c r="S179" s="241"/>
      <c r="T179" s="242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3" t="s">
        <v>177</v>
      </c>
      <c r="AU179" s="243" t="s">
        <v>81</v>
      </c>
      <c r="AV179" s="13" t="s">
        <v>79</v>
      </c>
      <c r="AW179" s="13" t="s">
        <v>33</v>
      </c>
      <c r="AX179" s="13" t="s">
        <v>71</v>
      </c>
      <c r="AY179" s="243" t="s">
        <v>166</v>
      </c>
    </row>
    <row r="180" s="14" customFormat="1">
      <c r="A180" s="14"/>
      <c r="B180" s="244"/>
      <c r="C180" s="245"/>
      <c r="D180" s="235" t="s">
        <v>177</v>
      </c>
      <c r="E180" s="246" t="s">
        <v>19</v>
      </c>
      <c r="F180" s="247" t="s">
        <v>877</v>
      </c>
      <c r="G180" s="245"/>
      <c r="H180" s="248">
        <v>0.45900000000000002</v>
      </c>
      <c r="I180" s="249"/>
      <c r="J180" s="245"/>
      <c r="K180" s="245"/>
      <c r="L180" s="250"/>
      <c r="M180" s="251"/>
      <c r="N180" s="252"/>
      <c r="O180" s="252"/>
      <c r="P180" s="252"/>
      <c r="Q180" s="252"/>
      <c r="R180" s="252"/>
      <c r="S180" s="252"/>
      <c r="T180" s="253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4" t="s">
        <v>177</v>
      </c>
      <c r="AU180" s="254" t="s">
        <v>81</v>
      </c>
      <c r="AV180" s="14" t="s">
        <v>81</v>
      </c>
      <c r="AW180" s="14" t="s">
        <v>33</v>
      </c>
      <c r="AX180" s="14" t="s">
        <v>71</v>
      </c>
      <c r="AY180" s="254" t="s">
        <v>166</v>
      </c>
    </row>
    <row r="181" s="14" customFormat="1">
      <c r="A181" s="14"/>
      <c r="B181" s="244"/>
      <c r="C181" s="245"/>
      <c r="D181" s="235" t="s">
        <v>177</v>
      </c>
      <c r="E181" s="246" t="s">
        <v>19</v>
      </c>
      <c r="F181" s="247" t="s">
        <v>877</v>
      </c>
      <c r="G181" s="245"/>
      <c r="H181" s="248">
        <v>0.45900000000000002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4" t="s">
        <v>177</v>
      </c>
      <c r="AU181" s="254" t="s">
        <v>81</v>
      </c>
      <c r="AV181" s="14" t="s">
        <v>81</v>
      </c>
      <c r="AW181" s="14" t="s">
        <v>33</v>
      </c>
      <c r="AX181" s="14" t="s">
        <v>71</v>
      </c>
      <c r="AY181" s="254" t="s">
        <v>166</v>
      </c>
    </row>
    <row r="182" s="14" customFormat="1">
      <c r="A182" s="14"/>
      <c r="B182" s="244"/>
      <c r="C182" s="245"/>
      <c r="D182" s="235" t="s">
        <v>177</v>
      </c>
      <c r="E182" s="246" t="s">
        <v>19</v>
      </c>
      <c r="F182" s="247" t="s">
        <v>877</v>
      </c>
      <c r="G182" s="245"/>
      <c r="H182" s="248">
        <v>0.45900000000000002</v>
      </c>
      <c r="I182" s="249"/>
      <c r="J182" s="245"/>
      <c r="K182" s="245"/>
      <c r="L182" s="250"/>
      <c r="M182" s="251"/>
      <c r="N182" s="252"/>
      <c r="O182" s="252"/>
      <c r="P182" s="252"/>
      <c r="Q182" s="252"/>
      <c r="R182" s="252"/>
      <c r="S182" s="252"/>
      <c r="T182" s="253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4" t="s">
        <v>177</v>
      </c>
      <c r="AU182" s="254" t="s">
        <v>81</v>
      </c>
      <c r="AV182" s="14" t="s">
        <v>81</v>
      </c>
      <c r="AW182" s="14" t="s">
        <v>33</v>
      </c>
      <c r="AX182" s="14" t="s">
        <v>71</v>
      </c>
      <c r="AY182" s="254" t="s">
        <v>166</v>
      </c>
    </row>
    <row r="183" s="14" customFormat="1">
      <c r="A183" s="14"/>
      <c r="B183" s="244"/>
      <c r="C183" s="245"/>
      <c r="D183" s="235" t="s">
        <v>177</v>
      </c>
      <c r="E183" s="246" t="s">
        <v>19</v>
      </c>
      <c r="F183" s="247" t="s">
        <v>877</v>
      </c>
      <c r="G183" s="245"/>
      <c r="H183" s="248">
        <v>0.45900000000000002</v>
      </c>
      <c r="I183" s="249"/>
      <c r="J183" s="245"/>
      <c r="K183" s="245"/>
      <c r="L183" s="250"/>
      <c r="M183" s="251"/>
      <c r="N183" s="252"/>
      <c r="O183" s="252"/>
      <c r="P183" s="252"/>
      <c r="Q183" s="252"/>
      <c r="R183" s="252"/>
      <c r="S183" s="252"/>
      <c r="T183" s="253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4" t="s">
        <v>177</v>
      </c>
      <c r="AU183" s="254" t="s">
        <v>81</v>
      </c>
      <c r="AV183" s="14" t="s">
        <v>81</v>
      </c>
      <c r="AW183" s="14" t="s">
        <v>33</v>
      </c>
      <c r="AX183" s="14" t="s">
        <v>71</v>
      </c>
      <c r="AY183" s="254" t="s">
        <v>166</v>
      </c>
    </row>
    <row r="184" s="15" customFormat="1">
      <c r="A184" s="15"/>
      <c r="B184" s="255"/>
      <c r="C184" s="256"/>
      <c r="D184" s="235" t="s">
        <v>177</v>
      </c>
      <c r="E184" s="257" t="s">
        <v>19</v>
      </c>
      <c r="F184" s="258" t="s">
        <v>180</v>
      </c>
      <c r="G184" s="256"/>
      <c r="H184" s="259">
        <v>2.754</v>
      </c>
      <c r="I184" s="260"/>
      <c r="J184" s="256"/>
      <c r="K184" s="256"/>
      <c r="L184" s="261"/>
      <c r="M184" s="262"/>
      <c r="N184" s="263"/>
      <c r="O184" s="263"/>
      <c r="P184" s="263"/>
      <c r="Q184" s="263"/>
      <c r="R184" s="263"/>
      <c r="S184" s="263"/>
      <c r="T184" s="264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65" t="s">
        <v>177</v>
      </c>
      <c r="AU184" s="265" t="s">
        <v>81</v>
      </c>
      <c r="AV184" s="15" t="s">
        <v>173</v>
      </c>
      <c r="AW184" s="15" t="s">
        <v>33</v>
      </c>
      <c r="AX184" s="15" t="s">
        <v>79</v>
      </c>
      <c r="AY184" s="265" t="s">
        <v>166</v>
      </c>
    </row>
    <row r="185" s="2" customFormat="1" ht="16.5" customHeight="1">
      <c r="A185" s="41"/>
      <c r="B185" s="42"/>
      <c r="C185" s="215" t="s">
        <v>179</v>
      </c>
      <c r="D185" s="215" t="s">
        <v>168</v>
      </c>
      <c r="E185" s="216" t="s">
        <v>560</v>
      </c>
      <c r="F185" s="217" t="s">
        <v>561</v>
      </c>
      <c r="G185" s="218" t="s">
        <v>188</v>
      </c>
      <c r="H185" s="219">
        <v>2.754</v>
      </c>
      <c r="I185" s="220"/>
      <c r="J185" s="221">
        <f>ROUND(I185*H185,2)</f>
        <v>0</v>
      </c>
      <c r="K185" s="217" t="s">
        <v>172</v>
      </c>
      <c r="L185" s="47"/>
      <c r="M185" s="222" t="s">
        <v>19</v>
      </c>
      <c r="N185" s="223" t="s">
        <v>42</v>
      </c>
      <c r="O185" s="87"/>
      <c r="P185" s="224">
        <f>O185*H185</f>
        <v>0</v>
      </c>
      <c r="Q185" s="224">
        <v>0.0025000000000000001</v>
      </c>
      <c r="R185" s="224">
        <f>Q185*H185</f>
        <v>0.0068850000000000005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173</v>
      </c>
      <c r="AT185" s="226" t="s">
        <v>168</v>
      </c>
      <c r="AU185" s="226" t="s">
        <v>81</v>
      </c>
      <c r="AY185" s="20" t="s">
        <v>166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79</v>
      </c>
      <c r="BK185" s="227">
        <f>ROUND(I185*H185,2)</f>
        <v>0</v>
      </c>
      <c r="BL185" s="20" t="s">
        <v>173</v>
      </c>
      <c r="BM185" s="226" t="s">
        <v>804</v>
      </c>
    </row>
    <row r="186" s="2" customFormat="1">
      <c r="A186" s="41"/>
      <c r="B186" s="42"/>
      <c r="C186" s="43"/>
      <c r="D186" s="228" t="s">
        <v>175</v>
      </c>
      <c r="E186" s="43"/>
      <c r="F186" s="229" t="s">
        <v>563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175</v>
      </c>
      <c r="AU186" s="20" t="s">
        <v>81</v>
      </c>
    </row>
    <row r="187" s="13" customFormat="1">
      <c r="A187" s="13"/>
      <c r="B187" s="233"/>
      <c r="C187" s="234"/>
      <c r="D187" s="235" t="s">
        <v>177</v>
      </c>
      <c r="E187" s="236" t="s">
        <v>19</v>
      </c>
      <c r="F187" s="237" t="s">
        <v>862</v>
      </c>
      <c r="G187" s="234"/>
      <c r="H187" s="236" t="s">
        <v>19</v>
      </c>
      <c r="I187" s="238"/>
      <c r="J187" s="234"/>
      <c r="K187" s="234"/>
      <c r="L187" s="239"/>
      <c r="M187" s="240"/>
      <c r="N187" s="241"/>
      <c r="O187" s="241"/>
      <c r="P187" s="241"/>
      <c r="Q187" s="241"/>
      <c r="R187" s="241"/>
      <c r="S187" s="241"/>
      <c r="T187" s="242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3" t="s">
        <v>177</v>
      </c>
      <c r="AU187" s="243" t="s">
        <v>81</v>
      </c>
      <c r="AV187" s="13" t="s">
        <v>79</v>
      </c>
      <c r="AW187" s="13" t="s">
        <v>33</v>
      </c>
      <c r="AX187" s="13" t="s">
        <v>71</v>
      </c>
      <c r="AY187" s="243" t="s">
        <v>166</v>
      </c>
    </row>
    <row r="188" s="13" customFormat="1">
      <c r="A188" s="13"/>
      <c r="B188" s="233"/>
      <c r="C188" s="234"/>
      <c r="D188" s="235" t="s">
        <v>177</v>
      </c>
      <c r="E188" s="236" t="s">
        <v>19</v>
      </c>
      <c r="F188" s="237" t="s">
        <v>436</v>
      </c>
      <c r="G188" s="234"/>
      <c r="H188" s="236" t="s">
        <v>19</v>
      </c>
      <c r="I188" s="238"/>
      <c r="J188" s="234"/>
      <c r="K188" s="234"/>
      <c r="L188" s="239"/>
      <c r="M188" s="240"/>
      <c r="N188" s="241"/>
      <c r="O188" s="241"/>
      <c r="P188" s="241"/>
      <c r="Q188" s="241"/>
      <c r="R188" s="241"/>
      <c r="S188" s="241"/>
      <c r="T188" s="242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3" t="s">
        <v>177</v>
      </c>
      <c r="AU188" s="243" t="s">
        <v>81</v>
      </c>
      <c r="AV188" s="13" t="s">
        <v>79</v>
      </c>
      <c r="AW188" s="13" t="s">
        <v>33</v>
      </c>
      <c r="AX188" s="13" t="s">
        <v>71</v>
      </c>
      <c r="AY188" s="243" t="s">
        <v>166</v>
      </c>
    </row>
    <row r="189" s="13" customFormat="1">
      <c r="A189" s="13"/>
      <c r="B189" s="233"/>
      <c r="C189" s="234"/>
      <c r="D189" s="235" t="s">
        <v>177</v>
      </c>
      <c r="E189" s="236" t="s">
        <v>19</v>
      </c>
      <c r="F189" s="237" t="s">
        <v>870</v>
      </c>
      <c r="G189" s="234"/>
      <c r="H189" s="236" t="s">
        <v>19</v>
      </c>
      <c r="I189" s="238"/>
      <c r="J189" s="234"/>
      <c r="K189" s="234"/>
      <c r="L189" s="239"/>
      <c r="M189" s="240"/>
      <c r="N189" s="241"/>
      <c r="O189" s="241"/>
      <c r="P189" s="241"/>
      <c r="Q189" s="241"/>
      <c r="R189" s="241"/>
      <c r="S189" s="241"/>
      <c r="T189" s="242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3" t="s">
        <v>177</v>
      </c>
      <c r="AU189" s="243" t="s">
        <v>81</v>
      </c>
      <c r="AV189" s="13" t="s">
        <v>79</v>
      </c>
      <c r="AW189" s="13" t="s">
        <v>33</v>
      </c>
      <c r="AX189" s="13" t="s">
        <v>71</v>
      </c>
      <c r="AY189" s="243" t="s">
        <v>166</v>
      </c>
    </row>
    <row r="190" s="14" customFormat="1">
      <c r="A190" s="14"/>
      <c r="B190" s="244"/>
      <c r="C190" s="245"/>
      <c r="D190" s="235" t="s">
        <v>177</v>
      </c>
      <c r="E190" s="246" t="s">
        <v>19</v>
      </c>
      <c r="F190" s="247" t="s">
        <v>877</v>
      </c>
      <c r="G190" s="245"/>
      <c r="H190" s="248">
        <v>0.45900000000000002</v>
      </c>
      <c r="I190" s="249"/>
      <c r="J190" s="245"/>
      <c r="K190" s="245"/>
      <c r="L190" s="250"/>
      <c r="M190" s="251"/>
      <c r="N190" s="252"/>
      <c r="O190" s="252"/>
      <c r="P190" s="252"/>
      <c r="Q190" s="252"/>
      <c r="R190" s="252"/>
      <c r="S190" s="252"/>
      <c r="T190" s="253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4" t="s">
        <v>177</v>
      </c>
      <c r="AU190" s="254" t="s">
        <v>81</v>
      </c>
      <c r="AV190" s="14" t="s">
        <v>81</v>
      </c>
      <c r="AW190" s="14" t="s">
        <v>33</v>
      </c>
      <c r="AX190" s="14" t="s">
        <v>71</v>
      </c>
      <c r="AY190" s="254" t="s">
        <v>166</v>
      </c>
    </row>
    <row r="191" s="14" customFormat="1">
      <c r="A191" s="14"/>
      <c r="B191" s="244"/>
      <c r="C191" s="245"/>
      <c r="D191" s="235" t="s">
        <v>177</v>
      </c>
      <c r="E191" s="246" t="s">
        <v>19</v>
      </c>
      <c r="F191" s="247" t="s">
        <v>877</v>
      </c>
      <c r="G191" s="245"/>
      <c r="H191" s="248">
        <v>0.45900000000000002</v>
      </c>
      <c r="I191" s="249"/>
      <c r="J191" s="245"/>
      <c r="K191" s="245"/>
      <c r="L191" s="250"/>
      <c r="M191" s="251"/>
      <c r="N191" s="252"/>
      <c r="O191" s="252"/>
      <c r="P191" s="252"/>
      <c r="Q191" s="252"/>
      <c r="R191" s="252"/>
      <c r="S191" s="252"/>
      <c r="T191" s="25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4" t="s">
        <v>177</v>
      </c>
      <c r="AU191" s="254" t="s">
        <v>81</v>
      </c>
      <c r="AV191" s="14" t="s">
        <v>81</v>
      </c>
      <c r="AW191" s="14" t="s">
        <v>33</v>
      </c>
      <c r="AX191" s="14" t="s">
        <v>71</v>
      </c>
      <c r="AY191" s="254" t="s">
        <v>166</v>
      </c>
    </row>
    <row r="192" s="13" customFormat="1">
      <c r="A192" s="13"/>
      <c r="B192" s="233"/>
      <c r="C192" s="234"/>
      <c r="D192" s="235" t="s">
        <v>177</v>
      </c>
      <c r="E192" s="236" t="s">
        <v>19</v>
      </c>
      <c r="F192" s="237" t="s">
        <v>871</v>
      </c>
      <c r="G192" s="234"/>
      <c r="H192" s="236" t="s">
        <v>19</v>
      </c>
      <c r="I192" s="238"/>
      <c r="J192" s="234"/>
      <c r="K192" s="234"/>
      <c r="L192" s="239"/>
      <c r="M192" s="240"/>
      <c r="N192" s="241"/>
      <c r="O192" s="241"/>
      <c r="P192" s="241"/>
      <c r="Q192" s="241"/>
      <c r="R192" s="241"/>
      <c r="S192" s="241"/>
      <c r="T192" s="242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3" t="s">
        <v>177</v>
      </c>
      <c r="AU192" s="243" t="s">
        <v>81</v>
      </c>
      <c r="AV192" s="13" t="s">
        <v>79</v>
      </c>
      <c r="AW192" s="13" t="s">
        <v>33</v>
      </c>
      <c r="AX192" s="13" t="s">
        <v>71</v>
      </c>
      <c r="AY192" s="243" t="s">
        <v>166</v>
      </c>
    </row>
    <row r="193" s="14" customFormat="1">
      <c r="A193" s="14"/>
      <c r="B193" s="244"/>
      <c r="C193" s="245"/>
      <c r="D193" s="235" t="s">
        <v>177</v>
      </c>
      <c r="E193" s="246" t="s">
        <v>19</v>
      </c>
      <c r="F193" s="247" t="s">
        <v>877</v>
      </c>
      <c r="G193" s="245"/>
      <c r="H193" s="248">
        <v>0.45900000000000002</v>
      </c>
      <c r="I193" s="249"/>
      <c r="J193" s="245"/>
      <c r="K193" s="245"/>
      <c r="L193" s="250"/>
      <c r="M193" s="251"/>
      <c r="N193" s="252"/>
      <c r="O193" s="252"/>
      <c r="P193" s="252"/>
      <c r="Q193" s="252"/>
      <c r="R193" s="252"/>
      <c r="S193" s="252"/>
      <c r="T193" s="253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4" t="s">
        <v>177</v>
      </c>
      <c r="AU193" s="254" t="s">
        <v>81</v>
      </c>
      <c r="AV193" s="14" t="s">
        <v>81</v>
      </c>
      <c r="AW193" s="14" t="s">
        <v>33</v>
      </c>
      <c r="AX193" s="14" t="s">
        <v>71</v>
      </c>
      <c r="AY193" s="254" t="s">
        <v>166</v>
      </c>
    </row>
    <row r="194" s="14" customFormat="1">
      <c r="A194" s="14"/>
      <c r="B194" s="244"/>
      <c r="C194" s="245"/>
      <c r="D194" s="235" t="s">
        <v>177</v>
      </c>
      <c r="E194" s="246" t="s">
        <v>19</v>
      </c>
      <c r="F194" s="247" t="s">
        <v>877</v>
      </c>
      <c r="G194" s="245"/>
      <c r="H194" s="248">
        <v>0.45900000000000002</v>
      </c>
      <c r="I194" s="249"/>
      <c r="J194" s="245"/>
      <c r="K194" s="245"/>
      <c r="L194" s="250"/>
      <c r="M194" s="251"/>
      <c r="N194" s="252"/>
      <c r="O194" s="252"/>
      <c r="P194" s="252"/>
      <c r="Q194" s="252"/>
      <c r="R194" s="252"/>
      <c r="S194" s="252"/>
      <c r="T194" s="25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4" t="s">
        <v>177</v>
      </c>
      <c r="AU194" s="254" t="s">
        <v>81</v>
      </c>
      <c r="AV194" s="14" t="s">
        <v>81</v>
      </c>
      <c r="AW194" s="14" t="s">
        <v>33</v>
      </c>
      <c r="AX194" s="14" t="s">
        <v>71</v>
      </c>
      <c r="AY194" s="254" t="s">
        <v>166</v>
      </c>
    </row>
    <row r="195" s="14" customFormat="1">
      <c r="A195" s="14"/>
      <c r="B195" s="244"/>
      <c r="C195" s="245"/>
      <c r="D195" s="235" t="s">
        <v>177</v>
      </c>
      <c r="E195" s="246" t="s">
        <v>19</v>
      </c>
      <c r="F195" s="247" t="s">
        <v>877</v>
      </c>
      <c r="G195" s="245"/>
      <c r="H195" s="248">
        <v>0.45900000000000002</v>
      </c>
      <c r="I195" s="249"/>
      <c r="J195" s="245"/>
      <c r="K195" s="245"/>
      <c r="L195" s="250"/>
      <c r="M195" s="251"/>
      <c r="N195" s="252"/>
      <c r="O195" s="252"/>
      <c r="P195" s="252"/>
      <c r="Q195" s="252"/>
      <c r="R195" s="252"/>
      <c r="S195" s="252"/>
      <c r="T195" s="253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4" t="s">
        <v>177</v>
      </c>
      <c r="AU195" s="254" t="s">
        <v>81</v>
      </c>
      <c r="AV195" s="14" t="s">
        <v>81</v>
      </c>
      <c r="AW195" s="14" t="s">
        <v>33</v>
      </c>
      <c r="AX195" s="14" t="s">
        <v>71</v>
      </c>
      <c r="AY195" s="254" t="s">
        <v>166</v>
      </c>
    </row>
    <row r="196" s="14" customFormat="1">
      <c r="A196" s="14"/>
      <c r="B196" s="244"/>
      <c r="C196" s="245"/>
      <c r="D196" s="235" t="s">
        <v>177</v>
      </c>
      <c r="E196" s="246" t="s">
        <v>19</v>
      </c>
      <c r="F196" s="247" t="s">
        <v>877</v>
      </c>
      <c r="G196" s="245"/>
      <c r="H196" s="248">
        <v>0.45900000000000002</v>
      </c>
      <c r="I196" s="249"/>
      <c r="J196" s="245"/>
      <c r="K196" s="245"/>
      <c r="L196" s="250"/>
      <c r="M196" s="251"/>
      <c r="N196" s="252"/>
      <c r="O196" s="252"/>
      <c r="P196" s="252"/>
      <c r="Q196" s="252"/>
      <c r="R196" s="252"/>
      <c r="S196" s="252"/>
      <c r="T196" s="253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4" t="s">
        <v>177</v>
      </c>
      <c r="AU196" s="254" t="s">
        <v>81</v>
      </c>
      <c r="AV196" s="14" t="s">
        <v>81</v>
      </c>
      <c r="AW196" s="14" t="s">
        <v>33</v>
      </c>
      <c r="AX196" s="14" t="s">
        <v>71</v>
      </c>
      <c r="AY196" s="254" t="s">
        <v>166</v>
      </c>
    </row>
    <row r="197" s="15" customFormat="1">
      <c r="A197" s="15"/>
      <c r="B197" s="255"/>
      <c r="C197" s="256"/>
      <c r="D197" s="235" t="s">
        <v>177</v>
      </c>
      <c r="E197" s="257" t="s">
        <v>19</v>
      </c>
      <c r="F197" s="258" t="s">
        <v>180</v>
      </c>
      <c r="G197" s="256"/>
      <c r="H197" s="259">
        <v>2.754</v>
      </c>
      <c r="I197" s="260"/>
      <c r="J197" s="256"/>
      <c r="K197" s="256"/>
      <c r="L197" s="261"/>
      <c r="M197" s="262"/>
      <c r="N197" s="263"/>
      <c r="O197" s="263"/>
      <c r="P197" s="263"/>
      <c r="Q197" s="263"/>
      <c r="R197" s="263"/>
      <c r="S197" s="263"/>
      <c r="T197" s="264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65" t="s">
        <v>177</v>
      </c>
      <c r="AU197" s="265" t="s">
        <v>81</v>
      </c>
      <c r="AV197" s="15" t="s">
        <v>173</v>
      </c>
      <c r="AW197" s="15" t="s">
        <v>33</v>
      </c>
      <c r="AX197" s="15" t="s">
        <v>79</v>
      </c>
      <c r="AY197" s="265" t="s">
        <v>166</v>
      </c>
    </row>
    <row r="198" s="2" customFormat="1" ht="24.15" customHeight="1">
      <c r="A198" s="41"/>
      <c r="B198" s="42"/>
      <c r="C198" s="215" t="s">
        <v>226</v>
      </c>
      <c r="D198" s="215" t="s">
        <v>168</v>
      </c>
      <c r="E198" s="216" t="s">
        <v>456</v>
      </c>
      <c r="F198" s="217" t="s">
        <v>457</v>
      </c>
      <c r="G198" s="218" t="s">
        <v>234</v>
      </c>
      <c r="H198" s="219">
        <v>0.029999999999999999</v>
      </c>
      <c r="I198" s="220"/>
      <c r="J198" s="221">
        <f>ROUND(I198*H198,2)</f>
        <v>0</v>
      </c>
      <c r="K198" s="217" t="s">
        <v>172</v>
      </c>
      <c r="L198" s="47"/>
      <c r="M198" s="222" t="s">
        <v>19</v>
      </c>
      <c r="N198" s="223" t="s">
        <v>42</v>
      </c>
      <c r="O198" s="87"/>
      <c r="P198" s="224">
        <f>O198*H198</f>
        <v>0</v>
      </c>
      <c r="Q198" s="224">
        <v>1.04922</v>
      </c>
      <c r="R198" s="224">
        <f>Q198*H198</f>
        <v>0.0314766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173</v>
      </c>
      <c r="AT198" s="226" t="s">
        <v>168</v>
      </c>
      <c r="AU198" s="226" t="s">
        <v>81</v>
      </c>
      <c r="AY198" s="20" t="s">
        <v>166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79</v>
      </c>
      <c r="BK198" s="227">
        <f>ROUND(I198*H198,2)</f>
        <v>0</v>
      </c>
      <c r="BL198" s="20" t="s">
        <v>173</v>
      </c>
      <c r="BM198" s="226" t="s">
        <v>458</v>
      </c>
    </row>
    <row r="199" s="2" customFormat="1">
      <c r="A199" s="41"/>
      <c r="B199" s="42"/>
      <c r="C199" s="43"/>
      <c r="D199" s="228" t="s">
        <v>175</v>
      </c>
      <c r="E199" s="43"/>
      <c r="F199" s="229" t="s">
        <v>459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175</v>
      </c>
      <c r="AU199" s="20" t="s">
        <v>81</v>
      </c>
    </row>
    <row r="200" s="13" customFormat="1">
      <c r="A200" s="13"/>
      <c r="B200" s="233"/>
      <c r="C200" s="234"/>
      <c r="D200" s="235" t="s">
        <v>177</v>
      </c>
      <c r="E200" s="236" t="s">
        <v>19</v>
      </c>
      <c r="F200" s="237" t="s">
        <v>784</v>
      </c>
      <c r="G200" s="234"/>
      <c r="H200" s="236" t="s">
        <v>19</v>
      </c>
      <c r="I200" s="238"/>
      <c r="J200" s="234"/>
      <c r="K200" s="234"/>
      <c r="L200" s="239"/>
      <c r="M200" s="240"/>
      <c r="N200" s="241"/>
      <c r="O200" s="241"/>
      <c r="P200" s="241"/>
      <c r="Q200" s="241"/>
      <c r="R200" s="241"/>
      <c r="S200" s="241"/>
      <c r="T200" s="242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3" t="s">
        <v>177</v>
      </c>
      <c r="AU200" s="243" t="s">
        <v>81</v>
      </c>
      <c r="AV200" s="13" t="s">
        <v>79</v>
      </c>
      <c r="AW200" s="13" t="s">
        <v>33</v>
      </c>
      <c r="AX200" s="13" t="s">
        <v>71</v>
      </c>
      <c r="AY200" s="243" t="s">
        <v>166</v>
      </c>
    </row>
    <row r="201" s="13" customFormat="1">
      <c r="A201" s="13"/>
      <c r="B201" s="233"/>
      <c r="C201" s="234"/>
      <c r="D201" s="235" t="s">
        <v>177</v>
      </c>
      <c r="E201" s="236" t="s">
        <v>19</v>
      </c>
      <c r="F201" s="237" t="s">
        <v>436</v>
      </c>
      <c r="G201" s="234"/>
      <c r="H201" s="236" t="s">
        <v>19</v>
      </c>
      <c r="I201" s="238"/>
      <c r="J201" s="234"/>
      <c r="K201" s="234"/>
      <c r="L201" s="239"/>
      <c r="M201" s="240"/>
      <c r="N201" s="241"/>
      <c r="O201" s="241"/>
      <c r="P201" s="241"/>
      <c r="Q201" s="241"/>
      <c r="R201" s="241"/>
      <c r="S201" s="241"/>
      <c r="T201" s="242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3" t="s">
        <v>177</v>
      </c>
      <c r="AU201" s="243" t="s">
        <v>81</v>
      </c>
      <c r="AV201" s="13" t="s">
        <v>79</v>
      </c>
      <c r="AW201" s="13" t="s">
        <v>33</v>
      </c>
      <c r="AX201" s="13" t="s">
        <v>71</v>
      </c>
      <c r="AY201" s="243" t="s">
        <v>166</v>
      </c>
    </row>
    <row r="202" s="13" customFormat="1">
      <c r="A202" s="13"/>
      <c r="B202" s="233"/>
      <c r="C202" s="234"/>
      <c r="D202" s="235" t="s">
        <v>177</v>
      </c>
      <c r="E202" s="236" t="s">
        <v>19</v>
      </c>
      <c r="F202" s="237" t="s">
        <v>878</v>
      </c>
      <c r="G202" s="234"/>
      <c r="H202" s="236" t="s">
        <v>19</v>
      </c>
      <c r="I202" s="238"/>
      <c r="J202" s="234"/>
      <c r="K202" s="234"/>
      <c r="L202" s="239"/>
      <c r="M202" s="240"/>
      <c r="N202" s="241"/>
      <c r="O202" s="241"/>
      <c r="P202" s="241"/>
      <c r="Q202" s="241"/>
      <c r="R202" s="241"/>
      <c r="S202" s="241"/>
      <c r="T202" s="24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3" t="s">
        <v>177</v>
      </c>
      <c r="AU202" s="243" t="s">
        <v>81</v>
      </c>
      <c r="AV202" s="13" t="s">
        <v>79</v>
      </c>
      <c r="AW202" s="13" t="s">
        <v>33</v>
      </c>
      <c r="AX202" s="13" t="s">
        <v>71</v>
      </c>
      <c r="AY202" s="243" t="s">
        <v>166</v>
      </c>
    </row>
    <row r="203" s="14" customFormat="1">
      <c r="A203" s="14"/>
      <c r="B203" s="244"/>
      <c r="C203" s="245"/>
      <c r="D203" s="235" t="s">
        <v>177</v>
      </c>
      <c r="E203" s="246" t="s">
        <v>19</v>
      </c>
      <c r="F203" s="247" t="s">
        <v>879</v>
      </c>
      <c r="G203" s="245"/>
      <c r="H203" s="248">
        <v>0.029999999999999999</v>
      </c>
      <c r="I203" s="249"/>
      <c r="J203" s="245"/>
      <c r="K203" s="245"/>
      <c r="L203" s="250"/>
      <c r="M203" s="251"/>
      <c r="N203" s="252"/>
      <c r="O203" s="252"/>
      <c r="P203" s="252"/>
      <c r="Q203" s="252"/>
      <c r="R203" s="252"/>
      <c r="S203" s="252"/>
      <c r="T203" s="253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4" t="s">
        <v>177</v>
      </c>
      <c r="AU203" s="254" t="s">
        <v>81</v>
      </c>
      <c r="AV203" s="14" t="s">
        <v>81</v>
      </c>
      <c r="AW203" s="14" t="s">
        <v>33</v>
      </c>
      <c r="AX203" s="14" t="s">
        <v>71</v>
      </c>
      <c r="AY203" s="254" t="s">
        <v>166</v>
      </c>
    </row>
    <row r="204" s="15" customFormat="1">
      <c r="A204" s="15"/>
      <c r="B204" s="255"/>
      <c r="C204" s="256"/>
      <c r="D204" s="235" t="s">
        <v>177</v>
      </c>
      <c r="E204" s="257" t="s">
        <v>19</v>
      </c>
      <c r="F204" s="258" t="s">
        <v>180</v>
      </c>
      <c r="G204" s="256"/>
      <c r="H204" s="259">
        <v>0.029999999999999999</v>
      </c>
      <c r="I204" s="260"/>
      <c r="J204" s="256"/>
      <c r="K204" s="256"/>
      <c r="L204" s="261"/>
      <c r="M204" s="262"/>
      <c r="N204" s="263"/>
      <c r="O204" s="263"/>
      <c r="P204" s="263"/>
      <c r="Q204" s="263"/>
      <c r="R204" s="263"/>
      <c r="S204" s="263"/>
      <c r="T204" s="264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65" t="s">
        <v>177</v>
      </c>
      <c r="AU204" s="265" t="s">
        <v>81</v>
      </c>
      <c r="AV204" s="15" t="s">
        <v>173</v>
      </c>
      <c r="AW204" s="15" t="s">
        <v>33</v>
      </c>
      <c r="AX204" s="15" t="s">
        <v>79</v>
      </c>
      <c r="AY204" s="265" t="s">
        <v>166</v>
      </c>
    </row>
    <row r="205" s="12" customFormat="1" ht="22.8" customHeight="1">
      <c r="A205" s="12"/>
      <c r="B205" s="199"/>
      <c r="C205" s="200"/>
      <c r="D205" s="201" t="s">
        <v>70</v>
      </c>
      <c r="E205" s="213" t="s">
        <v>173</v>
      </c>
      <c r="F205" s="213" t="s">
        <v>806</v>
      </c>
      <c r="G205" s="200"/>
      <c r="H205" s="200"/>
      <c r="I205" s="203"/>
      <c r="J205" s="214">
        <f>BK205</f>
        <v>0</v>
      </c>
      <c r="K205" s="200"/>
      <c r="L205" s="205"/>
      <c r="M205" s="206"/>
      <c r="N205" s="207"/>
      <c r="O205" s="207"/>
      <c r="P205" s="208">
        <f>SUM(P206:P290)</f>
        <v>0</v>
      </c>
      <c r="Q205" s="207"/>
      <c r="R205" s="208">
        <f>SUM(R206:R290)</f>
        <v>4.1844169999999998</v>
      </c>
      <c r="S205" s="207"/>
      <c r="T205" s="209">
        <f>SUM(T206:T290)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10" t="s">
        <v>79</v>
      </c>
      <c r="AT205" s="211" t="s">
        <v>70</v>
      </c>
      <c r="AU205" s="211" t="s">
        <v>79</v>
      </c>
      <c r="AY205" s="210" t="s">
        <v>166</v>
      </c>
      <c r="BK205" s="212">
        <f>SUM(BK206:BK290)</f>
        <v>0</v>
      </c>
    </row>
    <row r="206" s="2" customFormat="1" ht="33" customHeight="1">
      <c r="A206" s="41"/>
      <c r="B206" s="42"/>
      <c r="C206" s="215" t="s">
        <v>231</v>
      </c>
      <c r="D206" s="215" t="s">
        <v>168</v>
      </c>
      <c r="E206" s="216" t="s">
        <v>807</v>
      </c>
      <c r="F206" s="217" t="s">
        <v>808</v>
      </c>
      <c r="G206" s="218" t="s">
        <v>194</v>
      </c>
      <c r="H206" s="219">
        <v>1.5</v>
      </c>
      <c r="I206" s="220"/>
      <c r="J206" s="221">
        <f>ROUND(I206*H206,2)</f>
        <v>0</v>
      </c>
      <c r="K206" s="217" t="s">
        <v>172</v>
      </c>
      <c r="L206" s="47"/>
      <c r="M206" s="222" t="s">
        <v>19</v>
      </c>
      <c r="N206" s="223" t="s">
        <v>42</v>
      </c>
      <c r="O206" s="87"/>
      <c r="P206" s="224">
        <f>O206*H206</f>
        <v>0</v>
      </c>
      <c r="Q206" s="224">
        <v>2.5019399999999998</v>
      </c>
      <c r="R206" s="224">
        <f>Q206*H206</f>
        <v>3.75291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173</v>
      </c>
      <c r="AT206" s="226" t="s">
        <v>168</v>
      </c>
      <c r="AU206" s="226" t="s">
        <v>81</v>
      </c>
      <c r="AY206" s="20" t="s">
        <v>166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79</v>
      </c>
      <c r="BK206" s="227">
        <f>ROUND(I206*H206,2)</f>
        <v>0</v>
      </c>
      <c r="BL206" s="20" t="s">
        <v>173</v>
      </c>
      <c r="BM206" s="226" t="s">
        <v>809</v>
      </c>
    </row>
    <row r="207" s="2" customFormat="1">
      <c r="A207" s="41"/>
      <c r="B207" s="42"/>
      <c r="C207" s="43"/>
      <c r="D207" s="228" t="s">
        <v>175</v>
      </c>
      <c r="E207" s="43"/>
      <c r="F207" s="229" t="s">
        <v>810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175</v>
      </c>
      <c r="AU207" s="20" t="s">
        <v>81</v>
      </c>
    </row>
    <row r="208" s="13" customFormat="1">
      <c r="A208" s="13"/>
      <c r="B208" s="233"/>
      <c r="C208" s="234"/>
      <c r="D208" s="235" t="s">
        <v>177</v>
      </c>
      <c r="E208" s="236" t="s">
        <v>19</v>
      </c>
      <c r="F208" s="237" t="s">
        <v>862</v>
      </c>
      <c r="G208" s="234"/>
      <c r="H208" s="236" t="s">
        <v>19</v>
      </c>
      <c r="I208" s="238"/>
      <c r="J208" s="234"/>
      <c r="K208" s="234"/>
      <c r="L208" s="239"/>
      <c r="M208" s="240"/>
      <c r="N208" s="241"/>
      <c r="O208" s="241"/>
      <c r="P208" s="241"/>
      <c r="Q208" s="241"/>
      <c r="R208" s="241"/>
      <c r="S208" s="241"/>
      <c r="T208" s="242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3" t="s">
        <v>177</v>
      </c>
      <c r="AU208" s="243" t="s">
        <v>81</v>
      </c>
      <c r="AV208" s="13" t="s">
        <v>79</v>
      </c>
      <c r="AW208" s="13" t="s">
        <v>33</v>
      </c>
      <c r="AX208" s="13" t="s">
        <v>71</v>
      </c>
      <c r="AY208" s="243" t="s">
        <v>166</v>
      </c>
    </row>
    <row r="209" s="13" customFormat="1">
      <c r="A209" s="13"/>
      <c r="B209" s="233"/>
      <c r="C209" s="234"/>
      <c r="D209" s="235" t="s">
        <v>177</v>
      </c>
      <c r="E209" s="236" t="s">
        <v>19</v>
      </c>
      <c r="F209" s="237" t="s">
        <v>436</v>
      </c>
      <c r="G209" s="234"/>
      <c r="H209" s="236" t="s">
        <v>19</v>
      </c>
      <c r="I209" s="238"/>
      <c r="J209" s="234"/>
      <c r="K209" s="234"/>
      <c r="L209" s="239"/>
      <c r="M209" s="240"/>
      <c r="N209" s="241"/>
      <c r="O209" s="241"/>
      <c r="P209" s="241"/>
      <c r="Q209" s="241"/>
      <c r="R209" s="241"/>
      <c r="S209" s="241"/>
      <c r="T209" s="242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3" t="s">
        <v>177</v>
      </c>
      <c r="AU209" s="243" t="s">
        <v>81</v>
      </c>
      <c r="AV209" s="13" t="s">
        <v>79</v>
      </c>
      <c r="AW209" s="13" t="s">
        <v>33</v>
      </c>
      <c r="AX209" s="13" t="s">
        <v>71</v>
      </c>
      <c r="AY209" s="243" t="s">
        <v>166</v>
      </c>
    </row>
    <row r="210" s="13" customFormat="1">
      <c r="A210" s="13"/>
      <c r="B210" s="233"/>
      <c r="C210" s="234"/>
      <c r="D210" s="235" t="s">
        <v>177</v>
      </c>
      <c r="E210" s="236" t="s">
        <v>19</v>
      </c>
      <c r="F210" s="237" t="s">
        <v>870</v>
      </c>
      <c r="G210" s="234"/>
      <c r="H210" s="236" t="s">
        <v>19</v>
      </c>
      <c r="I210" s="238"/>
      <c r="J210" s="234"/>
      <c r="K210" s="234"/>
      <c r="L210" s="239"/>
      <c r="M210" s="240"/>
      <c r="N210" s="241"/>
      <c r="O210" s="241"/>
      <c r="P210" s="241"/>
      <c r="Q210" s="241"/>
      <c r="R210" s="241"/>
      <c r="S210" s="241"/>
      <c r="T210" s="24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3" t="s">
        <v>177</v>
      </c>
      <c r="AU210" s="243" t="s">
        <v>81</v>
      </c>
      <c r="AV210" s="13" t="s">
        <v>79</v>
      </c>
      <c r="AW210" s="13" t="s">
        <v>33</v>
      </c>
      <c r="AX210" s="13" t="s">
        <v>71</v>
      </c>
      <c r="AY210" s="243" t="s">
        <v>166</v>
      </c>
    </row>
    <row r="211" s="14" customFormat="1">
      <c r="A211" s="14"/>
      <c r="B211" s="244"/>
      <c r="C211" s="245"/>
      <c r="D211" s="235" t="s">
        <v>177</v>
      </c>
      <c r="E211" s="246" t="s">
        <v>19</v>
      </c>
      <c r="F211" s="247" t="s">
        <v>880</v>
      </c>
      <c r="G211" s="245"/>
      <c r="H211" s="248">
        <v>0.375</v>
      </c>
      <c r="I211" s="249"/>
      <c r="J211" s="245"/>
      <c r="K211" s="245"/>
      <c r="L211" s="250"/>
      <c r="M211" s="251"/>
      <c r="N211" s="252"/>
      <c r="O211" s="252"/>
      <c r="P211" s="252"/>
      <c r="Q211" s="252"/>
      <c r="R211" s="252"/>
      <c r="S211" s="252"/>
      <c r="T211" s="253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4" t="s">
        <v>177</v>
      </c>
      <c r="AU211" s="254" t="s">
        <v>81</v>
      </c>
      <c r="AV211" s="14" t="s">
        <v>81</v>
      </c>
      <c r="AW211" s="14" t="s">
        <v>33</v>
      </c>
      <c r="AX211" s="14" t="s">
        <v>71</v>
      </c>
      <c r="AY211" s="254" t="s">
        <v>166</v>
      </c>
    </row>
    <row r="212" s="14" customFormat="1">
      <c r="A212" s="14"/>
      <c r="B212" s="244"/>
      <c r="C212" s="245"/>
      <c r="D212" s="235" t="s">
        <v>177</v>
      </c>
      <c r="E212" s="246" t="s">
        <v>19</v>
      </c>
      <c r="F212" s="247" t="s">
        <v>880</v>
      </c>
      <c r="G212" s="245"/>
      <c r="H212" s="248">
        <v>0.375</v>
      </c>
      <c r="I212" s="249"/>
      <c r="J212" s="245"/>
      <c r="K212" s="245"/>
      <c r="L212" s="250"/>
      <c r="M212" s="251"/>
      <c r="N212" s="252"/>
      <c r="O212" s="252"/>
      <c r="P212" s="252"/>
      <c r="Q212" s="252"/>
      <c r="R212" s="252"/>
      <c r="S212" s="252"/>
      <c r="T212" s="253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4" t="s">
        <v>177</v>
      </c>
      <c r="AU212" s="254" t="s">
        <v>81</v>
      </c>
      <c r="AV212" s="14" t="s">
        <v>81</v>
      </c>
      <c r="AW212" s="14" t="s">
        <v>33</v>
      </c>
      <c r="AX212" s="14" t="s">
        <v>71</v>
      </c>
      <c r="AY212" s="254" t="s">
        <v>166</v>
      </c>
    </row>
    <row r="213" s="13" customFormat="1">
      <c r="A213" s="13"/>
      <c r="B213" s="233"/>
      <c r="C213" s="234"/>
      <c r="D213" s="235" t="s">
        <v>177</v>
      </c>
      <c r="E213" s="236" t="s">
        <v>19</v>
      </c>
      <c r="F213" s="237" t="s">
        <v>871</v>
      </c>
      <c r="G213" s="234"/>
      <c r="H213" s="236" t="s">
        <v>19</v>
      </c>
      <c r="I213" s="238"/>
      <c r="J213" s="234"/>
      <c r="K213" s="234"/>
      <c r="L213" s="239"/>
      <c r="M213" s="240"/>
      <c r="N213" s="241"/>
      <c r="O213" s="241"/>
      <c r="P213" s="241"/>
      <c r="Q213" s="241"/>
      <c r="R213" s="241"/>
      <c r="S213" s="241"/>
      <c r="T213" s="24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3" t="s">
        <v>177</v>
      </c>
      <c r="AU213" s="243" t="s">
        <v>81</v>
      </c>
      <c r="AV213" s="13" t="s">
        <v>79</v>
      </c>
      <c r="AW213" s="13" t="s">
        <v>33</v>
      </c>
      <c r="AX213" s="13" t="s">
        <v>71</v>
      </c>
      <c r="AY213" s="243" t="s">
        <v>166</v>
      </c>
    </row>
    <row r="214" s="14" customFormat="1">
      <c r="A214" s="14"/>
      <c r="B214" s="244"/>
      <c r="C214" s="245"/>
      <c r="D214" s="235" t="s">
        <v>177</v>
      </c>
      <c r="E214" s="246" t="s">
        <v>19</v>
      </c>
      <c r="F214" s="247" t="s">
        <v>880</v>
      </c>
      <c r="G214" s="245"/>
      <c r="H214" s="248">
        <v>0.375</v>
      </c>
      <c r="I214" s="249"/>
      <c r="J214" s="245"/>
      <c r="K214" s="245"/>
      <c r="L214" s="250"/>
      <c r="M214" s="251"/>
      <c r="N214" s="252"/>
      <c r="O214" s="252"/>
      <c r="P214" s="252"/>
      <c r="Q214" s="252"/>
      <c r="R214" s="252"/>
      <c r="S214" s="252"/>
      <c r="T214" s="253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4" t="s">
        <v>177</v>
      </c>
      <c r="AU214" s="254" t="s">
        <v>81</v>
      </c>
      <c r="AV214" s="14" t="s">
        <v>81</v>
      </c>
      <c r="AW214" s="14" t="s">
        <v>33</v>
      </c>
      <c r="AX214" s="14" t="s">
        <v>71</v>
      </c>
      <c r="AY214" s="254" t="s">
        <v>166</v>
      </c>
    </row>
    <row r="215" s="14" customFormat="1">
      <c r="A215" s="14"/>
      <c r="B215" s="244"/>
      <c r="C215" s="245"/>
      <c r="D215" s="235" t="s">
        <v>177</v>
      </c>
      <c r="E215" s="246" t="s">
        <v>19</v>
      </c>
      <c r="F215" s="247" t="s">
        <v>880</v>
      </c>
      <c r="G215" s="245"/>
      <c r="H215" s="248">
        <v>0.375</v>
      </c>
      <c r="I215" s="249"/>
      <c r="J215" s="245"/>
      <c r="K215" s="245"/>
      <c r="L215" s="250"/>
      <c r="M215" s="251"/>
      <c r="N215" s="252"/>
      <c r="O215" s="252"/>
      <c r="P215" s="252"/>
      <c r="Q215" s="252"/>
      <c r="R215" s="252"/>
      <c r="S215" s="252"/>
      <c r="T215" s="253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4" t="s">
        <v>177</v>
      </c>
      <c r="AU215" s="254" t="s">
        <v>81</v>
      </c>
      <c r="AV215" s="14" t="s">
        <v>81</v>
      </c>
      <c r="AW215" s="14" t="s">
        <v>33</v>
      </c>
      <c r="AX215" s="14" t="s">
        <v>71</v>
      </c>
      <c r="AY215" s="254" t="s">
        <v>166</v>
      </c>
    </row>
    <row r="216" s="15" customFormat="1">
      <c r="A216" s="15"/>
      <c r="B216" s="255"/>
      <c r="C216" s="256"/>
      <c r="D216" s="235" t="s">
        <v>177</v>
      </c>
      <c r="E216" s="257" t="s">
        <v>19</v>
      </c>
      <c r="F216" s="258" t="s">
        <v>180</v>
      </c>
      <c r="G216" s="256"/>
      <c r="H216" s="259">
        <v>1.5</v>
      </c>
      <c r="I216" s="260"/>
      <c r="J216" s="256"/>
      <c r="K216" s="256"/>
      <c r="L216" s="261"/>
      <c r="M216" s="262"/>
      <c r="N216" s="263"/>
      <c r="O216" s="263"/>
      <c r="P216" s="263"/>
      <c r="Q216" s="263"/>
      <c r="R216" s="263"/>
      <c r="S216" s="263"/>
      <c r="T216" s="264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65" t="s">
        <v>177</v>
      </c>
      <c r="AU216" s="265" t="s">
        <v>81</v>
      </c>
      <c r="AV216" s="15" t="s">
        <v>173</v>
      </c>
      <c r="AW216" s="15" t="s">
        <v>33</v>
      </c>
      <c r="AX216" s="15" t="s">
        <v>79</v>
      </c>
      <c r="AY216" s="265" t="s">
        <v>166</v>
      </c>
    </row>
    <row r="217" s="2" customFormat="1" ht="24.15" customHeight="1">
      <c r="A217" s="41"/>
      <c r="B217" s="42"/>
      <c r="C217" s="215" t="s">
        <v>238</v>
      </c>
      <c r="D217" s="215" t="s">
        <v>168</v>
      </c>
      <c r="E217" s="216" t="s">
        <v>812</v>
      </c>
      <c r="F217" s="217" t="s">
        <v>813</v>
      </c>
      <c r="G217" s="218" t="s">
        <v>188</v>
      </c>
      <c r="H217" s="219">
        <v>10.699999999999999</v>
      </c>
      <c r="I217" s="220"/>
      <c r="J217" s="221">
        <f>ROUND(I217*H217,2)</f>
        <v>0</v>
      </c>
      <c r="K217" s="217" t="s">
        <v>172</v>
      </c>
      <c r="L217" s="47"/>
      <c r="M217" s="222" t="s">
        <v>19</v>
      </c>
      <c r="N217" s="223" t="s">
        <v>42</v>
      </c>
      <c r="O217" s="87"/>
      <c r="P217" s="224">
        <f>O217*H217</f>
        <v>0</v>
      </c>
      <c r="Q217" s="224">
        <v>0.0066299999999999996</v>
      </c>
      <c r="R217" s="224">
        <f>Q217*H217</f>
        <v>0.07094099999999999</v>
      </c>
      <c r="S217" s="224">
        <v>0</v>
      </c>
      <c r="T217" s="225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26" t="s">
        <v>173</v>
      </c>
      <c r="AT217" s="226" t="s">
        <v>168</v>
      </c>
      <c r="AU217" s="226" t="s">
        <v>81</v>
      </c>
      <c r="AY217" s="20" t="s">
        <v>166</v>
      </c>
      <c r="BE217" s="227">
        <f>IF(N217="základní",J217,0)</f>
        <v>0</v>
      </c>
      <c r="BF217" s="227">
        <f>IF(N217="snížená",J217,0)</f>
        <v>0</v>
      </c>
      <c r="BG217" s="227">
        <f>IF(N217="zákl. přenesená",J217,0)</f>
        <v>0</v>
      </c>
      <c r="BH217" s="227">
        <f>IF(N217="sníž. přenesená",J217,0)</f>
        <v>0</v>
      </c>
      <c r="BI217" s="227">
        <f>IF(N217="nulová",J217,0)</f>
        <v>0</v>
      </c>
      <c r="BJ217" s="20" t="s">
        <v>79</v>
      </c>
      <c r="BK217" s="227">
        <f>ROUND(I217*H217,2)</f>
        <v>0</v>
      </c>
      <c r="BL217" s="20" t="s">
        <v>173</v>
      </c>
      <c r="BM217" s="226" t="s">
        <v>814</v>
      </c>
    </row>
    <row r="218" s="2" customFormat="1">
      <c r="A218" s="41"/>
      <c r="B218" s="42"/>
      <c r="C218" s="43"/>
      <c r="D218" s="228" t="s">
        <v>175</v>
      </c>
      <c r="E218" s="43"/>
      <c r="F218" s="229" t="s">
        <v>815</v>
      </c>
      <c r="G218" s="43"/>
      <c r="H218" s="43"/>
      <c r="I218" s="230"/>
      <c r="J218" s="43"/>
      <c r="K218" s="43"/>
      <c r="L218" s="47"/>
      <c r="M218" s="231"/>
      <c r="N218" s="232"/>
      <c r="O218" s="87"/>
      <c r="P218" s="87"/>
      <c r="Q218" s="87"/>
      <c r="R218" s="87"/>
      <c r="S218" s="87"/>
      <c r="T218" s="88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0" t="s">
        <v>175</v>
      </c>
      <c r="AU218" s="20" t="s">
        <v>81</v>
      </c>
    </row>
    <row r="219" s="13" customFormat="1">
      <c r="A219" s="13"/>
      <c r="B219" s="233"/>
      <c r="C219" s="234"/>
      <c r="D219" s="235" t="s">
        <v>177</v>
      </c>
      <c r="E219" s="236" t="s">
        <v>19</v>
      </c>
      <c r="F219" s="237" t="s">
        <v>862</v>
      </c>
      <c r="G219" s="234"/>
      <c r="H219" s="236" t="s">
        <v>19</v>
      </c>
      <c r="I219" s="238"/>
      <c r="J219" s="234"/>
      <c r="K219" s="234"/>
      <c r="L219" s="239"/>
      <c r="M219" s="240"/>
      <c r="N219" s="241"/>
      <c r="O219" s="241"/>
      <c r="P219" s="241"/>
      <c r="Q219" s="241"/>
      <c r="R219" s="241"/>
      <c r="S219" s="241"/>
      <c r="T219" s="242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3" t="s">
        <v>177</v>
      </c>
      <c r="AU219" s="243" t="s">
        <v>81</v>
      </c>
      <c r="AV219" s="13" t="s">
        <v>79</v>
      </c>
      <c r="AW219" s="13" t="s">
        <v>33</v>
      </c>
      <c r="AX219" s="13" t="s">
        <v>71</v>
      </c>
      <c r="AY219" s="243" t="s">
        <v>166</v>
      </c>
    </row>
    <row r="220" s="13" customFormat="1">
      <c r="A220" s="13"/>
      <c r="B220" s="233"/>
      <c r="C220" s="234"/>
      <c r="D220" s="235" t="s">
        <v>177</v>
      </c>
      <c r="E220" s="236" t="s">
        <v>19</v>
      </c>
      <c r="F220" s="237" t="s">
        <v>436</v>
      </c>
      <c r="G220" s="234"/>
      <c r="H220" s="236" t="s">
        <v>19</v>
      </c>
      <c r="I220" s="238"/>
      <c r="J220" s="234"/>
      <c r="K220" s="234"/>
      <c r="L220" s="239"/>
      <c r="M220" s="240"/>
      <c r="N220" s="241"/>
      <c r="O220" s="241"/>
      <c r="P220" s="241"/>
      <c r="Q220" s="241"/>
      <c r="R220" s="241"/>
      <c r="S220" s="241"/>
      <c r="T220" s="242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3" t="s">
        <v>177</v>
      </c>
      <c r="AU220" s="243" t="s">
        <v>81</v>
      </c>
      <c r="AV220" s="13" t="s">
        <v>79</v>
      </c>
      <c r="AW220" s="13" t="s">
        <v>33</v>
      </c>
      <c r="AX220" s="13" t="s">
        <v>71</v>
      </c>
      <c r="AY220" s="243" t="s">
        <v>166</v>
      </c>
    </row>
    <row r="221" s="13" customFormat="1">
      <c r="A221" s="13"/>
      <c r="B221" s="233"/>
      <c r="C221" s="234"/>
      <c r="D221" s="235" t="s">
        <v>177</v>
      </c>
      <c r="E221" s="236" t="s">
        <v>19</v>
      </c>
      <c r="F221" s="237" t="s">
        <v>870</v>
      </c>
      <c r="G221" s="234"/>
      <c r="H221" s="236" t="s">
        <v>19</v>
      </c>
      <c r="I221" s="238"/>
      <c r="J221" s="234"/>
      <c r="K221" s="234"/>
      <c r="L221" s="239"/>
      <c r="M221" s="240"/>
      <c r="N221" s="241"/>
      <c r="O221" s="241"/>
      <c r="P221" s="241"/>
      <c r="Q221" s="241"/>
      <c r="R221" s="241"/>
      <c r="S221" s="241"/>
      <c r="T221" s="242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3" t="s">
        <v>177</v>
      </c>
      <c r="AU221" s="243" t="s">
        <v>81</v>
      </c>
      <c r="AV221" s="13" t="s">
        <v>79</v>
      </c>
      <c r="AW221" s="13" t="s">
        <v>33</v>
      </c>
      <c r="AX221" s="13" t="s">
        <v>71</v>
      </c>
      <c r="AY221" s="243" t="s">
        <v>166</v>
      </c>
    </row>
    <row r="222" s="14" customFormat="1">
      <c r="A222" s="14"/>
      <c r="B222" s="244"/>
      <c r="C222" s="245"/>
      <c r="D222" s="235" t="s">
        <v>177</v>
      </c>
      <c r="E222" s="246" t="s">
        <v>19</v>
      </c>
      <c r="F222" s="247" t="s">
        <v>881</v>
      </c>
      <c r="G222" s="245"/>
      <c r="H222" s="248">
        <v>1.3999999999999999</v>
      </c>
      <c r="I222" s="249"/>
      <c r="J222" s="245"/>
      <c r="K222" s="245"/>
      <c r="L222" s="250"/>
      <c r="M222" s="251"/>
      <c r="N222" s="252"/>
      <c r="O222" s="252"/>
      <c r="P222" s="252"/>
      <c r="Q222" s="252"/>
      <c r="R222" s="252"/>
      <c r="S222" s="252"/>
      <c r="T222" s="253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4" t="s">
        <v>177</v>
      </c>
      <c r="AU222" s="254" t="s">
        <v>81</v>
      </c>
      <c r="AV222" s="14" t="s">
        <v>81</v>
      </c>
      <c r="AW222" s="14" t="s">
        <v>33</v>
      </c>
      <c r="AX222" s="14" t="s">
        <v>71</v>
      </c>
      <c r="AY222" s="254" t="s">
        <v>166</v>
      </c>
    </row>
    <row r="223" s="14" customFormat="1">
      <c r="A223" s="14"/>
      <c r="B223" s="244"/>
      <c r="C223" s="245"/>
      <c r="D223" s="235" t="s">
        <v>177</v>
      </c>
      <c r="E223" s="246" t="s">
        <v>19</v>
      </c>
      <c r="F223" s="247" t="s">
        <v>881</v>
      </c>
      <c r="G223" s="245"/>
      <c r="H223" s="248">
        <v>1.3999999999999999</v>
      </c>
      <c r="I223" s="249"/>
      <c r="J223" s="245"/>
      <c r="K223" s="245"/>
      <c r="L223" s="250"/>
      <c r="M223" s="251"/>
      <c r="N223" s="252"/>
      <c r="O223" s="252"/>
      <c r="P223" s="252"/>
      <c r="Q223" s="252"/>
      <c r="R223" s="252"/>
      <c r="S223" s="252"/>
      <c r="T223" s="253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4" t="s">
        <v>177</v>
      </c>
      <c r="AU223" s="254" t="s">
        <v>81</v>
      </c>
      <c r="AV223" s="14" t="s">
        <v>81</v>
      </c>
      <c r="AW223" s="14" t="s">
        <v>33</v>
      </c>
      <c r="AX223" s="14" t="s">
        <v>71</v>
      </c>
      <c r="AY223" s="254" t="s">
        <v>166</v>
      </c>
    </row>
    <row r="224" s="14" customFormat="1">
      <c r="A224" s="14"/>
      <c r="B224" s="244"/>
      <c r="C224" s="245"/>
      <c r="D224" s="235" t="s">
        <v>177</v>
      </c>
      <c r="E224" s="246" t="s">
        <v>19</v>
      </c>
      <c r="F224" s="247" t="s">
        <v>882</v>
      </c>
      <c r="G224" s="245"/>
      <c r="H224" s="248">
        <v>1.29</v>
      </c>
      <c r="I224" s="249"/>
      <c r="J224" s="245"/>
      <c r="K224" s="245"/>
      <c r="L224" s="250"/>
      <c r="M224" s="251"/>
      <c r="N224" s="252"/>
      <c r="O224" s="252"/>
      <c r="P224" s="252"/>
      <c r="Q224" s="252"/>
      <c r="R224" s="252"/>
      <c r="S224" s="252"/>
      <c r="T224" s="253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4" t="s">
        <v>177</v>
      </c>
      <c r="AU224" s="254" t="s">
        <v>81</v>
      </c>
      <c r="AV224" s="14" t="s">
        <v>81</v>
      </c>
      <c r="AW224" s="14" t="s">
        <v>33</v>
      </c>
      <c r="AX224" s="14" t="s">
        <v>71</v>
      </c>
      <c r="AY224" s="254" t="s">
        <v>166</v>
      </c>
    </row>
    <row r="225" s="14" customFormat="1">
      <c r="A225" s="14"/>
      <c r="B225" s="244"/>
      <c r="C225" s="245"/>
      <c r="D225" s="235" t="s">
        <v>177</v>
      </c>
      <c r="E225" s="246" t="s">
        <v>19</v>
      </c>
      <c r="F225" s="247" t="s">
        <v>882</v>
      </c>
      <c r="G225" s="245"/>
      <c r="H225" s="248">
        <v>1.29</v>
      </c>
      <c r="I225" s="249"/>
      <c r="J225" s="245"/>
      <c r="K225" s="245"/>
      <c r="L225" s="250"/>
      <c r="M225" s="251"/>
      <c r="N225" s="252"/>
      <c r="O225" s="252"/>
      <c r="P225" s="252"/>
      <c r="Q225" s="252"/>
      <c r="R225" s="252"/>
      <c r="S225" s="252"/>
      <c r="T225" s="253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4" t="s">
        <v>177</v>
      </c>
      <c r="AU225" s="254" t="s">
        <v>81</v>
      </c>
      <c r="AV225" s="14" t="s">
        <v>81</v>
      </c>
      <c r="AW225" s="14" t="s">
        <v>33</v>
      </c>
      <c r="AX225" s="14" t="s">
        <v>71</v>
      </c>
      <c r="AY225" s="254" t="s">
        <v>166</v>
      </c>
    </row>
    <row r="226" s="13" customFormat="1">
      <c r="A226" s="13"/>
      <c r="B226" s="233"/>
      <c r="C226" s="234"/>
      <c r="D226" s="235" t="s">
        <v>177</v>
      </c>
      <c r="E226" s="236" t="s">
        <v>19</v>
      </c>
      <c r="F226" s="237" t="s">
        <v>871</v>
      </c>
      <c r="G226" s="234"/>
      <c r="H226" s="236" t="s">
        <v>19</v>
      </c>
      <c r="I226" s="238"/>
      <c r="J226" s="234"/>
      <c r="K226" s="234"/>
      <c r="L226" s="239"/>
      <c r="M226" s="240"/>
      <c r="N226" s="241"/>
      <c r="O226" s="241"/>
      <c r="P226" s="241"/>
      <c r="Q226" s="241"/>
      <c r="R226" s="241"/>
      <c r="S226" s="241"/>
      <c r="T226" s="242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3" t="s">
        <v>177</v>
      </c>
      <c r="AU226" s="243" t="s">
        <v>81</v>
      </c>
      <c r="AV226" s="13" t="s">
        <v>79</v>
      </c>
      <c r="AW226" s="13" t="s">
        <v>33</v>
      </c>
      <c r="AX226" s="13" t="s">
        <v>71</v>
      </c>
      <c r="AY226" s="243" t="s">
        <v>166</v>
      </c>
    </row>
    <row r="227" s="14" customFormat="1">
      <c r="A227" s="14"/>
      <c r="B227" s="244"/>
      <c r="C227" s="245"/>
      <c r="D227" s="235" t="s">
        <v>177</v>
      </c>
      <c r="E227" s="246" t="s">
        <v>19</v>
      </c>
      <c r="F227" s="247" t="s">
        <v>881</v>
      </c>
      <c r="G227" s="245"/>
      <c r="H227" s="248">
        <v>1.3999999999999999</v>
      </c>
      <c r="I227" s="249"/>
      <c r="J227" s="245"/>
      <c r="K227" s="245"/>
      <c r="L227" s="250"/>
      <c r="M227" s="251"/>
      <c r="N227" s="252"/>
      <c r="O227" s="252"/>
      <c r="P227" s="252"/>
      <c r="Q227" s="252"/>
      <c r="R227" s="252"/>
      <c r="S227" s="252"/>
      <c r="T227" s="253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4" t="s">
        <v>177</v>
      </c>
      <c r="AU227" s="254" t="s">
        <v>81</v>
      </c>
      <c r="AV227" s="14" t="s">
        <v>81</v>
      </c>
      <c r="AW227" s="14" t="s">
        <v>33</v>
      </c>
      <c r="AX227" s="14" t="s">
        <v>71</v>
      </c>
      <c r="AY227" s="254" t="s">
        <v>166</v>
      </c>
    </row>
    <row r="228" s="14" customFormat="1">
      <c r="A228" s="14"/>
      <c r="B228" s="244"/>
      <c r="C228" s="245"/>
      <c r="D228" s="235" t="s">
        <v>177</v>
      </c>
      <c r="E228" s="246" t="s">
        <v>19</v>
      </c>
      <c r="F228" s="247" t="s">
        <v>881</v>
      </c>
      <c r="G228" s="245"/>
      <c r="H228" s="248">
        <v>1.3999999999999999</v>
      </c>
      <c r="I228" s="249"/>
      <c r="J228" s="245"/>
      <c r="K228" s="245"/>
      <c r="L228" s="250"/>
      <c r="M228" s="251"/>
      <c r="N228" s="252"/>
      <c r="O228" s="252"/>
      <c r="P228" s="252"/>
      <c r="Q228" s="252"/>
      <c r="R228" s="252"/>
      <c r="S228" s="252"/>
      <c r="T228" s="253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4" t="s">
        <v>177</v>
      </c>
      <c r="AU228" s="254" t="s">
        <v>81</v>
      </c>
      <c r="AV228" s="14" t="s">
        <v>81</v>
      </c>
      <c r="AW228" s="14" t="s">
        <v>33</v>
      </c>
      <c r="AX228" s="14" t="s">
        <v>71</v>
      </c>
      <c r="AY228" s="254" t="s">
        <v>166</v>
      </c>
    </row>
    <row r="229" s="14" customFormat="1">
      <c r="A229" s="14"/>
      <c r="B229" s="244"/>
      <c r="C229" s="245"/>
      <c r="D229" s="235" t="s">
        <v>177</v>
      </c>
      <c r="E229" s="246" t="s">
        <v>19</v>
      </c>
      <c r="F229" s="247" t="s">
        <v>883</v>
      </c>
      <c r="G229" s="245"/>
      <c r="H229" s="248">
        <v>1.26</v>
      </c>
      <c r="I229" s="249"/>
      <c r="J229" s="245"/>
      <c r="K229" s="245"/>
      <c r="L229" s="250"/>
      <c r="M229" s="251"/>
      <c r="N229" s="252"/>
      <c r="O229" s="252"/>
      <c r="P229" s="252"/>
      <c r="Q229" s="252"/>
      <c r="R229" s="252"/>
      <c r="S229" s="252"/>
      <c r="T229" s="253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4" t="s">
        <v>177</v>
      </c>
      <c r="AU229" s="254" t="s">
        <v>81</v>
      </c>
      <c r="AV229" s="14" t="s">
        <v>81</v>
      </c>
      <c r="AW229" s="14" t="s">
        <v>33</v>
      </c>
      <c r="AX229" s="14" t="s">
        <v>71</v>
      </c>
      <c r="AY229" s="254" t="s">
        <v>166</v>
      </c>
    </row>
    <row r="230" s="14" customFormat="1">
      <c r="A230" s="14"/>
      <c r="B230" s="244"/>
      <c r="C230" s="245"/>
      <c r="D230" s="235" t="s">
        <v>177</v>
      </c>
      <c r="E230" s="246" t="s">
        <v>19</v>
      </c>
      <c r="F230" s="247" t="s">
        <v>883</v>
      </c>
      <c r="G230" s="245"/>
      <c r="H230" s="248">
        <v>1.26</v>
      </c>
      <c r="I230" s="249"/>
      <c r="J230" s="245"/>
      <c r="K230" s="245"/>
      <c r="L230" s="250"/>
      <c r="M230" s="251"/>
      <c r="N230" s="252"/>
      <c r="O230" s="252"/>
      <c r="P230" s="252"/>
      <c r="Q230" s="252"/>
      <c r="R230" s="252"/>
      <c r="S230" s="252"/>
      <c r="T230" s="253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4" t="s">
        <v>177</v>
      </c>
      <c r="AU230" s="254" t="s">
        <v>81</v>
      </c>
      <c r="AV230" s="14" t="s">
        <v>81</v>
      </c>
      <c r="AW230" s="14" t="s">
        <v>33</v>
      </c>
      <c r="AX230" s="14" t="s">
        <v>71</v>
      </c>
      <c r="AY230" s="254" t="s">
        <v>166</v>
      </c>
    </row>
    <row r="231" s="15" customFormat="1">
      <c r="A231" s="15"/>
      <c r="B231" s="255"/>
      <c r="C231" s="256"/>
      <c r="D231" s="235" t="s">
        <v>177</v>
      </c>
      <c r="E231" s="257" t="s">
        <v>19</v>
      </c>
      <c r="F231" s="258" t="s">
        <v>180</v>
      </c>
      <c r="G231" s="256"/>
      <c r="H231" s="259">
        <v>10.699999999999999</v>
      </c>
      <c r="I231" s="260"/>
      <c r="J231" s="256"/>
      <c r="K231" s="256"/>
      <c r="L231" s="261"/>
      <c r="M231" s="262"/>
      <c r="N231" s="263"/>
      <c r="O231" s="263"/>
      <c r="P231" s="263"/>
      <c r="Q231" s="263"/>
      <c r="R231" s="263"/>
      <c r="S231" s="263"/>
      <c r="T231" s="264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65" t="s">
        <v>177</v>
      </c>
      <c r="AU231" s="265" t="s">
        <v>81</v>
      </c>
      <c r="AV231" s="15" t="s">
        <v>173</v>
      </c>
      <c r="AW231" s="15" t="s">
        <v>33</v>
      </c>
      <c r="AX231" s="15" t="s">
        <v>79</v>
      </c>
      <c r="AY231" s="265" t="s">
        <v>166</v>
      </c>
    </row>
    <row r="232" s="2" customFormat="1" ht="24.15" customHeight="1">
      <c r="A232" s="41"/>
      <c r="B232" s="42"/>
      <c r="C232" s="215" t="s">
        <v>243</v>
      </c>
      <c r="D232" s="215" t="s">
        <v>168</v>
      </c>
      <c r="E232" s="216" t="s">
        <v>818</v>
      </c>
      <c r="F232" s="217" t="s">
        <v>819</v>
      </c>
      <c r="G232" s="218" t="s">
        <v>188</v>
      </c>
      <c r="H232" s="219">
        <v>10.699999999999999</v>
      </c>
      <c r="I232" s="220"/>
      <c r="J232" s="221">
        <f>ROUND(I232*H232,2)</f>
        <v>0</v>
      </c>
      <c r="K232" s="217" t="s">
        <v>172</v>
      </c>
      <c r="L232" s="47"/>
      <c r="M232" s="222" t="s">
        <v>19</v>
      </c>
      <c r="N232" s="223" t="s">
        <v>42</v>
      </c>
      <c r="O232" s="87"/>
      <c r="P232" s="224">
        <f>O232*H232</f>
        <v>0</v>
      </c>
      <c r="Q232" s="224">
        <v>0</v>
      </c>
      <c r="R232" s="224">
        <f>Q232*H232</f>
        <v>0</v>
      </c>
      <c r="S232" s="224">
        <v>0</v>
      </c>
      <c r="T232" s="225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6" t="s">
        <v>173</v>
      </c>
      <c r="AT232" s="226" t="s">
        <v>168</v>
      </c>
      <c r="AU232" s="226" t="s">
        <v>81</v>
      </c>
      <c r="AY232" s="20" t="s">
        <v>166</v>
      </c>
      <c r="BE232" s="227">
        <f>IF(N232="základní",J232,0)</f>
        <v>0</v>
      </c>
      <c r="BF232" s="227">
        <f>IF(N232="snížená",J232,0)</f>
        <v>0</v>
      </c>
      <c r="BG232" s="227">
        <f>IF(N232="zákl. přenesená",J232,0)</f>
        <v>0</v>
      </c>
      <c r="BH232" s="227">
        <f>IF(N232="sníž. přenesená",J232,0)</f>
        <v>0</v>
      </c>
      <c r="BI232" s="227">
        <f>IF(N232="nulová",J232,0)</f>
        <v>0</v>
      </c>
      <c r="BJ232" s="20" t="s">
        <v>79</v>
      </c>
      <c r="BK232" s="227">
        <f>ROUND(I232*H232,2)</f>
        <v>0</v>
      </c>
      <c r="BL232" s="20" t="s">
        <v>173</v>
      </c>
      <c r="BM232" s="226" t="s">
        <v>820</v>
      </c>
    </row>
    <row r="233" s="2" customFormat="1">
      <c r="A233" s="41"/>
      <c r="B233" s="42"/>
      <c r="C233" s="43"/>
      <c r="D233" s="228" t="s">
        <v>175</v>
      </c>
      <c r="E233" s="43"/>
      <c r="F233" s="229" t="s">
        <v>821</v>
      </c>
      <c r="G233" s="43"/>
      <c r="H233" s="43"/>
      <c r="I233" s="230"/>
      <c r="J233" s="43"/>
      <c r="K233" s="43"/>
      <c r="L233" s="47"/>
      <c r="M233" s="231"/>
      <c r="N233" s="232"/>
      <c r="O233" s="87"/>
      <c r="P233" s="87"/>
      <c r="Q233" s="87"/>
      <c r="R233" s="87"/>
      <c r="S233" s="87"/>
      <c r="T233" s="88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175</v>
      </c>
      <c r="AU233" s="20" t="s">
        <v>81</v>
      </c>
    </row>
    <row r="234" s="13" customFormat="1">
      <c r="A234" s="13"/>
      <c r="B234" s="233"/>
      <c r="C234" s="234"/>
      <c r="D234" s="235" t="s">
        <v>177</v>
      </c>
      <c r="E234" s="236" t="s">
        <v>19</v>
      </c>
      <c r="F234" s="237" t="s">
        <v>862</v>
      </c>
      <c r="G234" s="234"/>
      <c r="H234" s="236" t="s">
        <v>19</v>
      </c>
      <c r="I234" s="238"/>
      <c r="J234" s="234"/>
      <c r="K234" s="234"/>
      <c r="L234" s="239"/>
      <c r="M234" s="240"/>
      <c r="N234" s="241"/>
      <c r="O234" s="241"/>
      <c r="P234" s="241"/>
      <c r="Q234" s="241"/>
      <c r="R234" s="241"/>
      <c r="S234" s="241"/>
      <c r="T234" s="242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3" t="s">
        <v>177</v>
      </c>
      <c r="AU234" s="243" t="s">
        <v>81</v>
      </c>
      <c r="AV234" s="13" t="s">
        <v>79</v>
      </c>
      <c r="AW234" s="13" t="s">
        <v>33</v>
      </c>
      <c r="AX234" s="13" t="s">
        <v>71</v>
      </c>
      <c r="AY234" s="243" t="s">
        <v>166</v>
      </c>
    </row>
    <row r="235" s="13" customFormat="1">
      <c r="A235" s="13"/>
      <c r="B235" s="233"/>
      <c r="C235" s="234"/>
      <c r="D235" s="235" t="s">
        <v>177</v>
      </c>
      <c r="E235" s="236" t="s">
        <v>19</v>
      </c>
      <c r="F235" s="237" t="s">
        <v>436</v>
      </c>
      <c r="G235" s="234"/>
      <c r="H235" s="236" t="s">
        <v>19</v>
      </c>
      <c r="I235" s="238"/>
      <c r="J235" s="234"/>
      <c r="K235" s="234"/>
      <c r="L235" s="239"/>
      <c r="M235" s="240"/>
      <c r="N235" s="241"/>
      <c r="O235" s="241"/>
      <c r="P235" s="241"/>
      <c r="Q235" s="241"/>
      <c r="R235" s="241"/>
      <c r="S235" s="241"/>
      <c r="T235" s="242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3" t="s">
        <v>177</v>
      </c>
      <c r="AU235" s="243" t="s">
        <v>81</v>
      </c>
      <c r="AV235" s="13" t="s">
        <v>79</v>
      </c>
      <c r="AW235" s="13" t="s">
        <v>33</v>
      </c>
      <c r="AX235" s="13" t="s">
        <v>71</v>
      </c>
      <c r="AY235" s="243" t="s">
        <v>166</v>
      </c>
    </row>
    <row r="236" s="13" customFormat="1">
      <c r="A236" s="13"/>
      <c r="B236" s="233"/>
      <c r="C236" s="234"/>
      <c r="D236" s="235" t="s">
        <v>177</v>
      </c>
      <c r="E236" s="236" t="s">
        <v>19</v>
      </c>
      <c r="F236" s="237" t="s">
        <v>870</v>
      </c>
      <c r="G236" s="234"/>
      <c r="H236" s="236" t="s">
        <v>19</v>
      </c>
      <c r="I236" s="238"/>
      <c r="J236" s="234"/>
      <c r="K236" s="234"/>
      <c r="L236" s="239"/>
      <c r="M236" s="240"/>
      <c r="N236" s="241"/>
      <c r="O236" s="241"/>
      <c r="P236" s="241"/>
      <c r="Q236" s="241"/>
      <c r="R236" s="241"/>
      <c r="S236" s="241"/>
      <c r="T236" s="242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3" t="s">
        <v>177</v>
      </c>
      <c r="AU236" s="243" t="s">
        <v>81</v>
      </c>
      <c r="AV236" s="13" t="s">
        <v>79</v>
      </c>
      <c r="AW236" s="13" t="s">
        <v>33</v>
      </c>
      <c r="AX236" s="13" t="s">
        <v>71</v>
      </c>
      <c r="AY236" s="243" t="s">
        <v>166</v>
      </c>
    </row>
    <row r="237" s="14" customFormat="1">
      <c r="A237" s="14"/>
      <c r="B237" s="244"/>
      <c r="C237" s="245"/>
      <c r="D237" s="235" t="s">
        <v>177</v>
      </c>
      <c r="E237" s="246" t="s">
        <v>19</v>
      </c>
      <c r="F237" s="247" t="s">
        <v>881</v>
      </c>
      <c r="G237" s="245"/>
      <c r="H237" s="248">
        <v>1.3999999999999999</v>
      </c>
      <c r="I237" s="249"/>
      <c r="J237" s="245"/>
      <c r="K237" s="245"/>
      <c r="L237" s="250"/>
      <c r="M237" s="251"/>
      <c r="N237" s="252"/>
      <c r="O237" s="252"/>
      <c r="P237" s="252"/>
      <c r="Q237" s="252"/>
      <c r="R237" s="252"/>
      <c r="S237" s="252"/>
      <c r="T237" s="253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4" t="s">
        <v>177</v>
      </c>
      <c r="AU237" s="254" t="s">
        <v>81</v>
      </c>
      <c r="AV237" s="14" t="s">
        <v>81</v>
      </c>
      <c r="AW237" s="14" t="s">
        <v>33</v>
      </c>
      <c r="AX237" s="14" t="s">
        <v>71</v>
      </c>
      <c r="AY237" s="254" t="s">
        <v>166</v>
      </c>
    </row>
    <row r="238" s="14" customFormat="1">
      <c r="A238" s="14"/>
      <c r="B238" s="244"/>
      <c r="C238" s="245"/>
      <c r="D238" s="235" t="s">
        <v>177</v>
      </c>
      <c r="E238" s="246" t="s">
        <v>19</v>
      </c>
      <c r="F238" s="247" t="s">
        <v>881</v>
      </c>
      <c r="G238" s="245"/>
      <c r="H238" s="248">
        <v>1.3999999999999999</v>
      </c>
      <c r="I238" s="249"/>
      <c r="J238" s="245"/>
      <c r="K238" s="245"/>
      <c r="L238" s="250"/>
      <c r="M238" s="251"/>
      <c r="N238" s="252"/>
      <c r="O238" s="252"/>
      <c r="P238" s="252"/>
      <c r="Q238" s="252"/>
      <c r="R238" s="252"/>
      <c r="S238" s="252"/>
      <c r="T238" s="253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4" t="s">
        <v>177</v>
      </c>
      <c r="AU238" s="254" t="s">
        <v>81</v>
      </c>
      <c r="AV238" s="14" t="s">
        <v>81</v>
      </c>
      <c r="AW238" s="14" t="s">
        <v>33</v>
      </c>
      <c r="AX238" s="14" t="s">
        <v>71</v>
      </c>
      <c r="AY238" s="254" t="s">
        <v>166</v>
      </c>
    </row>
    <row r="239" s="14" customFormat="1">
      <c r="A239" s="14"/>
      <c r="B239" s="244"/>
      <c r="C239" s="245"/>
      <c r="D239" s="235" t="s">
        <v>177</v>
      </c>
      <c r="E239" s="246" t="s">
        <v>19</v>
      </c>
      <c r="F239" s="247" t="s">
        <v>882</v>
      </c>
      <c r="G239" s="245"/>
      <c r="H239" s="248">
        <v>1.29</v>
      </c>
      <c r="I239" s="249"/>
      <c r="J239" s="245"/>
      <c r="K239" s="245"/>
      <c r="L239" s="250"/>
      <c r="M239" s="251"/>
      <c r="N239" s="252"/>
      <c r="O239" s="252"/>
      <c r="P239" s="252"/>
      <c r="Q239" s="252"/>
      <c r="R239" s="252"/>
      <c r="S239" s="252"/>
      <c r="T239" s="253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4" t="s">
        <v>177</v>
      </c>
      <c r="AU239" s="254" t="s">
        <v>81</v>
      </c>
      <c r="AV239" s="14" t="s">
        <v>81</v>
      </c>
      <c r="AW239" s="14" t="s">
        <v>33</v>
      </c>
      <c r="AX239" s="14" t="s">
        <v>71</v>
      </c>
      <c r="AY239" s="254" t="s">
        <v>166</v>
      </c>
    </row>
    <row r="240" s="14" customFormat="1">
      <c r="A240" s="14"/>
      <c r="B240" s="244"/>
      <c r="C240" s="245"/>
      <c r="D240" s="235" t="s">
        <v>177</v>
      </c>
      <c r="E240" s="246" t="s">
        <v>19</v>
      </c>
      <c r="F240" s="247" t="s">
        <v>882</v>
      </c>
      <c r="G240" s="245"/>
      <c r="H240" s="248">
        <v>1.29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4" t="s">
        <v>177</v>
      </c>
      <c r="AU240" s="254" t="s">
        <v>81</v>
      </c>
      <c r="AV240" s="14" t="s">
        <v>81</v>
      </c>
      <c r="AW240" s="14" t="s">
        <v>33</v>
      </c>
      <c r="AX240" s="14" t="s">
        <v>71</v>
      </c>
      <c r="AY240" s="254" t="s">
        <v>166</v>
      </c>
    </row>
    <row r="241" s="13" customFormat="1">
      <c r="A241" s="13"/>
      <c r="B241" s="233"/>
      <c r="C241" s="234"/>
      <c r="D241" s="235" t="s">
        <v>177</v>
      </c>
      <c r="E241" s="236" t="s">
        <v>19</v>
      </c>
      <c r="F241" s="237" t="s">
        <v>871</v>
      </c>
      <c r="G241" s="234"/>
      <c r="H241" s="236" t="s">
        <v>19</v>
      </c>
      <c r="I241" s="238"/>
      <c r="J241" s="234"/>
      <c r="K241" s="234"/>
      <c r="L241" s="239"/>
      <c r="M241" s="240"/>
      <c r="N241" s="241"/>
      <c r="O241" s="241"/>
      <c r="P241" s="241"/>
      <c r="Q241" s="241"/>
      <c r="R241" s="241"/>
      <c r="S241" s="241"/>
      <c r="T241" s="242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3" t="s">
        <v>177</v>
      </c>
      <c r="AU241" s="243" t="s">
        <v>81</v>
      </c>
      <c r="AV241" s="13" t="s">
        <v>79</v>
      </c>
      <c r="AW241" s="13" t="s">
        <v>33</v>
      </c>
      <c r="AX241" s="13" t="s">
        <v>71</v>
      </c>
      <c r="AY241" s="243" t="s">
        <v>166</v>
      </c>
    </row>
    <row r="242" s="14" customFormat="1">
      <c r="A242" s="14"/>
      <c r="B242" s="244"/>
      <c r="C242" s="245"/>
      <c r="D242" s="235" t="s">
        <v>177</v>
      </c>
      <c r="E242" s="246" t="s">
        <v>19</v>
      </c>
      <c r="F242" s="247" t="s">
        <v>881</v>
      </c>
      <c r="G242" s="245"/>
      <c r="H242" s="248">
        <v>1.3999999999999999</v>
      </c>
      <c r="I242" s="249"/>
      <c r="J242" s="245"/>
      <c r="K242" s="245"/>
      <c r="L242" s="250"/>
      <c r="M242" s="251"/>
      <c r="N242" s="252"/>
      <c r="O242" s="252"/>
      <c r="P242" s="252"/>
      <c r="Q242" s="252"/>
      <c r="R242" s="252"/>
      <c r="S242" s="252"/>
      <c r="T242" s="253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4" t="s">
        <v>177</v>
      </c>
      <c r="AU242" s="254" t="s">
        <v>81</v>
      </c>
      <c r="AV242" s="14" t="s">
        <v>81</v>
      </c>
      <c r="AW242" s="14" t="s">
        <v>33</v>
      </c>
      <c r="AX242" s="14" t="s">
        <v>71</v>
      </c>
      <c r="AY242" s="254" t="s">
        <v>166</v>
      </c>
    </row>
    <row r="243" s="14" customFormat="1">
      <c r="A243" s="14"/>
      <c r="B243" s="244"/>
      <c r="C243" s="245"/>
      <c r="D243" s="235" t="s">
        <v>177</v>
      </c>
      <c r="E243" s="246" t="s">
        <v>19</v>
      </c>
      <c r="F243" s="247" t="s">
        <v>881</v>
      </c>
      <c r="G243" s="245"/>
      <c r="H243" s="248">
        <v>1.3999999999999999</v>
      </c>
      <c r="I243" s="249"/>
      <c r="J243" s="245"/>
      <c r="K243" s="245"/>
      <c r="L243" s="250"/>
      <c r="M243" s="251"/>
      <c r="N243" s="252"/>
      <c r="O243" s="252"/>
      <c r="P243" s="252"/>
      <c r="Q243" s="252"/>
      <c r="R243" s="252"/>
      <c r="S243" s="252"/>
      <c r="T243" s="253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4" t="s">
        <v>177</v>
      </c>
      <c r="AU243" s="254" t="s">
        <v>81</v>
      </c>
      <c r="AV243" s="14" t="s">
        <v>81</v>
      </c>
      <c r="AW243" s="14" t="s">
        <v>33</v>
      </c>
      <c r="AX243" s="14" t="s">
        <v>71</v>
      </c>
      <c r="AY243" s="254" t="s">
        <v>166</v>
      </c>
    </row>
    <row r="244" s="14" customFormat="1">
      <c r="A244" s="14"/>
      <c r="B244" s="244"/>
      <c r="C244" s="245"/>
      <c r="D244" s="235" t="s">
        <v>177</v>
      </c>
      <c r="E244" s="246" t="s">
        <v>19</v>
      </c>
      <c r="F244" s="247" t="s">
        <v>883</v>
      </c>
      <c r="G244" s="245"/>
      <c r="H244" s="248">
        <v>1.26</v>
      </c>
      <c r="I244" s="249"/>
      <c r="J244" s="245"/>
      <c r="K244" s="245"/>
      <c r="L244" s="250"/>
      <c r="M244" s="251"/>
      <c r="N244" s="252"/>
      <c r="O244" s="252"/>
      <c r="P244" s="252"/>
      <c r="Q244" s="252"/>
      <c r="R244" s="252"/>
      <c r="S244" s="252"/>
      <c r="T244" s="253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4" t="s">
        <v>177</v>
      </c>
      <c r="AU244" s="254" t="s">
        <v>81</v>
      </c>
      <c r="AV244" s="14" t="s">
        <v>81</v>
      </c>
      <c r="AW244" s="14" t="s">
        <v>33</v>
      </c>
      <c r="AX244" s="14" t="s">
        <v>71</v>
      </c>
      <c r="AY244" s="254" t="s">
        <v>166</v>
      </c>
    </row>
    <row r="245" s="14" customFormat="1">
      <c r="A245" s="14"/>
      <c r="B245" s="244"/>
      <c r="C245" s="245"/>
      <c r="D245" s="235" t="s">
        <v>177</v>
      </c>
      <c r="E245" s="246" t="s">
        <v>19</v>
      </c>
      <c r="F245" s="247" t="s">
        <v>883</v>
      </c>
      <c r="G245" s="245"/>
      <c r="H245" s="248">
        <v>1.26</v>
      </c>
      <c r="I245" s="249"/>
      <c r="J245" s="245"/>
      <c r="K245" s="245"/>
      <c r="L245" s="250"/>
      <c r="M245" s="251"/>
      <c r="N245" s="252"/>
      <c r="O245" s="252"/>
      <c r="P245" s="252"/>
      <c r="Q245" s="252"/>
      <c r="R245" s="252"/>
      <c r="S245" s="252"/>
      <c r="T245" s="253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4" t="s">
        <v>177</v>
      </c>
      <c r="AU245" s="254" t="s">
        <v>81</v>
      </c>
      <c r="AV245" s="14" t="s">
        <v>81</v>
      </c>
      <c r="AW245" s="14" t="s">
        <v>33</v>
      </c>
      <c r="AX245" s="14" t="s">
        <v>71</v>
      </c>
      <c r="AY245" s="254" t="s">
        <v>166</v>
      </c>
    </row>
    <row r="246" s="15" customFormat="1">
      <c r="A246" s="15"/>
      <c r="B246" s="255"/>
      <c r="C246" s="256"/>
      <c r="D246" s="235" t="s">
        <v>177</v>
      </c>
      <c r="E246" s="257" t="s">
        <v>19</v>
      </c>
      <c r="F246" s="258" t="s">
        <v>180</v>
      </c>
      <c r="G246" s="256"/>
      <c r="H246" s="259">
        <v>10.699999999999999</v>
      </c>
      <c r="I246" s="260"/>
      <c r="J246" s="256"/>
      <c r="K246" s="256"/>
      <c r="L246" s="261"/>
      <c r="M246" s="262"/>
      <c r="N246" s="263"/>
      <c r="O246" s="263"/>
      <c r="P246" s="263"/>
      <c r="Q246" s="263"/>
      <c r="R246" s="263"/>
      <c r="S246" s="263"/>
      <c r="T246" s="264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65" t="s">
        <v>177</v>
      </c>
      <c r="AU246" s="265" t="s">
        <v>81</v>
      </c>
      <c r="AV246" s="15" t="s">
        <v>173</v>
      </c>
      <c r="AW246" s="15" t="s">
        <v>33</v>
      </c>
      <c r="AX246" s="15" t="s">
        <v>79</v>
      </c>
      <c r="AY246" s="265" t="s">
        <v>166</v>
      </c>
    </row>
    <row r="247" s="2" customFormat="1" ht="16.5" customHeight="1">
      <c r="A247" s="41"/>
      <c r="B247" s="42"/>
      <c r="C247" s="215" t="s">
        <v>8</v>
      </c>
      <c r="D247" s="215" t="s">
        <v>168</v>
      </c>
      <c r="E247" s="216" t="s">
        <v>822</v>
      </c>
      <c r="F247" s="217" t="s">
        <v>823</v>
      </c>
      <c r="G247" s="218" t="s">
        <v>188</v>
      </c>
      <c r="H247" s="219">
        <v>10.699999999999999</v>
      </c>
      <c r="I247" s="220"/>
      <c r="J247" s="221">
        <f>ROUND(I247*H247,2)</f>
        <v>0</v>
      </c>
      <c r="K247" s="217" t="s">
        <v>172</v>
      </c>
      <c r="L247" s="47"/>
      <c r="M247" s="222" t="s">
        <v>19</v>
      </c>
      <c r="N247" s="223" t="s">
        <v>42</v>
      </c>
      <c r="O247" s="87"/>
      <c r="P247" s="224">
        <f>O247*H247</f>
        <v>0</v>
      </c>
      <c r="Q247" s="224">
        <v>0.0033999999999999998</v>
      </c>
      <c r="R247" s="224">
        <f>Q247*H247</f>
        <v>0.036379999999999996</v>
      </c>
      <c r="S247" s="224">
        <v>0</v>
      </c>
      <c r="T247" s="225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6" t="s">
        <v>173</v>
      </c>
      <c r="AT247" s="226" t="s">
        <v>168</v>
      </c>
      <c r="AU247" s="226" t="s">
        <v>81</v>
      </c>
      <c r="AY247" s="20" t="s">
        <v>166</v>
      </c>
      <c r="BE247" s="227">
        <f>IF(N247="základní",J247,0)</f>
        <v>0</v>
      </c>
      <c r="BF247" s="227">
        <f>IF(N247="snížená",J247,0)</f>
        <v>0</v>
      </c>
      <c r="BG247" s="227">
        <f>IF(N247="zákl. přenesená",J247,0)</f>
        <v>0</v>
      </c>
      <c r="BH247" s="227">
        <f>IF(N247="sníž. přenesená",J247,0)</f>
        <v>0</v>
      </c>
      <c r="BI247" s="227">
        <f>IF(N247="nulová",J247,0)</f>
        <v>0</v>
      </c>
      <c r="BJ247" s="20" t="s">
        <v>79</v>
      </c>
      <c r="BK247" s="227">
        <f>ROUND(I247*H247,2)</f>
        <v>0</v>
      </c>
      <c r="BL247" s="20" t="s">
        <v>173</v>
      </c>
      <c r="BM247" s="226" t="s">
        <v>824</v>
      </c>
    </row>
    <row r="248" s="2" customFormat="1">
      <c r="A248" s="41"/>
      <c r="B248" s="42"/>
      <c r="C248" s="43"/>
      <c r="D248" s="228" t="s">
        <v>175</v>
      </c>
      <c r="E248" s="43"/>
      <c r="F248" s="229" t="s">
        <v>825</v>
      </c>
      <c r="G248" s="43"/>
      <c r="H248" s="43"/>
      <c r="I248" s="230"/>
      <c r="J248" s="43"/>
      <c r="K248" s="43"/>
      <c r="L248" s="47"/>
      <c r="M248" s="231"/>
      <c r="N248" s="232"/>
      <c r="O248" s="87"/>
      <c r="P248" s="87"/>
      <c r="Q248" s="87"/>
      <c r="R248" s="87"/>
      <c r="S248" s="87"/>
      <c r="T248" s="88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T248" s="20" t="s">
        <v>175</v>
      </c>
      <c r="AU248" s="20" t="s">
        <v>81</v>
      </c>
    </row>
    <row r="249" s="13" customFormat="1">
      <c r="A249" s="13"/>
      <c r="B249" s="233"/>
      <c r="C249" s="234"/>
      <c r="D249" s="235" t="s">
        <v>177</v>
      </c>
      <c r="E249" s="236" t="s">
        <v>19</v>
      </c>
      <c r="F249" s="237" t="s">
        <v>862</v>
      </c>
      <c r="G249" s="234"/>
      <c r="H249" s="236" t="s">
        <v>19</v>
      </c>
      <c r="I249" s="238"/>
      <c r="J249" s="234"/>
      <c r="K249" s="234"/>
      <c r="L249" s="239"/>
      <c r="M249" s="240"/>
      <c r="N249" s="241"/>
      <c r="O249" s="241"/>
      <c r="P249" s="241"/>
      <c r="Q249" s="241"/>
      <c r="R249" s="241"/>
      <c r="S249" s="241"/>
      <c r="T249" s="242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3" t="s">
        <v>177</v>
      </c>
      <c r="AU249" s="243" t="s">
        <v>81</v>
      </c>
      <c r="AV249" s="13" t="s">
        <v>79</v>
      </c>
      <c r="AW249" s="13" t="s">
        <v>33</v>
      </c>
      <c r="AX249" s="13" t="s">
        <v>71</v>
      </c>
      <c r="AY249" s="243" t="s">
        <v>166</v>
      </c>
    </row>
    <row r="250" s="13" customFormat="1">
      <c r="A250" s="13"/>
      <c r="B250" s="233"/>
      <c r="C250" s="234"/>
      <c r="D250" s="235" t="s">
        <v>177</v>
      </c>
      <c r="E250" s="236" t="s">
        <v>19</v>
      </c>
      <c r="F250" s="237" t="s">
        <v>436</v>
      </c>
      <c r="G250" s="234"/>
      <c r="H250" s="236" t="s">
        <v>19</v>
      </c>
      <c r="I250" s="238"/>
      <c r="J250" s="234"/>
      <c r="K250" s="234"/>
      <c r="L250" s="239"/>
      <c r="M250" s="240"/>
      <c r="N250" s="241"/>
      <c r="O250" s="241"/>
      <c r="P250" s="241"/>
      <c r="Q250" s="241"/>
      <c r="R250" s="241"/>
      <c r="S250" s="241"/>
      <c r="T250" s="242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3" t="s">
        <v>177</v>
      </c>
      <c r="AU250" s="243" t="s">
        <v>81</v>
      </c>
      <c r="AV250" s="13" t="s">
        <v>79</v>
      </c>
      <c r="AW250" s="13" t="s">
        <v>33</v>
      </c>
      <c r="AX250" s="13" t="s">
        <v>71</v>
      </c>
      <c r="AY250" s="243" t="s">
        <v>166</v>
      </c>
    </row>
    <row r="251" s="13" customFormat="1">
      <c r="A251" s="13"/>
      <c r="B251" s="233"/>
      <c r="C251" s="234"/>
      <c r="D251" s="235" t="s">
        <v>177</v>
      </c>
      <c r="E251" s="236" t="s">
        <v>19</v>
      </c>
      <c r="F251" s="237" t="s">
        <v>870</v>
      </c>
      <c r="G251" s="234"/>
      <c r="H251" s="236" t="s">
        <v>19</v>
      </c>
      <c r="I251" s="238"/>
      <c r="J251" s="234"/>
      <c r="K251" s="234"/>
      <c r="L251" s="239"/>
      <c r="M251" s="240"/>
      <c r="N251" s="241"/>
      <c r="O251" s="241"/>
      <c r="P251" s="241"/>
      <c r="Q251" s="241"/>
      <c r="R251" s="241"/>
      <c r="S251" s="241"/>
      <c r="T251" s="242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3" t="s">
        <v>177</v>
      </c>
      <c r="AU251" s="243" t="s">
        <v>81</v>
      </c>
      <c r="AV251" s="13" t="s">
        <v>79</v>
      </c>
      <c r="AW251" s="13" t="s">
        <v>33</v>
      </c>
      <c r="AX251" s="13" t="s">
        <v>71</v>
      </c>
      <c r="AY251" s="243" t="s">
        <v>166</v>
      </c>
    </row>
    <row r="252" s="14" customFormat="1">
      <c r="A252" s="14"/>
      <c r="B252" s="244"/>
      <c r="C252" s="245"/>
      <c r="D252" s="235" t="s">
        <v>177</v>
      </c>
      <c r="E252" s="246" t="s">
        <v>19</v>
      </c>
      <c r="F252" s="247" t="s">
        <v>881</v>
      </c>
      <c r="G252" s="245"/>
      <c r="H252" s="248">
        <v>1.3999999999999999</v>
      </c>
      <c r="I252" s="249"/>
      <c r="J252" s="245"/>
      <c r="K252" s="245"/>
      <c r="L252" s="250"/>
      <c r="M252" s="251"/>
      <c r="N252" s="252"/>
      <c r="O252" s="252"/>
      <c r="P252" s="252"/>
      <c r="Q252" s="252"/>
      <c r="R252" s="252"/>
      <c r="S252" s="252"/>
      <c r="T252" s="253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4" t="s">
        <v>177</v>
      </c>
      <c r="AU252" s="254" t="s">
        <v>81</v>
      </c>
      <c r="AV252" s="14" t="s">
        <v>81</v>
      </c>
      <c r="AW252" s="14" t="s">
        <v>33</v>
      </c>
      <c r="AX252" s="14" t="s">
        <v>71</v>
      </c>
      <c r="AY252" s="254" t="s">
        <v>166</v>
      </c>
    </row>
    <row r="253" s="14" customFormat="1">
      <c r="A253" s="14"/>
      <c r="B253" s="244"/>
      <c r="C253" s="245"/>
      <c r="D253" s="235" t="s">
        <v>177</v>
      </c>
      <c r="E253" s="246" t="s">
        <v>19</v>
      </c>
      <c r="F253" s="247" t="s">
        <v>881</v>
      </c>
      <c r="G253" s="245"/>
      <c r="H253" s="248">
        <v>1.3999999999999999</v>
      </c>
      <c r="I253" s="249"/>
      <c r="J253" s="245"/>
      <c r="K253" s="245"/>
      <c r="L253" s="250"/>
      <c r="M253" s="251"/>
      <c r="N253" s="252"/>
      <c r="O253" s="252"/>
      <c r="P253" s="252"/>
      <c r="Q253" s="252"/>
      <c r="R253" s="252"/>
      <c r="S253" s="252"/>
      <c r="T253" s="253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4" t="s">
        <v>177</v>
      </c>
      <c r="AU253" s="254" t="s">
        <v>81</v>
      </c>
      <c r="AV253" s="14" t="s">
        <v>81</v>
      </c>
      <c r="AW253" s="14" t="s">
        <v>33</v>
      </c>
      <c r="AX253" s="14" t="s">
        <v>71</v>
      </c>
      <c r="AY253" s="254" t="s">
        <v>166</v>
      </c>
    </row>
    <row r="254" s="14" customFormat="1">
      <c r="A254" s="14"/>
      <c r="B254" s="244"/>
      <c r="C254" s="245"/>
      <c r="D254" s="235" t="s">
        <v>177</v>
      </c>
      <c r="E254" s="246" t="s">
        <v>19</v>
      </c>
      <c r="F254" s="247" t="s">
        <v>882</v>
      </c>
      <c r="G254" s="245"/>
      <c r="H254" s="248">
        <v>1.29</v>
      </c>
      <c r="I254" s="249"/>
      <c r="J254" s="245"/>
      <c r="K254" s="245"/>
      <c r="L254" s="250"/>
      <c r="M254" s="251"/>
      <c r="N254" s="252"/>
      <c r="O254" s="252"/>
      <c r="P254" s="252"/>
      <c r="Q254" s="252"/>
      <c r="R254" s="252"/>
      <c r="S254" s="252"/>
      <c r="T254" s="253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4" t="s">
        <v>177</v>
      </c>
      <c r="AU254" s="254" t="s">
        <v>81</v>
      </c>
      <c r="AV254" s="14" t="s">
        <v>81</v>
      </c>
      <c r="AW254" s="14" t="s">
        <v>33</v>
      </c>
      <c r="AX254" s="14" t="s">
        <v>71</v>
      </c>
      <c r="AY254" s="254" t="s">
        <v>166</v>
      </c>
    </row>
    <row r="255" s="14" customFormat="1">
      <c r="A255" s="14"/>
      <c r="B255" s="244"/>
      <c r="C255" s="245"/>
      <c r="D255" s="235" t="s">
        <v>177</v>
      </c>
      <c r="E255" s="246" t="s">
        <v>19</v>
      </c>
      <c r="F255" s="247" t="s">
        <v>882</v>
      </c>
      <c r="G255" s="245"/>
      <c r="H255" s="248">
        <v>1.29</v>
      </c>
      <c r="I255" s="249"/>
      <c r="J255" s="245"/>
      <c r="K255" s="245"/>
      <c r="L255" s="250"/>
      <c r="M255" s="251"/>
      <c r="N255" s="252"/>
      <c r="O255" s="252"/>
      <c r="P255" s="252"/>
      <c r="Q255" s="252"/>
      <c r="R255" s="252"/>
      <c r="S255" s="252"/>
      <c r="T255" s="253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4" t="s">
        <v>177</v>
      </c>
      <c r="AU255" s="254" t="s">
        <v>81</v>
      </c>
      <c r="AV255" s="14" t="s">
        <v>81</v>
      </c>
      <c r="AW255" s="14" t="s">
        <v>33</v>
      </c>
      <c r="AX255" s="14" t="s">
        <v>71</v>
      </c>
      <c r="AY255" s="254" t="s">
        <v>166</v>
      </c>
    </row>
    <row r="256" s="13" customFormat="1">
      <c r="A256" s="13"/>
      <c r="B256" s="233"/>
      <c r="C256" s="234"/>
      <c r="D256" s="235" t="s">
        <v>177</v>
      </c>
      <c r="E256" s="236" t="s">
        <v>19</v>
      </c>
      <c r="F256" s="237" t="s">
        <v>871</v>
      </c>
      <c r="G256" s="234"/>
      <c r="H256" s="236" t="s">
        <v>19</v>
      </c>
      <c r="I256" s="238"/>
      <c r="J256" s="234"/>
      <c r="K256" s="234"/>
      <c r="L256" s="239"/>
      <c r="M256" s="240"/>
      <c r="N256" s="241"/>
      <c r="O256" s="241"/>
      <c r="P256" s="241"/>
      <c r="Q256" s="241"/>
      <c r="R256" s="241"/>
      <c r="S256" s="241"/>
      <c r="T256" s="242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3" t="s">
        <v>177</v>
      </c>
      <c r="AU256" s="243" t="s">
        <v>81</v>
      </c>
      <c r="AV256" s="13" t="s">
        <v>79</v>
      </c>
      <c r="AW256" s="13" t="s">
        <v>33</v>
      </c>
      <c r="AX256" s="13" t="s">
        <v>71</v>
      </c>
      <c r="AY256" s="243" t="s">
        <v>166</v>
      </c>
    </row>
    <row r="257" s="14" customFormat="1">
      <c r="A257" s="14"/>
      <c r="B257" s="244"/>
      <c r="C257" s="245"/>
      <c r="D257" s="235" t="s">
        <v>177</v>
      </c>
      <c r="E257" s="246" t="s">
        <v>19</v>
      </c>
      <c r="F257" s="247" t="s">
        <v>881</v>
      </c>
      <c r="G257" s="245"/>
      <c r="H257" s="248">
        <v>1.3999999999999999</v>
      </c>
      <c r="I257" s="249"/>
      <c r="J257" s="245"/>
      <c r="K257" s="245"/>
      <c r="L257" s="250"/>
      <c r="M257" s="251"/>
      <c r="N257" s="252"/>
      <c r="O257" s="252"/>
      <c r="P257" s="252"/>
      <c r="Q257" s="252"/>
      <c r="R257" s="252"/>
      <c r="S257" s="252"/>
      <c r="T257" s="253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4" t="s">
        <v>177</v>
      </c>
      <c r="AU257" s="254" t="s">
        <v>81</v>
      </c>
      <c r="AV257" s="14" t="s">
        <v>81</v>
      </c>
      <c r="AW257" s="14" t="s">
        <v>33</v>
      </c>
      <c r="AX257" s="14" t="s">
        <v>71</v>
      </c>
      <c r="AY257" s="254" t="s">
        <v>166</v>
      </c>
    </row>
    <row r="258" s="14" customFormat="1">
      <c r="A258" s="14"/>
      <c r="B258" s="244"/>
      <c r="C258" s="245"/>
      <c r="D258" s="235" t="s">
        <v>177</v>
      </c>
      <c r="E258" s="246" t="s">
        <v>19</v>
      </c>
      <c r="F258" s="247" t="s">
        <v>881</v>
      </c>
      <c r="G258" s="245"/>
      <c r="H258" s="248">
        <v>1.3999999999999999</v>
      </c>
      <c r="I258" s="249"/>
      <c r="J258" s="245"/>
      <c r="K258" s="245"/>
      <c r="L258" s="250"/>
      <c r="M258" s="251"/>
      <c r="N258" s="252"/>
      <c r="O258" s="252"/>
      <c r="P258" s="252"/>
      <c r="Q258" s="252"/>
      <c r="R258" s="252"/>
      <c r="S258" s="252"/>
      <c r="T258" s="253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4" t="s">
        <v>177</v>
      </c>
      <c r="AU258" s="254" t="s">
        <v>81</v>
      </c>
      <c r="AV258" s="14" t="s">
        <v>81</v>
      </c>
      <c r="AW258" s="14" t="s">
        <v>33</v>
      </c>
      <c r="AX258" s="14" t="s">
        <v>71</v>
      </c>
      <c r="AY258" s="254" t="s">
        <v>166</v>
      </c>
    </row>
    <row r="259" s="14" customFormat="1">
      <c r="A259" s="14"/>
      <c r="B259" s="244"/>
      <c r="C259" s="245"/>
      <c r="D259" s="235" t="s">
        <v>177</v>
      </c>
      <c r="E259" s="246" t="s">
        <v>19</v>
      </c>
      <c r="F259" s="247" t="s">
        <v>883</v>
      </c>
      <c r="G259" s="245"/>
      <c r="H259" s="248">
        <v>1.26</v>
      </c>
      <c r="I259" s="249"/>
      <c r="J259" s="245"/>
      <c r="K259" s="245"/>
      <c r="L259" s="250"/>
      <c r="M259" s="251"/>
      <c r="N259" s="252"/>
      <c r="O259" s="252"/>
      <c r="P259" s="252"/>
      <c r="Q259" s="252"/>
      <c r="R259" s="252"/>
      <c r="S259" s="252"/>
      <c r="T259" s="253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4" t="s">
        <v>177</v>
      </c>
      <c r="AU259" s="254" t="s">
        <v>81</v>
      </c>
      <c r="AV259" s="14" t="s">
        <v>81</v>
      </c>
      <c r="AW259" s="14" t="s">
        <v>33</v>
      </c>
      <c r="AX259" s="14" t="s">
        <v>71</v>
      </c>
      <c r="AY259" s="254" t="s">
        <v>166</v>
      </c>
    </row>
    <row r="260" s="14" customFormat="1">
      <c r="A260" s="14"/>
      <c r="B260" s="244"/>
      <c r="C260" s="245"/>
      <c r="D260" s="235" t="s">
        <v>177</v>
      </c>
      <c r="E260" s="246" t="s">
        <v>19</v>
      </c>
      <c r="F260" s="247" t="s">
        <v>883</v>
      </c>
      <c r="G260" s="245"/>
      <c r="H260" s="248">
        <v>1.26</v>
      </c>
      <c r="I260" s="249"/>
      <c r="J260" s="245"/>
      <c r="K260" s="245"/>
      <c r="L260" s="250"/>
      <c r="M260" s="251"/>
      <c r="N260" s="252"/>
      <c r="O260" s="252"/>
      <c r="P260" s="252"/>
      <c r="Q260" s="252"/>
      <c r="R260" s="252"/>
      <c r="S260" s="252"/>
      <c r="T260" s="253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4" t="s">
        <v>177</v>
      </c>
      <c r="AU260" s="254" t="s">
        <v>81</v>
      </c>
      <c r="AV260" s="14" t="s">
        <v>81</v>
      </c>
      <c r="AW260" s="14" t="s">
        <v>33</v>
      </c>
      <c r="AX260" s="14" t="s">
        <v>71</v>
      </c>
      <c r="AY260" s="254" t="s">
        <v>166</v>
      </c>
    </row>
    <row r="261" s="15" customFormat="1">
      <c r="A261" s="15"/>
      <c r="B261" s="255"/>
      <c r="C261" s="256"/>
      <c r="D261" s="235" t="s">
        <v>177</v>
      </c>
      <c r="E261" s="257" t="s">
        <v>19</v>
      </c>
      <c r="F261" s="258" t="s">
        <v>180</v>
      </c>
      <c r="G261" s="256"/>
      <c r="H261" s="259">
        <v>10.699999999999999</v>
      </c>
      <c r="I261" s="260"/>
      <c r="J261" s="256"/>
      <c r="K261" s="256"/>
      <c r="L261" s="261"/>
      <c r="M261" s="262"/>
      <c r="N261" s="263"/>
      <c r="O261" s="263"/>
      <c r="P261" s="263"/>
      <c r="Q261" s="263"/>
      <c r="R261" s="263"/>
      <c r="S261" s="263"/>
      <c r="T261" s="264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T261" s="265" t="s">
        <v>177</v>
      </c>
      <c r="AU261" s="265" t="s">
        <v>81</v>
      </c>
      <c r="AV261" s="15" t="s">
        <v>173</v>
      </c>
      <c r="AW261" s="15" t="s">
        <v>33</v>
      </c>
      <c r="AX261" s="15" t="s">
        <v>79</v>
      </c>
      <c r="AY261" s="265" t="s">
        <v>166</v>
      </c>
    </row>
    <row r="262" s="2" customFormat="1" ht="24.15" customHeight="1">
      <c r="A262" s="41"/>
      <c r="B262" s="42"/>
      <c r="C262" s="215" t="s">
        <v>263</v>
      </c>
      <c r="D262" s="215" t="s">
        <v>168</v>
      </c>
      <c r="E262" s="216" t="s">
        <v>826</v>
      </c>
      <c r="F262" s="217" t="s">
        <v>827</v>
      </c>
      <c r="G262" s="218" t="s">
        <v>188</v>
      </c>
      <c r="H262" s="219">
        <v>5.0999999999999996</v>
      </c>
      <c r="I262" s="220"/>
      <c r="J262" s="221">
        <f>ROUND(I262*H262,2)</f>
        <v>0</v>
      </c>
      <c r="K262" s="217" t="s">
        <v>172</v>
      </c>
      <c r="L262" s="47"/>
      <c r="M262" s="222" t="s">
        <v>19</v>
      </c>
      <c r="N262" s="223" t="s">
        <v>42</v>
      </c>
      <c r="O262" s="87"/>
      <c r="P262" s="224">
        <f>O262*H262</f>
        <v>0</v>
      </c>
      <c r="Q262" s="224">
        <v>0.0015</v>
      </c>
      <c r="R262" s="224">
        <f>Q262*H262</f>
        <v>0.0076499999999999997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173</v>
      </c>
      <c r="AT262" s="226" t="s">
        <v>168</v>
      </c>
      <c r="AU262" s="226" t="s">
        <v>81</v>
      </c>
      <c r="AY262" s="20" t="s">
        <v>166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79</v>
      </c>
      <c r="BK262" s="227">
        <f>ROUND(I262*H262,2)</f>
        <v>0</v>
      </c>
      <c r="BL262" s="20" t="s">
        <v>173</v>
      </c>
      <c r="BM262" s="226" t="s">
        <v>828</v>
      </c>
    </row>
    <row r="263" s="2" customFormat="1">
      <c r="A263" s="41"/>
      <c r="B263" s="42"/>
      <c r="C263" s="43"/>
      <c r="D263" s="228" t="s">
        <v>175</v>
      </c>
      <c r="E263" s="43"/>
      <c r="F263" s="229" t="s">
        <v>829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175</v>
      </c>
      <c r="AU263" s="20" t="s">
        <v>81</v>
      </c>
    </row>
    <row r="264" s="13" customFormat="1">
      <c r="A264" s="13"/>
      <c r="B264" s="233"/>
      <c r="C264" s="234"/>
      <c r="D264" s="235" t="s">
        <v>177</v>
      </c>
      <c r="E264" s="236" t="s">
        <v>19</v>
      </c>
      <c r="F264" s="237" t="s">
        <v>862</v>
      </c>
      <c r="G264" s="234"/>
      <c r="H264" s="236" t="s">
        <v>19</v>
      </c>
      <c r="I264" s="238"/>
      <c r="J264" s="234"/>
      <c r="K264" s="234"/>
      <c r="L264" s="239"/>
      <c r="M264" s="240"/>
      <c r="N264" s="241"/>
      <c r="O264" s="241"/>
      <c r="P264" s="241"/>
      <c r="Q264" s="241"/>
      <c r="R264" s="241"/>
      <c r="S264" s="241"/>
      <c r="T264" s="242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3" t="s">
        <v>177</v>
      </c>
      <c r="AU264" s="243" t="s">
        <v>81</v>
      </c>
      <c r="AV264" s="13" t="s">
        <v>79</v>
      </c>
      <c r="AW264" s="13" t="s">
        <v>33</v>
      </c>
      <c r="AX264" s="13" t="s">
        <v>71</v>
      </c>
      <c r="AY264" s="243" t="s">
        <v>166</v>
      </c>
    </row>
    <row r="265" s="13" customFormat="1">
      <c r="A265" s="13"/>
      <c r="B265" s="233"/>
      <c r="C265" s="234"/>
      <c r="D265" s="235" t="s">
        <v>177</v>
      </c>
      <c r="E265" s="236" t="s">
        <v>19</v>
      </c>
      <c r="F265" s="237" t="s">
        <v>436</v>
      </c>
      <c r="G265" s="234"/>
      <c r="H265" s="236" t="s">
        <v>19</v>
      </c>
      <c r="I265" s="238"/>
      <c r="J265" s="234"/>
      <c r="K265" s="234"/>
      <c r="L265" s="239"/>
      <c r="M265" s="240"/>
      <c r="N265" s="241"/>
      <c r="O265" s="241"/>
      <c r="P265" s="241"/>
      <c r="Q265" s="241"/>
      <c r="R265" s="241"/>
      <c r="S265" s="241"/>
      <c r="T265" s="242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3" t="s">
        <v>177</v>
      </c>
      <c r="AU265" s="243" t="s">
        <v>81</v>
      </c>
      <c r="AV265" s="13" t="s">
        <v>79</v>
      </c>
      <c r="AW265" s="13" t="s">
        <v>33</v>
      </c>
      <c r="AX265" s="13" t="s">
        <v>71</v>
      </c>
      <c r="AY265" s="243" t="s">
        <v>166</v>
      </c>
    </row>
    <row r="266" s="13" customFormat="1">
      <c r="A266" s="13"/>
      <c r="B266" s="233"/>
      <c r="C266" s="234"/>
      <c r="D266" s="235" t="s">
        <v>177</v>
      </c>
      <c r="E266" s="236" t="s">
        <v>19</v>
      </c>
      <c r="F266" s="237" t="s">
        <v>870</v>
      </c>
      <c r="G266" s="234"/>
      <c r="H266" s="236" t="s">
        <v>19</v>
      </c>
      <c r="I266" s="238"/>
      <c r="J266" s="234"/>
      <c r="K266" s="234"/>
      <c r="L266" s="239"/>
      <c r="M266" s="240"/>
      <c r="N266" s="241"/>
      <c r="O266" s="241"/>
      <c r="P266" s="241"/>
      <c r="Q266" s="241"/>
      <c r="R266" s="241"/>
      <c r="S266" s="241"/>
      <c r="T266" s="242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3" t="s">
        <v>177</v>
      </c>
      <c r="AU266" s="243" t="s">
        <v>81</v>
      </c>
      <c r="AV266" s="13" t="s">
        <v>79</v>
      </c>
      <c r="AW266" s="13" t="s">
        <v>33</v>
      </c>
      <c r="AX266" s="13" t="s">
        <v>71</v>
      </c>
      <c r="AY266" s="243" t="s">
        <v>166</v>
      </c>
    </row>
    <row r="267" s="14" customFormat="1">
      <c r="A267" s="14"/>
      <c r="B267" s="244"/>
      <c r="C267" s="245"/>
      <c r="D267" s="235" t="s">
        <v>177</v>
      </c>
      <c r="E267" s="246" t="s">
        <v>19</v>
      </c>
      <c r="F267" s="247" t="s">
        <v>882</v>
      </c>
      <c r="G267" s="245"/>
      <c r="H267" s="248">
        <v>1.29</v>
      </c>
      <c r="I267" s="249"/>
      <c r="J267" s="245"/>
      <c r="K267" s="245"/>
      <c r="L267" s="250"/>
      <c r="M267" s="251"/>
      <c r="N267" s="252"/>
      <c r="O267" s="252"/>
      <c r="P267" s="252"/>
      <c r="Q267" s="252"/>
      <c r="R267" s="252"/>
      <c r="S267" s="252"/>
      <c r="T267" s="253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4" t="s">
        <v>177</v>
      </c>
      <c r="AU267" s="254" t="s">
        <v>81</v>
      </c>
      <c r="AV267" s="14" t="s">
        <v>81</v>
      </c>
      <c r="AW267" s="14" t="s">
        <v>33</v>
      </c>
      <c r="AX267" s="14" t="s">
        <v>71</v>
      </c>
      <c r="AY267" s="254" t="s">
        <v>166</v>
      </c>
    </row>
    <row r="268" s="14" customFormat="1">
      <c r="A268" s="14"/>
      <c r="B268" s="244"/>
      <c r="C268" s="245"/>
      <c r="D268" s="235" t="s">
        <v>177</v>
      </c>
      <c r="E268" s="246" t="s">
        <v>19</v>
      </c>
      <c r="F268" s="247" t="s">
        <v>882</v>
      </c>
      <c r="G268" s="245"/>
      <c r="H268" s="248">
        <v>1.29</v>
      </c>
      <c r="I268" s="249"/>
      <c r="J268" s="245"/>
      <c r="K268" s="245"/>
      <c r="L268" s="250"/>
      <c r="M268" s="251"/>
      <c r="N268" s="252"/>
      <c r="O268" s="252"/>
      <c r="P268" s="252"/>
      <c r="Q268" s="252"/>
      <c r="R268" s="252"/>
      <c r="S268" s="252"/>
      <c r="T268" s="253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54" t="s">
        <v>177</v>
      </c>
      <c r="AU268" s="254" t="s">
        <v>81</v>
      </c>
      <c r="AV268" s="14" t="s">
        <v>81</v>
      </c>
      <c r="AW268" s="14" t="s">
        <v>33</v>
      </c>
      <c r="AX268" s="14" t="s">
        <v>71</v>
      </c>
      <c r="AY268" s="254" t="s">
        <v>166</v>
      </c>
    </row>
    <row r="269" s="13" customFormat="1">
      <c r="A269" s="13"/>
      <c r="B269" s="233"/>
      <c r="C269" s="234"/>
      <c r="D269" s="235" t="s">
        <v>177</v>
      </c>
      <c r="E269" s="236" t="s">
        <v>19</v>
      </c>
      <c r="F269" s="237" t="s">
        <v>871</v>
      </c>
      <c r="G269" s="234"/>
      <c r="H269" s="236" t="s">
        <v>19</v>
      </c>
      <c r="I269" s="238"/>
      <c r="J269" s="234"/>
      <c r="K269" s="234"/>
      <c r="L269" s="239"/>
      <c r="M269" s="240"/>
      <c r="N269" s="241"/>
      <c r="O269" s="241"/>
      <c r="P269" s="241"/>
      <c r="Q269" s="241"/>
      <c r="R269" s="241"/>
      <c r="S269" s="241"/>
      <c r="T269" s="242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3" t="s">
        <v>177</v>
      </c>
      <c r="AU269" s="243" t="s">
        <v>81</v>
      </c>
      <c r="AV269" s="13" t="s">
        <v>79</v>
      </c>
      <c r="AW269" s="13" t="s">
        <v>33</v>
      </c>
      <c r="AX269" s="13" t="s">
        <v>71</v>
      </c>
      <c r="AY269" s="243" t="s">
        <v>166</v>
      </c>
    </row>
    <row r="270" s="14" customFormat="1">
      <c r="A270" s="14"/>
      <c r="B270" s="244"/>
      <c r="C270" s="245"/>
      <c r="D270" s="235" t="s">
        <v>177</v>
      </c>
      <c r="E270" s="246" t="s">
        <v>19</v>
      </c>
      <c r="F270" s="247" t="s">
        <v>883</v>
      </c>
      <c r="G270" s="245"/>
      <c r="H270" s="248">
        <v>1.26</v>
      </c>
      <c r="I270" s="249"/>
      <c r="J270" s="245"/>
      <c r="K270" s="245"/>
      <c r="L270" s="250"/>
      <c r="M270" s="251"/>
      <c r="N270" s="252"/>
      <c r="O270" s="252"/>
      <c r="P270" s="252"/>
      <c r="Q270" s="252"/>
      <c r="R270" s="252"/>
      <c r="S270" s="252"/>
      <c r="T270" s="253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4" t="s">
        <v>177</v>
      </c>
      <c r="AU270" s="254" t="s">
        <v>81</v>
      </c>
      <c r="AV270" s="14" t="s">
        <v>81</v>
      </c>
      <c r="AW270" s="14" t="s">
        <v>33</v>
      </c>
      <c r="AX270" s="14" t="s">
        <v>71</v>
      </c>
      <c r="AY270" s="254" t="s">
        <v>166</v>
      </c>
    </row>
    <row r="271" s="14" customFormat="1">
      <c r="A271" s="14"/>
      <c r="B271" s="244"/>
      <c r="C271" s="245"/>
      <c r="D271" s="235" t="s">
        <v>177</v>
      </c>
      <c r="E271" s="246" t="s">
        <v>19</v>
      </c>
      <c r="F271" s="247" t="s">
        <v>883</v>
      </c>
      <c r="G271" s="245"/>
      <c r="H271" s="248">
        <v>1.26</v>
      </c>
      <c r="I271" s="249"/>
      <c r="J271" s="245"/>
      <c r="K271" s="245"/>
      <c r="L271" s="250"/>
      <c r="M271" s="251"/>
      <c r="N271" s="252"/>
      <c r="O271" s="252"/>
      <c r="P271" s="252"/>
      <c r="Q271" s="252"/>
      <c r="R271" s="252"/>
      <c r="S271" s="252"/>
      <c r="T271" s="253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4" t="s">
        <v>177</v>
      </c>
      <c r="AU271" s="254" t="s">
        <v>81</v>
      </c>
      <c r="AV271" s="14" t="s">
        <v>81</v>
      </c>
      <c r="AW271" s="14" t="s">
        <v>33</v>
      </c>
      <c r="AX271" s="14" t="s">
        <v>71</v>
      </c>
      <c r="AY271" s="254" t="s">
        <v>166</v>
      </c>
    </row>
    <row r="272" s="15" customFormat="1">
      <c r="A272" s="15"/>
      <c r="B272" s="255"/>
      <c r="C272" s="256"/>
      <c r="D272" s="235" t="s">
        <v>177</v>
      </c>
      <c r="E272" s="257" t="s">
        <v>19</v>
      </c>
      <c r="F272" s="258" t="s">
        <v>180</v>
      </c>
      <c r="G272" s="256"/>
      <c r="H272" s="259">
        <v>5.0999999999999996</v>
      </c>
      <c r="I272" s="260"/>
      <c r="J272" s="256"/>
      <c r="K272" s="256"/>
      <c r="L272" s="261"/>
      <c r="M272" s="262"/>
      <c r="N272" s="263"/>
      <c r="O272" s="263"/>
      <c r="P272" s="263"/>
      <c r="Q272" s="263"/>
      <c r="R272" s="263"/>
      <c r="S272" s="263"/>
      <c r="T272" s="264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65" t="s">
        <v>177</v>
      </c>
      <c r="AU272" s="265" t="s">
        <v>81</v>
      </c>
      <c r="AV272" s="15" t="s">
        <v>173</v>
      </c>
      <c r="AW272" s="15" t="s">
        <v>33</v>
      </c>
      <c r="AX272" s="15" t="s">
        <v>79</v>
      </c>
      <c r="AY272" s="265" t="s">
        <v>166</v>
      </c>
    </row>
    <row r="273" s="2" customFormat="1" ht="24.15" customHeight="1">
      <c r="A273" s="41"/>
      <c r="B273" s="42"/>
      <c r="C273" s="215" t="s">
        <v>274</v>
      </c>
      <c r="D273" s="215" t="s">
        <v>168</v>
      </c>
      <c r="E273" s="216" t="s">
        <v>830</v>
      </c>
      <c r="F273" s="217" t="s">
        <v>831</v>
      </c>
      <c r="G273" s="218" t="s">
        <v>188</v>
      </c>
      <c r="H273" s="219">
        <v>5.0999999999999996</v>
      </c>
      <c r="I273" s="220"/>
      <c r="J273" s="221">
        <f>ROUND(I273*H273,2)</f>
        <v>0</v>
      </c>
      <c r="K273" s="217" t="s">
        <v>172</v>
      </c>
      <c r="L273" s="47"/>
      <c r="M273" s="222" t="s">
        <v>19</v>
      </c>
      <c r="N273" s="223" t="s">
        <v>42</v>
      </c>
      <c r="O273" s="87"/>
      <c r="P273" s="224">
        <f>O273*H273</f>
        <v>0</v>
      </c>
      <c r="Q273" s="224">
        <v>0</v>
      </c>
      <c r="R273" s="224">
        <f>Q273*H273</f>
        <v>0</v>
      </c>
      <c r="S273" s="224">
        <v>0</v>
      </c>
      <c r="T273" s="225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26" t="s">
        <v>173</v>
      </c>
      <c r="AT273" s="226" t="s">
        <v>168</v>
      </c>
      <c r="AU273" s="226" t="s">
        <v>81</v>
      </c>
      <c r="AY273" s="20" t="s">
        <v>166</v>
      </c>
      <c r="BE273" s="227">
        <f>IF(N273="základní",J273,0)</f>
        <v>0</v>
      </c>
      <c r="BF273" s="227">
        <f>IF(N273="snížená",J273,0)</f>
        <v>0</v>
      </c>
      <c r="BG273" s="227">
        <f>IF(N273="zákl. přenesená",J273,0)</f>
        <v>0</v>
      </c>
      <c r="BH273" s="227">
        <f>IF(N273="sníž. přenesená",J273,0)</f>
        <v>0</v>
      </c>
      <c r="BI273" s="227">
        <f>IF(N273="nulová",J273,0)</f>
        <v>0</v>
      </c>
      <c r="BJ273" s="20" t="s">
        <v>79</v>
      </c>
      <c r="BK273" s="227">
        <f>ROUND(I273*H273,2)</f>
        <v>0</v>
      </c>
      <c r="BL273" s="20" t="s">
        <v>173</v>
      </c>
      <c r="BM273" s="226" t="s">
        <v>832</v>
      </c>
    </row>
    <row r="274" s="2" customFormat="1">
      <c r="A274" s="41"/>
      <c r="B274" s="42"/>
      <c r="C274" s="43"/>
      <c r="D274" s="228" t="s">
        <v>175</v>
      </c>
      <c r="E274" s="43"/>
      <c r="F274" s="229" t="s">
        <v>833</v>
      </c>
      <c r="G274" s="43"/>
      <c r="H274" s="43"/>
      <c r="I274" s="230"/>
      <c r="J274" s="43"/>
      <c r="K274" s="43"/>
      <c r="L274" s="47"/>
      <c r="M274" s="231"/>
      <c r="N274" s="232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175</v>
      </c>
      <c r="AU274" s="20" t="s">
        <v>81</v>
      </c>
    </row>
    <row r="275" s="13" customFormat="1">
      <c r="A275" s="13"/>
      <c r="B275" s="233"/>
      <c r="C275" s="234"/>
      <c r="D275" s="235" t="s">
        <v>177</v>
      </c>
      <c r="E275" s="236" t="s">
        <v>19</v>
      </c>
      <c r="F275" s="237" t="s">
        <v>862</v>
      </c>
      <c r="G275" s="234"/>
      <c r="H275" s="236" t="s">
        <v>19</v>
      </c>
      <c r="I275" s="238"/>
      <c r="J275" s="234"/>
      <c r="K275" s="234"/>
      <c r="L275" s="239"/>
      <c r="M275" s="240"/>
      <c r="N275" s="241"/>
      <c r="O275" s="241"/>
      <c r="P275" s="241"/>
      <c r="Q275" s="241"/>
      <c r="R275" s="241"/>
      <c r="S275" s="241"/>
      <c r="T275" s="242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3" t="s">
        <v>177</v>
      </c>
      <c r="AU275" s="243" t="s">
        <v>81</v>
      </c>
      <c r="AV275" s="13" t="s">
        <v>79</v>
      </c>
      <c r="AW275" s="13" t="s">
        <v>33</v>
      </c>
      <c r="AX275" s="13" t="s">
        <v>71</v>
      </c>
      <c r="AY275" s="243" t="s">
        <v>166</v>
      </c>
    </row>
    <row r="276" s="13" customFormat="1">
      <c r="A276" s="13"/>
      <c r="B276" s="233"/>
      <c r="C276" s="234"/>
      <c r="D276" s="235" t="s">
        <v>177</v>
      </c>
      <c r="E276" s="236" t="s">
        <v>19</v>
      </c>
      <c r="F276" s="237" t="s">
        <v>436</v>
      </c>
      <c r="G276" s="234"/>
      <c r="H276" s="236" t="s">
        <v>19</v>
      </c>
      <c r="I276" s="238"/>
      <c r="J276" s="234"/>
      <c r="K276" s="234"/>
      <c r="L276" s="239"/>
      <c r="M276" s="240"/>
      <c r="N276" s="241"/>
      <c r="O276" s="241"/>
      <c r="P276" s="241"/>
      <c r="Q276" s="241"/>
      <c r="R276" s="241"/>
      <c r="S276" s="241"/>
      <c r="T276" s="242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3" t="s">
        <v>177</v>
      </c>
      <c r="AU276" s="243" t="s">
        <v>81</v>
      </c>
      <c r="AV276" s="13" t="s">
        <v>79</v>
      </c>
      <c r="AW276" s="13" t="s">
        <v>33</v>
      </c>
      <c r="AX276" s="13" t="s">
        <v>71</v>
      </c>
      <c r="AY276" s="243" t="s">
        <v>166</v>
      </c>
    </row>
    <row r="277" s="13" customFormat="1">
      <c r="A277" s="13"/>
      <c r="B277" s="233"/>
      <c r="C277" s="234"/>
      <c r="D277" s="235" t="s">
        <v>177</v>
      </c>
      <c r="E277" s="236" t="s">
        <v>19</v>
      </c>
      <c r="F277" s="237" t="s">
        <v>870</v>
      </c>
      <c r="G277" s="234"/>
      <c r="H277" s="236" t="s">
        <v>19</v>
      </c>
      <c r="I277" s="238"/>
      <c r="J277" s="234"/>
      <c r="K277" s="234"/>
      <c r="L277" s="239"/>
      <c r="M277" s="240"/>
      <c r="N277" s="241"/>
      <c r="O277" s="241"/>
      <c r="P277" s="241"/>
      <c r="Q277" s="241"/>
      <c r="R277" s="241"/>
      <c r="S277" s="241"/>
      <c r="T277" s="242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3" t="s">
        <v>177</v>
      </c>
      <c r="AU277" s="243" t="s">
        <v>81</v>
      </c>
      <c r="AV277" s="13" t="s">
        <v>79</v>
      </c>
      <c r="AW277" s="13" t="s">
        <v>33</v>
      </c>
      <c r="AX277" s="13" t="s">
        <v>71</v>
      </c>
      <c r="AY277" s="243" t="s">
        <v>166</v>
      </c>
    </row>
    <row r="278" s="14" customFormat="1">
      <c r="A278" s="14"/>
      <c r="B278" s="244"/>
      <c r="C278" s="245"/>
      <c r="D278" s="235" t="s">
        <v>177</v>
      </c>
      <c r="E278" s="246" t="s">
        <v>19</v>
      </c>
      <c r="F278" s="247" t="s">
        <v>882</v>
      </c>
      <c r="G278" s="245"/>
      <c r="H278" s="248">
        <v>1.29</v>
      </c>
      <c r="I278" s="249"/>
      <c r="J278" s="245"/>
      <c r="K278" s="245"/>
      <c r="L278" s="250"/>
      <c r="M278" s="251"/>
      <c r="N278" s="252"/>
      <c r="O278" s="252"/>
      <c r="P278" s="252"/>
      <c r="Q278" s="252"/>
      <c r="R278" s="252"/>
      <c r="S278" s="252"/>
      <c r="T278" s="253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4" t="s">
        <v>177</v>
      </c>
      <c r="AU278" s="254" t="s">
        <v>81</v>
      </c>
      <c r="AV278" s="14" t="s">
        <v>81</v>
      </c>
      <c r="AW278" s="14" t="s">
        <v>33</v>
      </c>
      <c r="AX278" s="14" t="s">
        <v>71</v>
      </c>
      <c r="AY278" s="254" t="s">
        <v>166</v>
      </c>
    </row>
    <row r="279" s="14" customFormat="1">
      <c r="A279" s="14"/>
      <c r="B279" s="244"/>
      <c r="C279" s="245"/>
      <c r="D279" s="235" t="s">
        <v>177</v>
      </c>
      <c r="E279" s="246" t="s">
        <v>19</v>
      </c>
      <c r="F279" s="247" t="s">
        <v>882</v>
      </c>
      <c r="G279" s="245"/>
      <c r="H279" s="248">
        <v>1.29</v>
      </c>
      <c r="I279" s="249"/>
      <c r="J279" s="245"/>
      <c r="K279" s="245"/>
      <c r="L279" s="250"/>
      <c r="M279" s="251"/>
      <c r="N279" s="252"/>
      <c r="O279" s="252"/>
      <c r="P279" s="252"/>
      <c r="Q279" s="252"/>
      <c r="R279" s="252"/>
      <c r="S279" s="252"/>
      <c r="T279" s="253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4" t="s">
        <v>177</v>
      </c>
      <c r="AU279" s="254" t="s">
        <v>81</v>
      </c>
      <c r="AV279" s="14" t="s">
        <v>81</v>
      </c>
      <c r="AW279" s="14" t="s">
        <v>33</v>
      </c>
      <c r="AX279" s="14" t="s">
        <v>71</v>
      </c>
      <c r="AY279" s="254" t="s">
        <v>166</v>
      </c>
    </row>
    <row r="280" s="13" customFormat="1">
      <c r="A280" s="13"/>
      <c r="B280" s="233"/>
      <c r="C280" s="234"/>
      <c r="D280" s="235" t="s">
        <v>177</v>
      </c>
      <c r="E280" s="236" t="s">
        <v>19</v>
      </c>
      <c r="F280" s="237" t="s">
        <v>871</v>
      </c>
      <c r="G280" s="234"/>
      <c r="H280" s="236" t="s">
        <v>19</v>
      </c>
      <c r="I280" s="238"/>
      <c r="J280" s="234"/>
      <c r="K280" s="234"/>
      <c r="L280" s="239"/>
      <c r="M280" s="240"/>
      <c r="N280" s="241"/>
      <c r="O280" s="241"/>
      <c r="P280" s="241"/>
      <c r="Q280" s="241"/>
      <c r="R280" s="241"/>
      <c r="S280" s="241"/>
      <c r="T280" s="242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3" t="s">
        <v>177</v>
      </c>
      <c r="AU280" s="243" t="s">
        <v>81</v>
      </c>
      <c r="AV280" s="13" t="s">
        <v>79</v>
      </c>
      <c r="AW280" s="13" t="s">
        <v>33</v>
      </c>
      <c r="AX280" s="13" t="s">
        <v>71</v>
      </c>
      <c r="AY280" s="243" t="s">
        <v>166</v>
      </c>
    </row>
    <row r="281" s="14" customFormat="1">
      <c r="A281" s="14"/>
      <c r="B281" s="244"/>
      <c r="C281" s="245"/>
      <c r="D281" s="235" t="s">
        <v>177</v>
      </c>
      <c r="E281" s="246" t="s">
        <v>19</v>
      </c>
      <c r="F281" s="247" t="s">
        <v>883</v>
      </c>
      <c r="G281" s="245"/>
      <c r="H281" s="248">
        <v>1.26</v>
      </c>
      <c r="I281" s="249"/>
      <c r="J281" s="245"/>
      <c r="K281" s="245"/>
      <c r="L281" s="250"/>
      <c r="M281" s="251"/>
      <c r="N281" s="252"/>
      <c r="O281" s="252"/>
      <c r="P281" s="252"/>
      <c r="Q281" s="252"/>
      <c r="R281" s="252"/>
      <c r="S281" s="252"/>
      <c r="T281" s="253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54" t="s">
        <v>177</v>
      </c>
      <c r="AU281" s="254" t="s">
        <v>81</v>
      </c>
      <c r="AV281" s="14" t="s">
        <v>81</v>
      </c>
      <c r="AW281" s="14" t="s">
        <v>33</v>
      </c>
      <c r="AX281" s="14" t="s">
        <v>71</v>
      </c>
      <c r="AY281" s="254" t="s">
        <v>166</v>
      </c>
    </row>
    <row r="282" s="14" customFormat="1">
      <c r="A282" s="14"/>
      <c r="B282" s="244"/>
      <c r="C282" s="245"/>
      <c r="D282" s="235" t="s">
        <v>177</v>
      </c>
      <c r="E282" s="246" t="s">
        <v>19</v>
      </c>
      <c r="F282" s="247" t="s">
        <v>883</v>
      </c>
      <c r="G282" s="245"/>
      <c r="H282" s="248">
        <v>1.26</v>
      </c>
      <c r="I282" s="249"/>
      <c r="J282" s="245"/>
      <c r="K282" s="245"/>
      <c r="L282" s="250"/>
      <c r="M282" s="251"/>
      <c r="N282" s="252"/>
      <c r="O282" s="252"/>
      <c r="P282" s="252"/>
      <c r="Q282" s="252"/>
      <c r="R282" s="252"/>
      <c r="S282" s="252"/>
      <c r="T282" s="253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4" t="s">
        <v>177</v>
      </c>
      <c r="AU282" s="254" t="s">
        <v>81</v>
      </c>
      <c r="AV282" s="14" t="s">
        <v>81</v>
      </c>
      <c r="AW282" s="14" t="s">
        <v>33</v>
      </c>
      <c r="AX282" s="14" t="s">
        <v>71</v>
      </c>
      <c r="AY282" s="254" t="s">
        <v>166</v>
      </c>
    </row>
    <row r="283" s="15" customFormat="1">
      <c r="A283" s="15"/>
      <c r="B283" s="255"/>
      <c r="C283" s="256"/>
      <c r="D283" s="235" t="s">
        <v>177</v>
      </c>
      <c r="E283" s="257" t="s">
        <v>19</v>
      </c>
      <c r="F283" s="258" t="s">
        <v>180</v>
      </c>
      <c r="G283" s="256"/>
      <c r="H283" s="259">
        <v>5.0999999999999996</v>
      </c>
      <c r="I283" s="260"/>
      <c r="J283" s="256"/>
      <c r="K283" s="256"/>
      <c r="L283" s="261"/>
      <c r="M283" s="262"/>
      <c r="N283" s="263"/>
      <c r="O283" s="263"/>
      <c r="P283" s="263"/>
      <c r="Q283" s="263"/>
      <c r="R283" s="263"/>
      <c r="S283" s="263"/>
      <c r="T283" s="264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T283" s="265" t="s">
        <v>177</v>
      </c>
      <c r="AU283" s="265" t="s">
        <v>81</v>
      </c>
      <c r="AV283" s="15" t="s">
        <v>173</v>
      </c>
      <c r="AW283" s="15" t="s">
        <v>33</v>
      </c>
      <c r="AX283" s="15" t="s">
        <v>79</v>
      </c>
      <c r="AY283" s="265" t="s">
        <v>166</v>
      </c>
    </row>
    <row r="284" s="2" customFormat="1" ht="37.8" customHeight="1">
      <c r="A284" s="41"/>
      <c r="B284" s="42"/>
      <c r="C284" s="215" t="s">
        <v>299</v>
      </c>
      <c r="D284" s="215" t="s">
        <v>168</v>
      </c>
      <c r="E284" s="216" t="s">
        <v>834</v>
      </c>
      <c r="F284" s="217" t="s">
        <v>835</v>
      </c>
      <c r="G284" s="218" t="s">
        <v>234</v>
      </c>
      <c r="H284" s="219">
        <v>0.29999999999999999</v>
      </c>
      <c r="I284" s="220"/>
      <c r="J284" s="221">
        <f>ROUND(I284*H284,2)</f>
        <v>0</v>
      </c>
      <c r="K284" s="217" t="s">
        <v>172</v>
      </c>
      <c r="L284" s="47"/>
      <c r="M284" s="222" t="s">
        <v>19</v>
      </c>
      <c r="N284" s="223" t="s">
        <v>42</v>
      </c>
      <c r="O284" s="87"/>
      <c r="P284" s="224">
        <f>O284*H284</f>
        <v>0</v>
      </c>
      <c r="Q284" s="224">
        <v>1.0551200000000001</v>
      </c>
      <c r="R284" s="224">
        <f>Q284*H284</f>
        <v>0.31653599999999998</v>
      </c>
      <c r="S284" s="224">
        <v>0</v>
      </c>
      <c r="T284" s="225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6" t="s">
        <v>173</v>
      </c>
      <c r="AT284" s="226" t="s">
        <v>168</v>
      </c>
      <c r="AU284" s="226" t="s">
        <v>81</v>
      </c>
      <c r="AY284" s="20" t="s">
        <v>166</v>
      </c>
      <c r="BE284" s="227">
        <f>IF(N284="základní",J284,0)</f>
        <v>0</v>
      </c>
      <c r="BF284" s="227">
        <f>IF(N284="snížená",J284,0)</f>
        <v>0</v>
      </c>
      <c r="BG284" s="227">
        <f>IF(N284="zákl. přenesená",J284,0)</f>
        <v>0</v>
      </c>
      <c r="BH284" s="227">
        <f>IF(N284="sníž. přenesená",J284,0)</f>
        <v>0</v>
      </c>
      <c r="BI284" s="227">
        <f>IF(N284="nulová",J284,0)</f>
        <v>0</v>
      </c>
      <c r="BJ284" s="20" t="s">
        <v>79</v>
      </c>
      <c r="BK284" s="227">
        <f>ROUND(I284*H284,2)</f>
        <v>0</v>
      </c>
      <c r="BL284" s="20" t="s">
        <v>173</v>
      </c>
      <c r="BM284" s="226" t="s">
        <v>836</v>
      </c>
    </row>
    <row r="285" s="2" customFormat="1">
      <c r="A285" s="41"/>
      <c r="B285" s="42"/>
      <c r="C285" s="43"/>
      <c r="D285" s="228" t="s">
        <v>175</v>
      </c>
      <c r="E285" s="43"/>
      <c r="F285" s="229" t="s">
        <v>837</v>
      </c>
      <c r="G285" s="43"/>
      <c r="H285" s="43"/>
      <c r="I285" s="230"/>
      <c r="J285" s="43"/>
      <c r="K285" s="43"/>
      <c r="L285" s="47"/>
      <c r="M285" s="231"/>
      <c r="N285" s="232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175</v>
      </c>
      <c r="AU285" s="20" t="s">
        <v>81</v>
      </c>
    </row>
    <row r="286" s="13" customFormat="1">
      <c r="A286" s="13"/>
      <c r="B286" s="233"/>
      <c r="C286" s="234"/>
      <c r="D286" s="235" t="s">
        <v>177</v>
      </c>
      <c r="E286" s="236" t="s">
        <v>19</v>
      </c>
      <c r="F286" s="237" t="s">
        <v>862</v>
      </c>
      <c r="G286" s="234"/>
      <c r="H286" s="236" t="s">
        <v>19</v>
      </c>
      <c r="I286" s="238"/>
      <c r="J286" s="234"/>
      <c r="K286" s="234"/>
      <c r="L286" s="239"/>
      <c r="M286" s="240"/>
      <c r="N286" s="241"/>
      <c r="O286" s="241"/>
      <c r="P286" s="241"/>
      <c r="Q286" s="241"/>
      <c r="R286" s="241"/>
      <c r="S286" s="241"/>
      <c r="T286" s="242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3" t="s">
        <v>177</v>
      </c>
      <c r="AU286" s="243" t="s">
        <v>81</v>
      </c>
      <c r="AV286" s="13" t="s">
        <v>79</v>
      </c>
      <c r="AW286" s="13" t="s">
        <v>33</v>
      </c>
      <c r="AX286" s="13" t="s">
        <v>71</v>
      </c>
      <c r="AY286" s="243" t="s">
        <v>166</v>
      </c>
    </row>
    <row r="287" s="13" customFormat="1">
      <c r="A287" s="13"/>
      <c r="B287" s="233"/>
      <c r="C287" s="234"/>
      <c r="D287" s="235" t="s">
        <v>177</v>
      </c>
      <c r="E287" s="236" t="s">
        <v>19</v>
      </c>
      <c r="F287" s="237" t="s">
        <v>436</v>
      </c>
      <c r="G287" s="234"/>
      <c r="H287" s="236" t="s">
        <v>19</v>
      </c>
      <c r="I287" s="238"/>
      <c r="J287" s="234"/>
      <c r="K287" s="234"/>
      <c r="L287" s="239"/>
      <c r="M287" s="240"/>
      <c r="N287" s="241"/>
      <c r="O287" s="241"/>
      <c r="P287" s="241"/>
      <c r="Q287" s="241"/>
      <c r="R287" s="241"/>
      <c r="S287" s="241"/>
      <c r="T287" s="242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3" t="s">
        <v>177</v>
      </c>
      <c r="AU287" s="243" t="s">
        <v>81</v>
      </c>
      <c r="AV287" s="13" t="s">
        <v>79</v>
      </c>
      <c r="AW287" s="13" t="s">
        <v>33</v>
      </c>
      <c r="AX287" s="13" t="s">
        <v>71</v>
      </c>
      <c r="AY287" s="243" t="s">
        <v>166</v>
      </c>
    </row>
    <row r="288" s="13" customFormat="1">
      <c r="A288" s="13"/>
      <c r="B288" s="233"/>
      <c r="C288" s="234"/>
      <c r="D288" s="235" t="s">
        <v>177</v>
      </c>
      <c r="E288" s="236" t="s">
        <v>19</v>
      </c>
      <c r="F288" s="237" t="s">
        <v>884</v>
      </c>
      <c r="G288" s="234"/>
      <c r="H288" s="236" t="s">
        <v>19</v>
      </c>
      <c r="I288" s="238"/>
      <c r="J288" s="234"/>
      <c r="K288" s="234"/>
      <c r="L288" s="239"/>
      <c r="M288" s="240"/>
      <c r="N288" s="241"/>
      <c r="O288" s="241"/>
      <c r="P288" s="241"/>
      <c r="Q288" s="241"/>
      <c r="R288" s="241"/>
      <c r="S288" s="241"/>
      <c r="T288" s="242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3" t="s">
        <v>177</v>
      </c>
      <c r="AU288" s="243" t="s">
        <v>81</v>
      </c>
      <c r="AV288" s="13" t="s">
        <v>79</v>
      </c>
      <c r="AW288" s="13" t="s">
        <v>33</v>
      </c>
      <c r="AX288" s="13" t="s">
        <v>71</v>
      </c>
      <c r="AY288" s="243" t="s">
        <v>166</v>
      </c>
    </row>
    <row r="289" s="14" customFormat="1">
      <c r="A289" s="14"/>
      <c r="B289" s="244"/>
      <c r="C289" s="245"/>
      <c r="D289" s="235" t="s">
        <v>177</v>
      </c>
      <c r="E289" s="246" t="s">
        <v>19</v>
      </c>
      <c r="F289" s="247" t="s">
        <v>885</v>
      </c>
      <c r="G289" s="245"/>
      <c r="H289" s="248">
        <v>0.29999999999999999</v>
      </c>
      <c r="I289" s="249"/>
      <c r="J289" s="245"/>
      <c r="K289" s="245"/>
      <c r="L289" s="250"/>
      <c r="M289" s="251"/>
      <c r="N289" s="252"/>
      <c r="O289" s="252"/>
      <c r="P289" s="252"/>
      <c r="Q289" s="252"/>
      <c r="R289" s="252"/>
      <c r="S289" s="252"/>
      <c r="T289" s="253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4" t="s">
        <v>177</v>
      </c>
      <c r="AU289" s="254" t="s">
        <v>81</v>
      </c>
      <c r="AV289" s="14" t="s">
        <v>81</v>
      </c>
      <c r="AW289" s="14" t="s">
        <v>33</v>
      </c>
      <c r="AX289" s="14" t="s">
        <v>71</v>
      </c>
      <c r="AY289" s="254" t="s">
        <v>166</v>
      </c>
    </row>
    <row r="290" s="15" customFormat="1">
      <c r="A290" s="15"/>
      <c r="B290" s="255"/>
      <c r="C290" s="256"/>
      <c r="D290" s="235" t="s">
        <v>177</v>
      </c>
      <c r="E290" s="257" t="s">
        <v>19</v>
      </c>
      <c r="F290" s="258" t="s">
        <v>180</v>
      </c>
      <c r="G290" s="256"/>
      <c r="H290" s="259">
        <v>0.29999999999999999</v>
      </c>
      <c r="I290" s="260"/>
      <c r="J290" s="256"/>
      <c r="K290" s="256"/>
      <c r="L290" s="261"/>
      <c r="M290" s="262"/>
      <c r="N290" s="263"/>
      <c r="O290" s="263"/>
      <c r="P290" s="263"/>
      <c r="Q290" s="263"/>
      <c r="R290" s="263"/>
      <c r="S290" s="263"/>
      <c r="T290" s="264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T290" s="265" t="s">
        <v>177</v>
      </c>
      <c r="AU290" s="265" t="s">
        <v>81</v>
      </c>
      <c r="AV290" s="15" t="s">
        <v>173</v>
      </c>
      <c r="AW290" s="15" t="s">
        <v>33</v>
      </c>
      <c r="AX290" s="15" t="s">
        <v>79</v>
      </c>
      <c r="AY290" s="265" t="s">
        <v>166</v>
      </c>
    </row>
    <row r="291" s="12" customFormat="1" ht="22.8" customHeight="1">
      <c r="A291" s="12"/>
      <c r="B291" s="199"/>
      <c r="C291" s="200"/>
      <c r="D291" s="201" t="s">
        <v>70</v>
      </c>
      <c r="E291" s="213" t="s">
        <v>213</v>
      </c>
      <c r="F291" s="213" t="s">
        <v>462</v>
      </c>
      <c r="G291" s="200"/>
      <c r="H291" s="200"/>
      <c r="I291" s="203"/>
      <c r="J291" s="214">
        <f>BK291</f>
        <v>0</v>
      </c>
      <c r="K291" s="200"/>
      <c r="L291" s="205"/>
      <c r="M291" s="206"/>
      <c r="N291" s="207"/>
      <c r="O291" s="207"/>
      <c r="P291" s="208">
        <f>SUM(P292:P398)</f>
        <v>0</v>
      </c>
      <c r="Q291" s="207"/>
      <c r="R291" s="208">
        <f>SUM(R292:R398)</f>
        <v>8.7367018599999984</v>
      </c>
      <c r="S291" s="207"/>
      <c r="T291" s="209">
        <f>SUM(T292:T398)</f>
        <v>0</v>
      </c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R291" s="210" t="s">
        <v>79</v>
      </c>
      <c r="AT291" s="211" t="s">
        <v>70</v>
      </c>
      <c r="AU291" s="211" t="s">
        <v>79</v>
      </c>
      <c r="AY291" s="210" t="s">
        <v>166</v>
      </c>
      <c r="BK291" s="212">
        <f>SUM(BK292:BK398)</f>
        <v>0</v>
      </c>
    </row>
    <row r="292" s="2" customFormat="1" ht="21.75" customHeight="1">
      <c r="A292" s="41"/>
      <c r="B292" s="42"/>
      <c r="C292" s="215" t="s">
        <v>315</v>
      </c>
      <c r="D292" s="215" t="s">
        <v>168</v>
      </c>
      <c r="E292" s="216" t="s">
        <v>463</v>
      </c>
      <c r="F292" s="217" t="s">
        <v>464</v>
      </c>
      <c r="G292" s="218" t="s">
        <v>194</v>
      </c>
      <c r="H292" s="219">
        <v>3.3199999999999998</v>
      </c>
      <c r="I292" s="220"/>
      <c r="J292" s="221">
        <f>ROUND(I292*H292,2)</f>
        <v>0</v>
      </c>
      <c r="K292" s="217" t="s">
        <v>172</v>
      </c>
      <c r="L292" s="47"/>
      <c r="M292" s="222" t="s">
        <v>19</v>
      </c>
      <c r="N292" s="223" t="s">
        <v>42</v>
      </c>
      <c r="O292" s="87"/>
      <c r="P292" s="224">
        <f>O292*H292</f>
        <v>0</v>
      </c>
      <c r="Q292" s="224">
        <v>2.5018699999999998</v>
      </c>
      <c r="R292" s="224">
        <f>Q292*H292</f>
        <v>8.3062083999999992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173</v>
      </c>
      <c r="AT292" s="226" t="s">
        <v>168</v>
      </c>
      <c r="AU292" s="226" t="s">
        <v>81</v>
      </c>
      <c r="AY292" s="20" t="s">
        <v>166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79</v>
      </c>
      <c r="BK292" s="227">
        <f>ROUND(I292*H292,2)</f>
        <v>0</v>
      </c>
      <c r="BL292" s="20" t="s">
        <v>173</v>
      </c>
      <c r="BM292" s="226" t="s">
        <v>465</v>
      </c>
    </row>
    <row r="293" s="2" customFormat="1">
      <c r="A293" s="41"/>
      <c r="B293" s="42"/>
      <c r="C293" s="43"/>
      <c r="D293" s="228" t="s">
        <v>175</v>
      </c>
      <c r="E293" s="43"/>
      <c r="F293" s="229" t="s">
        <v>466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175</v>
      </c>
      <c r="AU293" s="20" t="s">
        <v>81</v>
      </c>
    </row>
    <row r="294" s="13" customFormat="1">
      <c r="A294" s="13"/>
      <c r="B294" s="233"/>
      <c r="C294" s="234"/>
      <c r="D294" s="235" t="s">
        <v>177</v>
      </c>
      <c r="E294" s="236" t="s">
        <v>19</v>
      </c>
      <c r="F294" s="237" t="s">
        <v>862</v>
      </c>
      <c r="G294" s="234"/>
      <c r="H294" s="236" t="s">
        <v>19</v>
      </c>
      <c r="I294" s="238"/>
      <c r="J294" s="234"/>
      <c r="K294" s="234"/>
      <c r="L294" s="239"/>
      <c r="M294" s="240"/>
      <c r="N294" s="241"/>
      <c r="O294" s="241"/>
      <c r="P294" s="241"/>
      <c r="Q294" s="241"/>
      <c r="R294" s="241"/>
      <c r="S294" s="241"/>
      <c r="T294" s="242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3" t="s">
        <v>177</v>
      </c>
      <c r="AU294" s="243" t="s">
        <v>81</v>
      </c>
      <c r="AV294" s="13" t="s">
        <v>79</v>
      </c>
      <c r="AW294" s="13" t="s">
        <v>33</v>
      </c>
      <c r="AX294" s="13" t="s">
        <v>71</v>
      </c>
      <c r="AY294" s="243" t="s">
        <v>166</v>
      </c>
    </row>
    <row r="295" s="13" customFormat="1">
      <c r="A295" s="13"/>
      <c r="B295" s="233"/>
      <c r="C295" s="234"/>
      <c r="D295" s="235" t="s">
        <v>177</v>
      </c>
      <c r="E295" s="236" t="s">
        <v>19</v>
      </c>
      <c r="F295" s="237" t="s">
        <v>446</v>
      </c>
      <c r="G295" s="234"/>
      <c r="H295" s="236" t="s">
        <v>19</v>
      </c>
      <c r="I295" s="238"/>
      <c r="J295" s="234"/>
      <c r="K295" s="234"/>
      <c r="L295" s="239"/>
      <c r="M295" s="240"/>
      <c r="N295" s="241"/>
      <c r="O295" s="241"/>
      <c r="P295" s="241"/>
      <c r="Q295" s="241"/>
      <c r="R295" s="241"/>
      <c r="S295" s="241"/>
      <c r="T295" s="242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3" t="s">
        <v>177</v>
      </c>
      <c r="AU295" s="243" t="s">
        <v>81</v>
      </c>
      <c r="AV295" s="13" t="s">
        <v>79</v>
      </c>
      <c r="AW295" s="13" t="s">
        <v>33</v>
      </c>
      <c r="AX295" s="13" t="s">
        <v>71</v>
      </c>
      <c r="AY295" s="243" t="s">
        <v>166</v>
      </c>
    </row>
    <row r="296" s="13" customFormat="1">
      <c r="A296" s="13"/>
      <c r="B296" s="233"/>
      <c r="C296" s="234"/>
      <c r="D296" s="235" t="s">
        <v>177</v>
      </c>
      <c r="E296" s="236" t="s">
        <v>19</v>
      </c>
      <c r="F296" s="237" t="s">
        <v>886</v>
      </c>
      <c r="G296" s="234"/>
      <c r="H296" s="236" t="s">
        <v>19</v>
      </c>
      <c r="I296" s="238"/>
      <c r="J296" s="234"/>
      <c r="K296" s="234"/>
      <c r="L296" s="239"/>
      <c r="M296" s="240"/>
      <c r="N296" s="241"/>
      <c r="O296" s="241"/>
      <c r="P296" s="241"/>
      <c r="Q296" s="241"/>
      <c r="R296" s="241"/>
      <c r="S296" s="241"/>
      <c r="T296" s="242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3" t="s">
        <v>177</v>
      </c>
      <c r="AU296" s="243" t="s">
        <v>81</v>
      </c>
      <c r="AV296" s="13" t="s">
        <v>79</v>
      </c>
      <c r="AW296" s="13" t="s">
        <v>33</v>
      </c>
      <c r="AX296" s="13" t="s">
        <v>71</v>
      </c>
      <c r="AY296" s="243" t="s">
        <v>166</v>
      </c>
    </row>
    <row r="297" s="14" customFormat="1">
      <c r="A297" s="14"/>
      <c r="B297" s="244"/>
      <c r="C297" s="245"/>
      <c r="D297" s="235" t="s">
        <v>177</v>
      </c>
      <c r="E297" s="246" t="s">
        <v>19</v>
      </c>
      <c r="F297" s="247" t="s">
        <v>887</v>
      </c>
      <c r="G297" s="245"/>
      <c r="H297" s="248">
        <v>0.23999999999999999</v>
      </c>
      <c r="I297" s="249"/>
      <c r="J297" s="245"/>
      <c r="K297" s="245"/>
      <c r="L297" s="250"/>
      <c r="M297" s="251"/>
      <c r="N297" s="252"/>
      <c r="O297" s="252"/>
      <c r="P297" s="252"/>
      <c r="Q297" s="252"/>
      <c r="R297" s="252"/>
      <c r="S297" s="252"/>
      <c r="T297" s="253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4" t="s">
        <v>177</v>
      </c>
      <c r="AU297" s="254" t="s">
        <v>81</v>
      </c>
      <c r="AV297" s="14" t="s">
        <v>81</v>
      </c>
      <c r="AW297" s="14" t="s">
        <v>33</v>
      </c>
      <c r="AX297" s="14" t="s">
        <v>71</v>
      </c>
      <c r="AY297" s="254" t="s">
        <v>166</v>
      </c>
    </row>
    <row r="298" s="14" customFormat="1">
      <c r="A298" s="14"/>
      <c r="B298" s="244"/>
      <c r="C298" s="245"/>
      <c r="D298" s="235" t="s">
        <v>177</v>
      </c>
      <c r="E298" s="246" t="s">
        <v>19</v>
      </c>
      <c r="F298" s="247" t="s">
        <v>887</v>
      </c>
      <c r="G298" s="245"/>
      <c r="H298" s="248">
        <v>0.23999999999999999</v>
      </c>
      <c r="I298" s="249"/>
      <c r="J298" s="245"/>
      <c r="K298" s="245"/>
      <c r="L298" s="250"/>
      <c r="M298" s="251"/>
      <c r="N298" s="252"/>
      <c r="O298" s="252"/>
      <c r="P298" s="252"/>
      <c r="Q298" s="252"/>
      <c r="R298" s="252"/>
      <c r="S298" s="252"/>
      <c r="T298" s="253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4" t="s">
        <v>177</v>
      </c>
      <c r="AU298" s="254" t="s">
        <v>81</v>
      </c>
      <c r="AV298" s="14" t="s">
        <v>81</v>
      </c>
      <c r="AW298" s="14" t="s">
        <v>33</v>
      </c>
      <c r="AX298" s="14" t="s">
        <v>71</v>
      </c>
      <c r="AY298" s="254" t="s">
        <v>166</v>
      </c>
    </row>
    <row r="299" s="13" customFormat="1">
      <c r="A299" s="13"/>
      <c r="B299" s="233"/>
      <c r="C299" s="234"/>
      <c r="D299" s="235" t="s">
        <v>177</v>
      </c>
      <c r="E299" s="236" t="s">
        <v>19</v>
      </c>
      <c r="F299" s="237" t="s">
        <v>888</v>
      </c>
      <c r="G299" s="234"/>
      <c r="H299" s="236" t="s">
        <v>19</v>
      </c>
      <c r="I299" s="238"/>
      <c r="J299" s="234"/>
      <c r="K299" s="234"/>
      <c r="L299" s="239"/>
      <c r="M299" s="240"/>
      <c r="N299" s="241"/>
      <c r="O299" s="241"/>
      <c r="P299" s="241"/>
      <c r="Q299" s="241"/>
      <c r="R299" s="241"/>
      <c r="S299" s="241"/>
      <c r="T299" s="242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3" t="s">
        <v>177</v>
      </c>
      <c r="AU299" s="243" t="s">
        <v>81</v>
      </c>
      <c r="AV299" s="13" t="s">
        <v>79</v>
      </c>
      <c r="AW299" s="13" t="s">
        <v>33</v>
      </c>
      <c r="AX299" s="13" t="s">
        <v>71</v>
      </c>
      <c r="AY299" s="243" t="s">
        <v>166</v>
      </c>
    </row>
    <row r="300" s="14" customFormat="1">
      <c r="A300" s="14"/>
      <c r="B300" s="244"/>
      <c r="C300" s="245"/>
      <c r="D300" s="235" t="s">
        <v>177</v>
      </c>
      <c r="E300" s="246" t="s">
        <v>19</v>
      </c>
      <c r="F300" s="247" t="s">
        <v>887</v>
      </c>
      <c r="G300" s="245"/>
      <c r="H300" s="248">
        <v>0.23999999999999999</v>
      </c>
      <c r="I300" s="249"/>
      <c r="J300" s="245"/>
      <c r="K300" s="245"/>
      <c r="L300" s="250"/>
      <c r="M300" s="251"/>
      <c r="N300" s="252"/>
      <c r="O300" s="252"/>
      <c r="P300" s="252"/>
      <c r="Q300" s="252"/>
      <c r="R300" s="252"/>
      <c r="S300" s="252"/>
      <c r="T300" s="253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4" t="s">
        <v>177</v>
      </c>
      <c r="AU300" s="254" t="s">
        <v>81</v>
      </c>
      <c r="AV300" s="14" t="s">
        <v>81</v>
      </c>
      <c r="AW300" s="14" t="s">
        <v>33</v>
      </c>
      <c r="AX300" s="14" t="s">
        <v>71</v>
      </c>
      <c r="AY300" s="254" t="s">
        <v>166</v>
      </c>
    </row>
    <row r="301" s="14" customFormat="1">
      <c r="A301" s="14"/>
      <c r="B301" s="244"/>
      <c r="C301" s="245"/>
      <c r="D301" s="235" t="s">
        <v>177</v>
      </c>
      <c r="E301" s="246" t="s">
        <v>19</v>
      </c>
      <c r="F301" s="247" t="s">
        <v>887</v>
      </c>
      <c r="G301" s="245"/>
      <c r="H301" s="248">
        <v>0.23999999999999999</v>
      </c>
      <c r="I301" s="249"/>
      <c r="J301" s="245"/>
      <c r="K301" s="245"/>
      <c r="L301" s="250"/>
      <c r="M301" s="251"/>
      <c r="N301" s="252"/>
      <c r="O301" s="252"/>
      <c r="P301" s="252"/>
      <c r="Q301" s="252"/>
      <c r="R301" s="252"/>
      <c r="S301" s="252"/>
      <c r="T301" s="253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54" t="s">
        <v>177</v>
      </c>
      <c r="AU301" s="254" t="s">
        <v>81</v>
      </c>
      <c r="AV301" s="14" t="s">
        <v>81</v>
      </c>
      <c r="AW301" s="14" t="s">
        <v>33</v>
      </c>
      <c r="AX301" s="14" t="s">
        <v>71</v>
      </c>
      <c r="AY301" s="254" t="s">
        <v>166</v>
      </c>
    </row>
    <row r="302" s="13" customFormat="1">
      <c r="A302" s="13"/>
      <c r="B302" s="233"/>
      <c r="C302" s="234"/>
      <c r="D302" s="235" t="s">
        <v>177</v>
      </c>
      <c r="E302" s="236" t="s">
        <v>19</v>
      </c>
      <c r="F302" s="237" t="s">
        <v>889</v>
      </c>
      <c r="G302" s="234"/>
      <c r="H302" s="236" t="s">
        <v>19</v>
      </c>
      <c r="I302" s="238"/>
      <c r="J302" s="234"/>
      <c r="K302" s="234"/>
      <c r="L302" s="239"/>
      <c r="M302" s="240"/>
      <c r="N302" s="241"/>
      <c r="O302" s="241"/>
      <c r="P302" s="241"/>
      <c r="Q302" s="241"/>
      <c r="R302" s="241"/>
      <c r="S302" s="241"/>
      <c r="T302" s="242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3" t="s">
        <v>177</v>
      </c>
      <c r="AU302" s="243" t="s">
        <v>81</v>
      </c>
      <c r="AV302" s="13" t="s">
        <v>79</v>
      </c>
      <c r="AW302" s="13" t="s">
        <v>33</v>
      </c>
      <c r="AX302" s="13" t="s">
        <v>71</v>
      </c>
      <c r="AY302" s="243" t="s">
        <v>166</v>
      </c>
    </row>
    <row r="303" s="14" customFormat="1">
      <c r="A303" s="14"/>
      <c r="B303" s="244"/>
      <c r="C303" s="245"/>
      <c r="D303" s="235" t="s">
        <v>177</v>
      </c>
      <c r="E303" s="246" t="s">
        <v>19</v>
      </c>
      <c r="F303" s="247" t="s">
        <v>890</v>
      </c>
      <c r="G303" s="245"/>
      <c r="H303" s="248">
        <v>1.1799999999999999</v>
      </c>
      <c r="I303" s="249"/>
      <c r="J303" s="245"/>
      <c r="K303" s="245"/>
      <c r="L303" s="250"/>
      <c r="M303" s="251"/>
      <c r="N303" s="252"/>
      <c r="O303" s="252"/>
      <c r="P303" s="252"/>
      <c r="Q303" s="252"/>
      <c r="R303" s="252"/>
      <c r="S303" s="252"/>
      <c r="T303" s="253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4" t="s">
        <v>177</v>
      </c>
      <c r="AU303" s="254" t="s">
        <v>81</v>
      </c>
      <c r="AV303" s="14" t="s">
        <v>81</v>
      </c>
      <c r="AW303" s="14" t="s">
        <v>33</v>
      </c>
      <c r="AX303" s="14" t="s">
        <v>71</v>
      </c>
      <c r="AY303" s="254" t="s">
        <v>166</v>
      </c>
    </row>
    <row r="304" s="13" customFormat="1">
      <c r="A304" s="13"/>
      <c r="B304" s="233"/>
      <c r="C304" s="234"/>
      <c r="D304" s="235" t="s">
        <v>177</v>
      </c>
      <c r="E304" s="236" t="s">
        <v>19</v>
      </c>
      <c r="F304" s="237" t="s">
        <v>891</v>
      </c>
      <c r="G304" s="234"/>
      <c r="H304" s="236" t="s">
        <v>19</v>
      </c>
      <c r="I304" s="238"/>
      <c r="J304" s="234"/>
      <c r="K304" s="234"/>
      <c r="L304" s="239"/>
      <c r="M304" s="240"/>
      <c r="N304" s="241"/>
      <c r="O304" s="241"/>
      <c r="P304" s="241"/>
      <c r="Q304" s="241"/>
      <c r="R304" s="241"/>
      <c r="S304" s="241"/>
      <c r="T304" s="242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3" t="s">
        <v>177</v>
      </c>
      <c r="AU304" s="243" t="s">
        <v>81</v>
      </c>
      <c r="AV304" s="13" t="s">
        <v>79</v>
      </c>
      <c r="AW304" s="13" t="s">
        <v>33</v>
      </c>
      <c r="AX304" s="13" t="s">
        <v>71</v>
      </c>
      <c r="AY304" s="243" t="s">
        <v>166</v>
      </c>
    </row>
    <row r="305" s="14" customFormat="1">
      <c r="A305" s="14"/>
      <c r="B305" s="244"/>
      <c r="C305" s="245"/>
      <c r="D305" s="235" t="s">
        <v>177</v>
      </c>
      <c r="E305" s="246" t="s">
        <v>19</v>
      </c>
      <c r="F305" s="247" t="s">
        <v>890</v>
      </c>
      <c r="G305" s="245"/>
      <c r="H305" s="248">
        <v>1.1799999999999999</v>
      </c>
      <c r="I305" s="249"/>
      <c r="J305" s="245"/>
      <c r="K305" s="245"/>
      <c r="L305" s="250"/>
      <c r="M305" s="251"/>
      <c r="N305" s="252"/>
      <c r="O305" s="252"/>
      <c r="P305" s="252"/>
      <c r="Q305" s="252"/>
      <c r="R305" s="252"/>
      <c r="S305" s="252"/>
      <c r="T305" s="253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54" t="s">
        <v>177</v>
      </c>
      <c r="AU305" s="254" t="s">
        <v>81</v>
      </c>
      <c r="AV305" s="14" t="s">
        <v>81</v>
      </c>
      <c r="AW305" s="14" t="s">
        <v>33</v>
      </c>
      <c r="AX305" s="14" t="s">
        <v>71</v>
      </c>
      <c r="AY305" s="254" t="s">
        <v>166</v>
      </c>
    </row>
    <row r="306" s="15" customFormat="1">
      <c r="A306" s="15"/>
      <c r="B306" s="255"/>
      <c r="C306" s="256"/>
      <c r="D306" s="235" t="s">
        <v>177</v>
      </c>
      <c r="E306" s="257" t="s">
        <v>19</v>
      </c>
      <c r="F306" s="258" t="s">
        <v>180</v>
      </c>
      <c r="G306" s="256"/>
      <c r="H306" s="259">
        <v>3.3199999999999994</v>
      </c>
      <c r="I306" s="260"/>
      <c r="J306" s="256"/>
      <c r="K306" s="256"/>
      <c r="L306" s="261"/>
      <c r="M306" s="262"/>
      <c r="N306" s="263"/>
      <c r="O306" s="263"/>
      <c r="P306" s="263"/>
      <c r="Q306" s="263"/>
      <c r="R306" s="263"/>
      <c r="S306" s="263"/>
      <c r="T306" s="264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T306" s="265" t="s">
        <v>177</v>
      </c>
      <c r="AU306" s="265" t="s">
        <v>81</v>
      </c>
      <c r="AV306" s="15" t="s">
        <v>173</v>
      </c>
      <c r="AW306" s="15" t="s">
        <v>33</v>
      </c>
      <c r="AX306" s="15" t="s">
        <v>79</v>
      </c>
      <c r="AY306" s="265" t="s">
        <v>166</v>
      </c>
    </row>
    <row r="307" s="2" customFormat="1" ht="16.5" customHeight="1">
      <c r="A307" s="41"/>
      <c r="B307" s="42"/>
      <c r="C307" s="283" t="s">
        <v>325</v>
      </c>
      <c r="D307" s="283" t="s">
        <v>392</v>
      </c>
      <c r="E307" s="284" t="s">
        <v>474</v>
      </c>
      <c r="F307" s="285" t="s">
        <v>475</v>
      </c>
      <c r="G307" s="286" t="s">
        <v>385</v>
      </c>
      <c r="H307" s="287">
        <v>59</v>
      </c>
      <c r="I307" s="288"/>
      <c r="J307" s="289">
        <f>ROUND(I307*H307,2)</f>
        <v>0</v>
      </c>
      <c r="K307" s="285" t="s">
        <v>476</v>
      </c>
      <c r="L307" s="290"/>
      <c r="M307" s="291" t="s">
        <v>19</v>
      </c>
      <c r="N307" s="292" t="s">
        <v>42</v>
      </c>
      <c r="O307" s="87"/>
      <c r="P307" s="224">
        <f>O307*H307</f>
        <v>0</v>
      </c>
      <c r="Q307" s="224">
        <v>0.001</v>
      </c>
      <c r="R307" s="224">
        <f>Q307*H307</f>
        <v>0.059000000000000004</v>
      </c>
      <c r="S307" s="224">
        <v>0</v>
      </c>
      <c r="T307" s="225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226" t="s">
        <v>226</v>
      </c>
      <c r="AT307" s="226" t="s">
        <v>392</v>
      </c>
      <c r="AU307" s="226" t="s">
        <v>81</v>
      </c>
      <c r="AY307" s="20" t="s">
        <v>166</v>
      </c>
      <c r="BE307" s="227">
        <f>IF(N307="základní",J307,0)</f>
        <v>0</v>
      </c>
      <c r="BF307" s="227">
        <f>IF(N307="snížená",J307,0)</f>
        <v>0</v>
      </c>
      <c r="BG307" s="227">
        <f>IF(N307="zákl. přenesená",J307,0)</f>
        <v>0</v>
      </c>
      <c r="BH307" s="227">
        <f>IF(N307="sníž. přenesená",J307,0)</f>
        <v>0</v>
      </c>
      <c r="BI307" s="227">
        <f>IF(N307="nulová",J307,0)</f>
        <v>0</v>
      </c>
      <c r="BJ307" s="20" t="s">
        <v>79</v>
      </c>
      <c r="BK307" s="227">
        <f>ROUND(I307*H307,2)</f>
        <v>0</v>
      </c>
      <c r="BL307" s="20" t="s">
        <v>173</v>
      </c>
      <c r="BM307" s="226" t="s">
        <v>892</v>
      </c>
    </row>
    <row r="308" s="13" customFormat="1">
      <c r="A308" s="13"/>
      <c r="B308" s="233"/>
      <c r="C308" s="234"/>
      <c r="D308" s="235" t="s">
        <v>177</v>
      </c>
      <c r="E308" s="236" t="s">
        <v>19</v>
      </c>
      <c r="F308" s="237" t="s">
        <v>862</v>
      </c>
      <c r="G308" s="234"/>
      <c r="H308" s="236" t="s">
        <v>19</v>
      </c>
      <c r="I308" s="238"/>
      <c r="J308" s="234"/>
      <c r="K308" s="234"/>
      <c r="L308" s="239"/>
      <c r="M308" s="240"/>
      <c r="N308" s="241"/>
      <c r="O308" s="241"/>
      <c r="P308" s="241"/>
      <c r="Q308" s="241"/>
      <c r="R308" s="241"/>
      <c r="S308" s="241"/>
      <c r="T308" s="242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3" t="s">
        <v>177</v>
      </c>
      <c r="AU308" s="243" t="s">
        <v>81</v>
      </c>
      <c r="AV308" s="13" t="s">
        <v>79</v>
      </c>
      <c r="AW308" s="13" t="s">
        <v>33</v>
      </c>
      <c r="AX308" s="13" t="s">
        <v>71</v>
      </c>
      <c r="AY308" s="243" t="s">
        <v>166</v>
      </c>
    </row>
    <row r="309" s="13" customFormat="1">
      <c r="A309" s="13"/>
      <c r="B309" s="233"/>
      <c r="C309" s="234"/>
      <c r="D309" s="235" t="s">
        <v>177</v>
      </c>
      <c r="E309" s="236" t="s">
        <v>19</v>
      </c>
      <c r="F309" s="237" t="s">
        <v>446</v>
      </c>
      <c r="G309" s="234"/>
      <c r="H309" s="236" t="s">
        <v>19</v>
      </c>
      <c r="I309" s="238"/>
      <c r="J309" s="234"/>
      <c r="K309" s="234"/>
      <c r="L309" s="239"/>
      <c r="M309" s="240"/>
      <c r="N309" s="241"/>
      <c r="O309" s="241"/>
      <c r="P309" s="241"/>
      <c r="Q309" s="241"/>
      <c r="R309" s="241"/>
      <c r="S309" s="241"/>
      <c r="T309" s="242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3" t="s">
        <v>177</v>
      </c>
      <c r="AU309" s="243" t="s">
        <v>81</v>
      </c>
      <c r="AV309" s="13" t="s">
        <v>79</v>
      </c>
      <c r="AW309" s="13" t="s">
        <v>33</v>
      </c>
      <c r="AX309" s="13" t="s">
        <v>71</v>
      </c>
      <c r="AY309" s="243" t="s">
        <v>166</v>
      </c>
    </row>
    <row r="310" s="13" customFormat="1">
      <c r="A310" s="13"/>
      <c r="B310" s="233"/>
      <c r="C310" s="234"/>
      <c r="D310" s="235" t="s">
        <v>177</v>
      </c>
      <c r="E310" s="236" t="s">
        <v>19</v>
      </c>
      <c r="F310" s="237" t="s">
        <v>889</v>
      </c>
      <c r="G310" s="234"/>
      <c r="H310" s="236" t="s">
        <v>19</v>
      </c>
      <c r="I310" s="238"/>
      <c r="J310" s="234"/>
      <c r="K310" s="234"/>
      <c r="L310" s="239"/>
      <c r="M310" s="240"/>
      <c r="N310" s="241"/>
      <c r="O310" s="241"/>
      <c r="P310" s="241"/>
      <c r="Q310" s="241"/>
      <c r="R310" s="241"/>
      <c r="S310" s="241"/>
      <c r="T310" s="242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3" t="s">
        <v>177</v>
      </c>
      <c r="AU310" s="243" t="s">
        <v>81</v>
      </c>
      <c r="AV310" s="13" t="s">
        <v>79</v>
      </c>
      <c r="AW310" s="13" t="s">
        <v>33</v>
      </c>
      <c r="AX310" s="13" t="s">
        <v>71</v>
      </c>
      <c r="AY310" s="243" t="s">
        <v>166</v>
      </c>
    </row>
    <row r="311" s="14" customFormat="1">
      <c r="A311" s="14"/>
      <c r="B311" s="244"/>
      <c r="C311" s="245"/>
      <c r="D311" s="235" t="s">
        <v>177</v>
      </c>
      <c r="E311" s="246" t="s">
        <v>19</v>
      </c>
      <c r="F311" s="247" t="s">
        <v>890</v>
      </c>
      <c r="G311" s="245"/>
      <c r="H311" s="248">
        <v>1.1799999999999999</v>
      </c>
      <c r="I311" s="249"/>
      <c r="J311" s="245"/>
      <c r="K311" s="245"/>
      <c r="L311" s="250"/>
      <c r="M311" s="251"/>
      <c r="N311" s="252"/>
      <c r="O311" s="252"/>
      <c r="P311" s="252"/>
      <c r="Q311" s="252"/>
      <c r="R311" s="252"/>
      <c r="S311" s="252"/>
      <c r="T311" s="253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4" t="s">
        <v>177</v>
      </c>
      <c r="AU311" s="254" t="s">
        <v>81</v>
      </c>
      <c r="AV311" s="14" t="s">
        <v>81</v>
      </c>
      <c r="AW311" s="14" t="s">
        <v>33</v>
      </c>
      <c r="AX311" s="14" t="s">
        <v>71</v>
      </c>
      <c r="AY311" s="254" t="s">
        <v>166</v>
      </c>
    </row>
    <row r="312" s="13" customFormat="1">
      <c r="A312" s="13"/>
      <c r="B312" s="233"/>
      <c r="C312" s="234"/>
      <c r="D312" s="235" t="s">
        <v>177</v>
      </c>
      <c r="E312" s="236" t="s">
        <v>19</v>
      </c>
      <c r="F312" s="237" t="s">
        <v>891</v>
      </c>
      <c r="G312" s="234"/>
      <c r="H312" s="236" t="s">
        <v>19</v>
      </c>
      <c r="I312" s="238"/>
      <c r="J312" s="234"/>
      <c r="K312" s="234"/>
      <c r="L312" s="239"/>
      <c r="M312" s="240"/>
      <c r="N312" s="241"/>
      <c r="O312" s="241"/>
      <c r="P312" s="241"/>
      <c r="Q312" s="241"/>
      <c r="R312" s="241"/>
      <c r="S312" s="241"/>
      <c r="T312" s="242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3" t="s">
        <v>177</v>
      </c>
      <c r="AU312" s="243" t="s">
        <v>81</v>
      </c>
      <c r="AV312" s="13" t="s">
        <v>79</v>
      </c>
      <c r="AW312" s="13" t="s">
        <v>33</v>
      </c>
      <c r="AX312" s="13" t="s">
        <v>71</v>
      </c>
      <c r="AY312" s="243" t="s">
        <v>166</v>
      </c>
    </row>
    <row r="313" s="14" customFormat="1">
      <c r="A313" s="14"/>
      <c r="B313" s="244"/>
      <c r="C313" s="245"/>
      <c r="D313" s="235" t="s">
        <v>177</v>
      </c>
      <c r="E313" s="246" t="s">
        <v>19</v>
      </c>
      <c r="F313" s="247" t="s">
        <v>890</v>
      </c>
      <c r="G313" s="245"/>
      <c r="H313" s="248">
        <v>1.1799999999999999</v>
      </c>
      <c r="I313" s="249"/>
      <c r="J313" s="245"/>
      <c r="K313" s="245"/>
      <c r="L313" s="250"/>
      <c r="M313" s="251"/>
      <c r="N313" s="252"/>
      <c r="O313" s="252"/>
      <c r="P313" s="252"/>
      <c r="Q313" s="252"/>
      <c r="R313" s="252"/>
      <c r="S313" s="252"/>
      <c r="T313" s="253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4" t="s">
        <v>177</v>
      </c>
      <c r="AU313" s="254" t="s">
        <v>81</v>
      </c>
      <c r="AV313" s="14" t="s">
        <v>81</v>
      </c>
      <c r="AW313" s="14" t="s">
        <v>33</v>
      </c>
      <c r="AX313" s="14" t="s">
        <v>71</v>
      </c>
      <c r="AY313" s="254" t="s">
        <v>166</v>
      </c>
    </row>
    <row r="314" s="15" customFormat="1">
      <c r="A314" s="15"/>
      <c r="B314" s="255"/>
      <c r="C314" s="256"/>
      <c r="D314" s="235" t="s">
        <v>177</v>
      </c>
      <c r="E314" s="257" t="s">
        <v>19</v>
      </c>
      <c r="F314" s="258" t="s">
        <v>180</v>
      </c>
      <c r="G314" s="256"/>
      <c r="H314" s="259">
        <v>2.3599999999999999</v>
      </c>
      <c r="I314" s="260"/>
      <c r="J314" s="256"/>
      <c r="K314" s="256"/>
      <c r="L314" s="261"/>
      <c r="M314" s="262"/>
      <c r="N314" s="263"/>
      <c r="O314" s="263"/>
      <c r="P314" s="263"/>
      <c r="Q314" s="263"/>
      <c r="R314" s="263"/>
      <c r="S314" s="263"/>
      <c r="T314" s="264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T314" s="265" t="s">
        <v>177</v>
      </c>
      <c r="AU314" s="265" t="s">
        <v>81</v>
      </c>
      <c r="AV314" s="15" t="s">
        <v>173</v>
      </c>
      <c r="AW314" s="15" t="s">
        <v>33</v>
      </c>
      <c r="AX314" s="15" t="s">
        <v>79</v>
      </c>
      <c r="AY314" s="265" t="s">
        <v>166</v>
      </c>
    </row>
    <row r="315" s="14" customFormat="1">
      <c r="A315" s="14"/>
      <c r="B315" s="244"/>
      <c r="C315" s="245"/>
      <c r="D315" s="235" t="s">
        <v>177</v>
      </c>
      <c r="E315" s="245"/>
      <c r="F315" s="247" t="s">
        <v>893</v>
      </c>
      <c r="G315" s="245"/>
      <c r="H315" s="248">
        <v>59</v>
      </c>
      <c r="I315" s="249"/>
      <c r="J315" s="245"/>
      <c r="K315" s="245"/>
      <c r="L315" s="250"/>
      <c r="M315" s="251"/>
      <c r="N315" s="252"/>
      <c r="O315" s="252"/>
      <c r="P315" s="252"/>
      <c r="Q315" s="252"/>
      <c r="R315" s="252"/>
      <c r="S315" s="252"/>
      <c r="T315" s="253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54" t="s">
        <v>177</v>
      </c>
      <c r="AU315" s="254" t="s">
        <v>81</v>
      </c>
      <c r="AV315" s="14" t="s">
        <v>81</v>
      </c>
      <c r="AW315" s="14" t="s">
        <v>4</v>
      </c>
      <c r="AX315" s="14" t="s">
        <v>79</v>
      </c>
      <c r="AY315" s="254" t="s">
        <v>166</v>
      </c>
    </row>
    <row r="316" s="2" customFormat="1" ht="24.15" customHeight="1">
      <c r="A316" s="41"/>
      <c r="B316" s="42"/>
      <c r="C316" s="215" t="s">
        <v>332</v>
      </c>
      <c r="D316" s="215" t="s">
        <v>168</v>
      </c>
      <c r="E316" s="216" t="s">
        <v>479</v>
      </c>
      <c r="F316" s="217" t="s">
        <v>480</v>
      </c>
      <c r="G316" s="218" t="s">
        <v>194</v>
      </c>
      <c r="H316" s="219">
        <v>3.3199999999999998</v>
      </c>
      <c r="I316" s="220"/>
      <c r="J316" s="221">
        <f>ROUND(I316*H316,2)</f>
        <v>0</v>
      </c>
      <c r="K316" s="217" t="s">
        <v>172</v>
      </c>
      <c r="L316" s="47"/>
      <c r="M316" s="222" t="s">
        <v>19</v>
      </c>
      <c r="N316" s="223" t="s">
        <v>42</v>
      </c>
      <c r="O316" s="87"/>
      <c r="P316" s="224">
        <f>O316*H316</f>
        <v>0</v>
      </c>
      <c r="Q316" s="224">
        <v>0</v>
      </c>
      <c r="R316" s="224">
        <f>Q316*H316</f>
        <v>0</v>
      </c>
      <c r="S316" s="224">
        <v>0</v>
      </c>
      <c r="T316" s="225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226" t="s">
        <v>173</v>
      </c>
      <c r="AT316" s="226" t="s">
        <v>168</v>
      </c>
      <c r="AU316" s="226" t="s">
        <v>81</v>
      </c>
      <c r="AY316" s="20" t="s">
        <v>166</v>
      </c>
      <c r="BE316" s="227">
        <f>IF(N316="základní",J316,0)</f>
        <v>0</v>
      </c>
      <c r="BF316" s="227">
        <f>IF(N316="snížená",J316,0)</f>
        <v>0</v>
      </c>
      <c r="BG316" s="227">
        <f>IF(N316="zákl. přenesená",J316,0)</f>
        <v>0</v>
      </c>
      <c r="BH316" s="227">
        <f>IF(N316="sníž. přenesená",J316,0)</f>
        <v>0</v>
      </c>
      <c r="BI316" s="227">
        <f>IF(N316="nulová",J316,0)</f>
        <v>0</v>
      </c>
      <c r="BJ316" s="20" t="s">
        <v>79</v>
      </c>
      <c r="BK316" s="227">
        <f>ROUND(I316*H316,2)</f>
        <v>0</v>
      </c>
      <c r="BL316" s="20" t="s">
        <v>173</v>
      </c>
      <c r="BM316" s="226" t="s">
        <v>481</v>
      </c>
    </row>
    <row r="317" s="2" customFormat="1">
      <c r="A317" s="41"/>
      <c r="B317" s="42"/>
      <c r="C317" s="43"/>
      <c r="D317" s="228" t="s">
        <v>175</v>
      </c>
      <c r="E317" s="43"/>
      <c r="F317" s="229" t="s">
        <v>482</v>
      </c>
      <c r="G317" s="43"/>
      <c r="H317" s="43"/>
      <c r="I317" s="230"/>
      <c r="J317" s="43"/>
      <c r="K317" s="43"/>
      <c r="L317" s="47"/>
      <c r="M317" s="231"/>
      <c r="N317" s="232"/>
      <c r="O317" s="87"/>
      <c r="P317" s="87"/>
      <c r="Q317" s="87"/>
      <c r="R317" s="87"/>
      <c r="S317" s="87"/>
      <c r="T317" s="88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0" t="s">
        <v>175</v>
      </c>
      <c r="AU317" s="20" t="s">
        <v>81</v>
      </c>
    </row>
    <row r="318" s="13" customFormat="1">
      <c r="A318" s="13"/>
      <c r="B318" s="233"/>
      <c r="C318" s="234"/>
      <c r="D318" s="235" t="s">
        <v>177</v>
      </c>
      <c r="E318" s="236" t="s">
        <v>19</v>
      </c>
      <c r="F318" s="237" t="s">
        <v>862</v>
      </c>
      <c r="G318" s="234"/>
      <c r="H318" s="236" t="s">
        <v>19</v>
      </c>
      <c r="I318" s="238"/>
      <c r="J318" s="234"/>
      <c r="K318" s="234"/>
      <c r="L318" s="239"/>
      <c r="M318" s="240"/>
      <c r="N318" s="241"/>
      <c r="O318" s="241"/>
      <c r="P318" s="241"/>
      <c r="Q318" s="241"/>
      <c r="R318" s="241"/>
      <c r="S318" s="241"/>
      <c r="T318" s="242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3" t="s">
        <v>177</v>
      </c>
      <c r="AU318" s="243" t="s">
        <v>81</v>
      </c>
      <c r="AV318" s="13" t="s">
        <v>79</v>
      </c>
      <c r="AW318" s="13" t="s">
        <v>33</v>
      </c>
      <c r="AX318" s="13" t="s">
        <v>71</v>
      </c>
      <c r="AY318" s="243" t="s">
        <v>166</v>
      </c>
    </row>
    <row r="319" s="13" customFormat="1">
      <c r="A319" s="13"/>
      <c r="B319" s="233"/>
      <c r="C319" s="234"/>
      <c r="D319" s="235" t="s">
        <v>177</v>
      </c>
      <c r="E319" s="236" t="s">
        <v>19</v>
      </c>
      <c r="F319" s="237" t="s">
        <v>446</v>
      </c>
      <c r="G319" s="234"/>
      <c r="H319" s="236" t="s">
        <v>19</v>
      </c>
      <c r="I319" s="238"/>
      <c r="J319" s="234"/>
      <c r="K319" s="234"/>
      <c r="L319" s="239"/>
      <c r="M319" s="240"/>
      <c r="N319" s="241"/>
      <c r="O319" s="241"/>
      <c r="P319" s="241"/>
      <c r="Q319" s="241"/>
      <c r="R319" s="241"/>
      <c r="S319" s="241"/>
      <c r="T319" s="242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3" t="s">
        <v>177</v>
      </c>
      <c r="AU319" s="243" t="s">
        <v>81</v>
      </c>
      <c r="AV319" s="13" t="s">
        <v>79</v>
      </c>
      <c r="AW319" s="13" t="s">
        <v>33</v>
      </c>
      <c r="AX319" s="13" t="s">
        <v>71</v>
      </c>
      <c r="AY319" s="243" t="s">
        <v>166</v>
      </c>
    </row>
    <row r="320" s="13" customFormat="1">
      <c r="A320" s="13"/>
      <c r="B320" s="233"/>
      <c r="C320" s="234"/>
      <c r="D320" s="235" t="s">
        <v>177</v>
      </c>
      <c r="E320" s="236" t="s">
        <v>19</v>
      </c>
      <c r="F320" s="237" t="s">
        <v>886</v>
      </c>
      <c r="G320" s="234"/>
      <c r="H320" s="236" t="s">
        <v>19</v>
      </c>
      <c r="I320" s="238"/>
      <c r="J320" s="234"/>
      <c r="K320" s="234"/>
      <c r="L320" s="239"/>
      <c r="M320" s="240"/>
      <c r="N320" s="241"/>
      <c r="O320" s="241"/>
      <c r="P320" s="241"/>
      <c r="Q320" s="241"/>
      <c r="R320" s="241"/>
      <c r="S320" s="241"/>
      <c r="T320" s="242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3" t="s">
        <v>177</v>
      </c>
      <c r="AU320" s="243" t="s">
        <v>81</v>
      </c>
      <c r="AV320" s="13" t="s">
        <v>79</v>
      </c>
      <c r="AW320" s="13" t="s">
        <v>33</v>
      </c>
      <c r="AX320" s="13" t="s">
        <v>71</v>
      </c>
      <c r="AY320" s="243" t="s">
        <v>166</v>
      </c>
    </row>
    <row r="321" s="14" customFormat="1">
      <c r="A321" s="14"/>
      <c r="B321" s="244"/>
      <c r="C321" s="245"/>
      <c r="D321" s="235" t="s">
        <v>177</v>
      </c>
      <c r="E321" s="246" t="s">
        <v>19</v>
      </c>
      <c r="F321" s="247" t="s">
        <v>887</v>
      </c>
      <c r="G321" s="245"/>
      <c r="H321" s="248">
        <v>0.23999999999999999</v>
      </c>
      <c r="I321" s="249"/>
      <c r="J321" s="245"/>
      <c r="K321" s="245"/>
      <c r="L321" s="250"/>
      <c r="M321" s="251"/>
      <c r="N321" s="252"/>
      <c r="O321" s="252"/>
      <c r="P321" s="252"/>
      <c r="Q321" s="252"/>
      <c r="R321" s="252"/>
      <c r="S321" s="252"/>
      <c r="T321" s="253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54" t="s">
        <v>177</v>
      </c>
      <c r="AU321" s="254" t="s">
        <v>81</v>
      </c>
      <c r="AV321" s="14" t="s">
        <v>81</v>
      </c>
      <c r="AW321" s="14" t="s">
        <v>33</v>
      </c>
      <c r="AX321" s="14" t="s">
        <v>71</v>
      </c>
      <c r="AY321" s="254" t="s">
        <v>166</v>
      </c>
    </row>
    <row r="322" s="14" customFormat="1">
      <c r="A322" s="14"/>
      <c r="B322" s="244"/>
      <c r="C322" s="245"/>
      <c r="D322" s="235" t="s">
        <v>177</v>
      </c>
      <c r="E322" s="246" t="s">
        <v>19</v>
      </c>
      <c r="F322" s="247" t="s">
        <v>887</v>
      </c>
      <c r="G322" s="245"/>
      <c r="H322" s="248">
        <v>0.23999999999999999</v>
      </c>
      <c r="I322" s="249"/>
      <c r="J322" s="245"/>
      <c r="K322" s="245"/>
      <c r="L322" s="250"/>
      <c r="M322" s="251"/>
      <c r="N322" s="252"/>
      <c r="O322" s="252"/>
      <c r="P322" s="252"/>
      <c r="Q322" s="252"/>
      <c r="R322" s="252"/>
      <c r="S322" s="252"/>
      <c r="T322" s="253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4" t="s">
        <v>177</v>
      </c>
      <c r="AU322" s="254" t="s">
        <v>81</v>
      </c>
      <c r="AV322" s="14" t="s">
        <v>81</v>
      </c>
      <c r="AW322" s="14" t="s">
        <v>33</v>
      </c>
      <c r="AX322" s="14" t="s">
        <v>71</v>
      </c>
      <c r="AY322" s="254" t="s">
        <v>166</v>
      </c>
    </row>
    <row r="323" s="13" customFormat="1">
      <c r="A323" s="13"/>
      <c r="B323" s="233"/>
      <c r="C323" s="234"/>
      <c r="D323" s="235" t="s">
        <v>177</v>
      </c>
      <c r="E323" s="236" t="s">
        <v>19</v>
      </c>
      <c r="F323" s="237" t="s">
        <v>888</v>
      </c>
      <c r="G323" s="234"/>
      <c r="H323" s="236" t="s">
        <v>19</v>
      </c>
      <c r="I323" s="238"/>
      <c r="J323" s="234"/>
      <c r="K323" s="234"/>
      <c r="L323" s="239"/>
      <c r="M323" s="240"/>
      <c r="N323" s="241"/>
      <c r="O323" s="241"/>
      <c r="P323" s="241"/>
      <c r="Q323" s="241"/>
      <c r="R323" s="241"/>
      <c r="S323" s="241"/>
      <c r="T323" s="242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3" t="s">
        <v>177</v>
      </c>
      <c r="AU323" s="243" t="s">
        <v>81</v>
      </c>
      <c r="AV323" s="13" t="s">
        <v>79</v>
      </c>
      <c r="AW323" s="13" t="s">
        <v>33</v>
      </c>
      <c r="AX323" s="13" t="s">
        <v>71</v>
      </c>
      <c r="AY323" s="243" t="s">
        <v>166</v>
      </c>
    </row>
    <row r="324" s="14" customFormat="1">
      <c r="A324" s="14"/>
      <c r="B324" s="244"/>
      <c r="C324" s="245"/>
      <c r="D324" s="235" t="s">
        <v>177</v>
      </c>
      <c r="E324" s="246" t="s">
        <v>19</v>
      </c>
      <c r="F324" s="247" t="s">
        <v>887</v>
      </c>
      <c r="G324" s="245"/>
      <c r="H324" s="248">
        <v>0.23999999999999999</v>
      </c>
      <c r="I324" s="249"/>
      <c r="J324" s="245"/>
      <c r="K324" s="245"/>
      <c r="L324" s="250"/>
      <c r="M324" s="251"/>
      <c r="N324" s="252"/>
      <c r="O324" s="252"/>
      <c r="P324" s="252"/>
      <c r="Q324" s="252"/>
      <c r="R324" s="252"/>
      <c r="S324" s="252"/>
      <c r="T324" s="253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4" t="s">
        <v>177</v>
      </c>
      <c r="AU324" s="254" t="s">
        <v>81</v>
      </c>
      <c r="AV324" s="14" t="s">
        <v>81</v>
      </c>
      <c r="AW324" s="14" t="s">
        <v>33</v>
      </c>
      <c r="AX324" s="14" t="s">
        <v>71</v>
      </c>
      <c r="AY324" s="254" t="s">
        <v>166</v>
      </c>
    </row>
    <row r="325" s="14" customFormat="1">
      <c r="A325" s="14"/>
      <c r="B325" s="244"/>
      <c r="C325" s="245"/>
      <c r="D325" s="235" t="s">
        <v>177</v>
      </c>
      <c r="E325" s="246" t="s">
        <v>19</v>
      </c>
      <c r="F325" s="247" t="s">
        <v>887</v>
      </c>
      <c r="G325" s="245"/>
      <c r="H325" s="248">
        <v>0.23999999999999999</v>
      </c>
      <c r="I325" s="249"/>
      <c r="J325" s="245"/>
      <c r="K325" s="245"/>
      <c r="L325" s="250"/>
      <c r="M325" s="251"/>
      <c r="N325" s="252"/>
      <c r="O325" s="252"/>
      <c r="P325" s="252"/>
      <c r="Q325" s="252"/>
      <c r="R325" s="252"/>
      <c r="S325" s="252"/>
      <c r="T325" s="253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54" t="s">
        <v>177</v>
      </c>
      <c r="AU325" s="254" t="s">
        <v>81</v>
      </c>
      <c r="AV325" s="14" t="s">
        <v>81</v>
      </c>
      <c r="AW325" s="14" t="s">
        <v>33</v>
      </c>
      <c r="AX325" s="14" t="s">
        <v>71</v>
      </c>
      <c r="AY325" s="254" t="s">
        <v>166</v>
      </c>
    </row>
    <row r="326" s="13" customFormat="1">
      <c r="A326" s="13"/>
      <c r="B326" s="233"/>
      <c r="C326" s="234"/>
      <c r="D326" s="235" t="s">
        <v>177</v>
      </c>
      <c r="E326" s="236" t="s">
        <v>19</v>
      </c>
      <c r="F326" s="237" t="s">
        <v>889</v>
      </c>
      <c r="G326" s="234"/>
      <c r="H326" s="236" t="s">
        <v>19</v>
      </c>
      <c r="I326" s="238"/>
      <c r="J326" s="234"/>
      <c r="K326" s="234"/>
      <c r="L326" s="239"/>
      <c r="M326" s="240"/>
      <c r="N326" s="241"/>
      <c r="O326" s="241"/>
      <c r="P326" s="241"/>
      <c r="Q326" s="241"/>
      <c r="R326" s="241"/>
      <c r="S326" s="241"/>
      <c r="T326" s="242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3" t="s">
        <v>177</v>
      </c>
      <c r="AU326" s="243" t="s">
        <v>81</v>
      </c>
      <c r="AV326" s="13" t="s">
        <v>79</v>
      </c>
      <c r="AW326" s="13" t="s">
        <v>33</v>
      </c>
      <c r="AX326" s="13" t="s">
        <v>71</v>
      </c>
      <c r="AY326" s="243" t="s">
        <v>166</v>
      </c>
    </row>
    <row r="327" s="14" customFormat="1">
      <c r="A327" s="14"/>
      <c r="B327" s="244"/>
      <c r="C327" s="245"/>
      <c r="D327" s="235" t="s">
        <v>177</v>
      </c>
      <c r="E327" s="246" t="s">
        <v>19</v>
      </c>
      <c r="F327" s="247" t="s">
        <v>890</v>
      </c>
      <c r="G327" s="245"/>
      <c r="H327" s="248">
        <v>1.1799999999999999</v>
      </c>
      <c r="I327" s="249"/>
      <c r="J327" s="245"/>
      <c r="K327" s="245"/>
      <c r="L327" s="250"/>
      <c r="M327" s="251"/>
      <c r="N327" s="252"/>
      <c r="O327" s="252"/>
      <c r="P327" s="252"/>
      <c r="Q327" s="252"/>
      <c r="R327" s="252"/>
      <c r="S327" s="252"/>
      <c r="T327" s="253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54" t="s">
        <v>177</v>
      </c>
      <c r="AU327" s="254" t="s">
        <v>81</v>
      </c>
      <c r="AV327" s="14" t="s">
        <v>81</v>
      </c>
      <c r="AW327" s="14" t="s">
        <v>33</v>
      </c>
      <c r="AX327" s="14" t="s">
        <v>71</v>
      </c>
      <c r="AY327" s="254" t="s">
        <v>166</v>
      </c>
    </row>
    <row r="328" s="13" customFormat="1">
      <c r="A328" s="13"/>
      <c r="B328" s="233"/>
      <c r="C328" s="234"/>
      <c r="D328" s="235" t="s">
        <v>177</v>
      </c>
      <c r="E328" s="236" t="s">
        <v>19</v>
      </c>
      <c r="F328" s="237" t="s">
        <v>891</v>
      </c>
      <c r="G328" s="234"/>
      <c r="H328" s="236" t="s">
        <v>19</v>
      </c>
      <c r="I328" s="238"/>
      <c r="J328" s="234"/>
      <c r="K328" s="234"/>
      <c r="L328" s="239"/>
      <c r="M328" s="240"/>
      <c r="N328" s="241"/>
      <c r="O328" s="241"/>
      <c r="P328" s="241"/>
      <c r="Q328" s="241"/>
      <c r="R328" s="241"/>
      <c r="S328" s="241"/>
      <c r="T328" s="242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43" t="s">
        <v>177</v>
      </c>
      <c r="AU328" s="243" t="s">
        <v>81</v>
      </c>
      <c r="AV328" s="13" t="s">
        <v>79</v>
      </c>
      <c r="AW328" s="13" t="s">
        <v>33</v>
      </c>
      <c r="AX328" s="13" t="s">
        <v>71</v>
      </c>
      <c r="AY328" s="243" t="s">
        <v>166</v>
      </c>
    </row>
    <row r="329" s="14" customFormat="1">
      <c r="A329" s="14"/>
      <c r="B329" s="244"/>
      <c r="C329" s="245"/>
      <c r="D329" s="235" t="s">
        <v>177</v>
      </c>
      <c r="E329" s="246" t="s">
        <v>19</v>
      </c>
      <c r="F329" s="247" t="s">
        <v>890</v>
      </c>
      <c r="G329" s="245"/>
      <c r="H329" s="248">
        <v>1.1799999999999999</v>
      </c>
      <c r="I329" s="249"/>
      <c r="J329" s="245"/>
      <c r="K329" s="245"/>
      <c r="L329" s="250"/>
      <c r="M329" s="251"/>
      <c r="N329" s="252"/>
      <c r="O329" s="252"/>
      <c r="P329" s="252"/>
      <c r="Q329" s="252"/>
      <c r="R329" s="252"/>
      <c r="S329" s="252"/>
      <c r="T329" s="253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54" t="s">
        <v>177</v>
      </c>
      <c r="AU329" s="254" t="s">
        <v>81</v>
      </c>
      <c r="AV329" s="14" t="s">
        <v>81</v>
      </c>
      <c r="AW329" s="14" t="s">
        <v>33</v>
      </c>
      <c r="AX329" s="14" t="s">
        <v>71</v>
      </c>
      <c r="AY329" s="254" t="s">
        <v>166</v>
      </c>
    </row>
    <row r="330" s="15" customFormat="1">
      <c r="A330" s="15"/>
      <c r="B330" s="255"/>
      <c r="C330" s="256"/>
      <c r="D330" s="235" t="s">
        <v>177</v>
      </c>
      <c r="E330" s="257" t="s">
        <v>19</v>
      </c>
      <c r="F330" s="258" t="s">
        <v>180</v>
      </c>
      <c r="G330" s="256"/>
      <c r="H330" s="259">
        <v>3.3199999999999994</v>
      </c>
      <c r="I330" s="260"/>
      <c r="J330" s="256"/>
      <c r="K330" s="256"/>
      <c r="L330" s="261"/>
      <c r="M330" s="262"/>
      <c r="N330" s="263"/>
      <c r="O330" s="263"/>
      <c r="P330" s="263"/>
      <c r="Q330" s="263"/>
      <c r="R330" s="263"/>
      <c r="S330" s="263"/>
      <c r="T330" s="264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T330" s="265" t="s">
        <v>177</v>
      </c>
      <c r="AU330" s="265" t="s">
        <v>81</v>
      </c>
      <c r="AV330" s="15" t="s">
        <v>173</v>
      </c>
      <c r="AW330" s="15" t="s">
        <v>33</v>
      </c>
      <c r="AX330" s="15" t="s">
        <v>79</v>
      </c>
      <c r="AY330" s="265" t="s">
        <v>166</v>
      </c>
    </row>
    <row r="331" s="2" customFormat="1" ht="21.75" customHeight="1">
      <c r="A331" s="41"/>
      <c r="B331" s="42"/>
      <c r="C331" s="215" t="s">
        <v>338</v>
      </c>
      <c r="D331" s="215" t="s">
        <v>168</v>
      </c>
      <c r="E331" s="216" t="s">
        <v>483</v>
      </c>
      <c r="F331" s="217" t="s">
        <v>484</v>
      </c>
      <c r="G331" s="218" t="s">
        <v>194</v>
      </c>
      <c r="H331" s="219">
        <v>2.3599999999999999</v>
      </c>
      <c r="I331" s="220"/>
      <c r="J331" s="221">
        <f>ROUND(I331*H331,2)</f>
        <v>0</v>
      </c>
      <c r="K331" s="217" t="s">
        <v>172</v>
      </c>
      <c r="L331" s="47"/>
      <c r="M331" s="222" t="s">
        <v>19</v>
      </c>
      <c r="N331" s="223" t="s">
        <v>42</v>
      </c>
      <c r="O331" s="87"/>
      <c r="P331" s="224">
        <f>O331*H331</f>
        <v>0</v>
      </c>
      <c r="Q331" s="224">
        <v>0</v>
      </c>
      <c r="R331" s="224">
        <f>Q331*H331</f>
        <v>0</v>
      </c>
      <c r="S331" s="224">
        <v>0</v>
      </c>
      <c r="T331" s="225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226" t="s">
        <v>173</v>
      </c>
      <c r="AT331" s="226" t="s">
        <v>168</v>
      </c>
      <c r="AU331" s="226" t="s">
        <v>81</v>
      </c>
      <c r="AY331" s="20" t="s">
        <v>166</v>
      </c>
      <c r="BE331" s="227">
        <f>IF(N331="základní",J331,0)</f>
        <v>0</v>
      </c>
      <c r="BF331" s="227">
        <f>IF(N331="snížená",J331,0)</f>
        <v>0</v>
      </c>
      <c r="BG331" s="227">
        <f>IF(N331="zákl. přenesená",J331,0)</f>
        <v>0</v>
      </c>
      <c r="BH331" s="227">
        <f>IF(N331="sníž. přenesená",J331,0)</f>
        <v>0</v>
      </c>
      <c r="BI331" s="227">
        <f>IF(N331="nulová",J331,0)</f>
        <v>0</v>
      </c>
      <c r="BJ331" s="20" t="s">
        <v>79</v>
      </c>
      <c r="BK331" s="227">
        <f>ROUND(I331*H331,2)</f>
        <v>0</v>
      </c>
      <c r="BL331" s="20" t="s">
        <v>173</v>
      </c>
      <c r="BM331" s="226" t="s">
        <v>894</v>
      </c>
    </row>
    <row r="332" s="2" customFormat="1">
      <c r="A332" s="41"/>
      <c r="B332" s="42"/>
      <c r="C332" s="43"/>
      <c r="D332" s="228" t="s">
        <v>175</v>
      </c>
      <c r="E332" s="43"/>
      <c r="F332" s="229" t="s">
        <v>486</v>
      </c>
      <c r="G332" s="43"/>
      <c r="H332" s="43"/>
      <c r="I332" s="230"/>
      <c r="J332" s="43"/>
      <c r="K332" s="43"/>
      <c r="L332" s="47"/>
      <c r="M332" s="231"/>
      <c r="N332" s="232"/>
      <c r="O332" s="87"/>
      <c r="P332" s="87"/>
      <c r="Q332" s="87"/>
      <c r="R332" s="87"/>
      <c r="S332" s="87"/>
      <c r="T332" s="88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T332" s="20" t="s">
        <v>175</v>
      </c>
      <c r="AU332" s="20" t="s">
        <v>81</v>
      </c>
    </row>
    <row r="333" s="13" customFormat="1">
      <c r="A333" s="13"/>
      <c r="B333" s="233"/>
      <c r="C333" s="234"/>
      <c r="D333" s="235" t="s">
        <v>177</v>
      </c>
      <c r="E333" s="236" t="s">
        <v>19</v>
      </c>
      <c r="F333" s="237" t="s">
        <v>862</v>
      </c>
      <c r="G333" s="234"/>
      <c r="H333" s="236" t="s">
        <v>19</v>
      </c>
      <c r="I333" s="238"/>
      <c r="J333" s="234"/>
      <c r="K333" s="234"/>
      <c r="L333" s="239"/>
      <c r="M333" s="240"/>
      <c r="N333" s="241"/>
      <c r="O333" s="241"/>
      <c r="P333" s="241"/>
      <c r="Q333" s="241"/>
      <c r="R333" s="241"/>
      <c r="S333" s="241"/>
      <c r="T333" s="242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3" t="s">
        <v>177</v>
      </c>
      <c r="AU333" s="243" t="s">
        <v>81</v>
      </c>
      <c r="AV333" s="13" t="s">
        <v>79</v>
      </c>
      <c r="AW333" s="13" t="s">
        <v>33</v>
      </c>
      <c r="AX333" s="13" t="s">
        <v>71</v>
      </c>
      <c r="AY333" s="243" t="s">
        <v>166</v>
      </c>
    </row>
    <row r="334" s="13" customFormat="1">
      <c r="A334" s="13"/>
      <c r="B334" s="233"/>
      <c r="C334" s="234"/>
      <c r="D334" s="235" t="s">
        <v>177</v>
      </c>
      <c r="E334" s="236" t="s">
        <v>19</v>
      </c>
      <c r="F334" s="237" t="s">
        <v>446</v>
      </c>
      <c r="G334" s="234"/>
      <c r="H334" s="236" t="s">
        <v>19</v>
      </c>
      <c r="I334" s="238"/>
      <c r="J334" s="234"/>
      <c r="K334" s="234"/>
      <c r="L334" s="239"/>
      <c r="M334" s="240"/>
      <c r="N334" s="241"/>
      <c r="O334" s="241"/>
      <c r="P334" s="241"/>
      <c r="Q334" s="241"/>
      <c r="R334" s="241"/>
      <c r="S334" s="241"/>
      <c r="T334" s="242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3" t="s">
        <v>177</v>
      </c>
      <c r="AU334" s="243" t="s">
        <v>81</v>
      </c>
      <c r="AV334" s="13" t="s">
        <v>79</v>
      </c>
      <c r="AW334" s="13" t="s">
        <v>33</v>
      </c>
      <c r="AX334" s="13" t="s">
        <v>71</v>
      </c>
      <c r="AY334" s="243" t="s">
        <v>166</v>
      </c>
    </row>
    <row r="335" s="13" customFormat="1">
      <c r="A335" s="13"/>
      <c r="B335" s="233"/>
      <c r="C335" s="234"/>
      <c r="D335" s="235" t="s">
        <v>177</v>
      </c>
      <c r="E335" s="236" t="s">
        <v>19</v>
      </c>
      <c r="F335" s="237" t="s">
        <v>889</v>
      </c>
      <c r="G335" s="234"/>
      <c r="H335" s="236" t="s">
        <v>19</v>
      </c>
      <c r="I335" s="238"/>
      <c r="J335" s="234"/>
      <c r="K335" s="234"/>
      <c r="L335" s="239"/>
      <c r="M335" s="240"/>
      <c r="N335" s="241"/>
      <c r="O335" s="241"/>
      <c r="P335" s="241"/>
      <c r="Q335" s="241"/>
      <c r="R335" s="241"/>
      <c r="S335" s="241"/>
      <c r="T335" s="242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3" t="s">
        <v>177</v>
      </c>
      <c r="AU335" s="243" t="s">
        <v>81</v>
      </c>
      <c r="AV335" s="13" t="s">
        <v>79</v>
      </c>
      <c r="AW335" s="13" t="s">
        <v>33</v>
      </c>
      <c r="AX335" s="13" t="s">
        <v>71</v>
      </c>
      <c r="AY335" s="243" t="s">
        <v>166</v>
      </c>
    </row>
    <row r="336" s="14" customFormat="1">
      <c r="A336" s="14"/>
      <c r="B336" s="244"/>
      <c r="C336" s="245"/>
      <c r="D336" s="235" t="s">
        <v>177</v>
      </c>
      <c r="E336" s="246" t="s">
        <v>19</v>
      </c>
      <c r="F336" s="247" t="s">
        <v>890</v>
      </c>
      <c r="G336" s="245"/>
      <c r="H336" s="248">
        <v>1.1799999999999999</v>
      </c>
      <c r="I336" s="249"/>
      <c r="J336" s="245"/>
      <c r="K336" s="245"/>
      <c r="L336" s="250"/>
      <c r="M336" s="251"/>
      <c r="N336" s="252"/>
      <c r="O336" s="252"/>
      <c r="P336" s="252"/>
      <c r="Q336" s="252"/>
      <c r="R336" s="252"/>
      <c r="S336" s="252"/>
      <c r="T336" s="253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4" t="s">
        <v>177</v>
      </c>
      <c r="AU336" s="254" t="s">
        <v>81</v>
      </c>
      <c r="AV336" s="14" t="s">
        <v>81</v>
      </c>
      <c r="AW336" s="14" t="s">
        <v>33</v>
      </c>
      <c r="AX336" s="14" t="s">
        <v>71</v>
      </c>
      <c r="AY336" s="254" t="s">
        <v>166</v>
      </c>
    </row>
    <row r="337" s="13" customFormat="1">
      <c r="A337" s="13"/>
      <c r="B337" s="233"/>
      <c r="C337" s="234"/>
      <c r="D337" s="235" t="s">
        <v>177</v>
      </c>
      <c r="E337" s="236" t="s">
        <v>19</v>
      </c>
      <c r="F337" s="237" t="s">
        <v>891</v>
      </c>
      <c r="G337" s="234"/>
      <c r="H337" s="236" t="s">
        <v>19</v>
      </c>
      <c r="I337" s="238"/>
      <c r="J337" s="234"/>
      <c r="K337" s="234"/>
      <c r="L337" s="239"/>
      <c r="M337" s="240"/>
      <c r="N337" s="241"/>
      <c r="O337" s="241"/>
      <c r="P337" s="241"/>
      <c r="Q337" s="241"/>
      <c r="R337" s="241"/>
      <c r="S337" s="241"/>
      <c r="T337" s="242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43" t="s">
        <v>177</v>
      </c>
      <c r="AU337" s="243" t="s">
        <v>81</v>
      </c>
      <c r="AV337" s="13" t="s">
        <v>79</v>
      </c>
      <c r="AW337" s="13" t="s">
        <v>33</v>
      </c>
      <c r="AX337" s="13" t="s">
        <v>71</v>
      </c>
      <c r="AY337" s="243" t="s">
        <v>166</v>
      </c>
    </row>
    <row r="338" s="14" customFormat="1">
      <c r="A338" s="14"/>
      <c r="B338" s="244"/>
      <c r="C338" s="245"/>
      <c r="D338" s="235" t="s">
        <v>177</v>
      </c>
      <c r="E338" s="246" t="s">
        <v>19</v>
      </c>
      <c r="F338" s="247" t="s">
        <v>890</v>
      </c>
      <c r="G338" s="245"/>
      <c r="H338" s="248">
        <v>1.1799999999999999</v>
      </c>
      <c r="I338" s="249"/>
      <c r="J338" s="245"/>
      <c r="K338" s="245"/>
      <c r="L338" s="250"/>
      <c r="M338" s="251"/>
      <c r="N338" s="252"/>
      <c r="O338" s="252"/>
      <c r="P338" s="252"/>
      <c r="Q338" s="252"/>
      <c r="R338" s="252"/>
      <c r="S338" s="252"/>
      <c r="T338" s="253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54" t="s">
        <v>177</v>
      </c>
      <c r="AU338" s="254" t="s">
        <v>81</v>
      </c>
      <c r="AV338" s="14" t="s">
        <v>81</v>
      </c>
      <c r="AW338" s="14" t="s">
        <v>33</v>
      </c>
      <c r="AX338" s="14" t="s">
        <v>71</v>
      </c>
      <c r="AY338" s="254" t="s">
        <v>166</v>
      </c>
    </row>
    <row r="339" s="15" customFormat="1">
      <c r="A339" s="15"/>
      <c r="B339" s="255"/>
      <c r="C339" s="256"/>
      <c r="D339" s="235" t="s">
        <v>177</v>
      </c>
      <c r="E339" s="257" t="s">
        <v>19</v>
      </c>
      <c r="F339" s="258" t="s">
        <v>180</v>
      </c>
      <c r="G339" s="256"/>
      <c r="H339" s="259">
        <v>2.3599999999999999</v>
      </c>
      <c r="I339" s="260"/>
      <c r="J339" s="256"/>
      <c r="K339" s="256"/>
      <c r="L339" s="261"/>
      <c r="M339" s="262"/>
      <c r="N339" s="263"/>
      <c r="O339" s="263"/>
      <c r="P339" s="263"/>
      <c r="Q339" s="263"/>
      <c r="R339" s="263"/>
      <c r="S339" s="263"/>
      <c r="T339" s="264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T339" s="265" t="s">
        <v>177</v>
      </c>
      <c r="AU339" s="265" t="s">
        <v>81</v>
      </c>
      <c r="AV339" s="15" t="s">
        <v>173</v>
      </c>
      <c r="AW339" s="15" t="s">
        <v>33</v>
      </c>
      <c r="AX339" s="15" t="s">
        <v>79</v>
      </c>
      <c r="AY339" s="265" t="s">
        <v>166</v>
      </c>
    </row>
    <row r="340" s="2" customFormat="1" ht="16.5" customHeight="1">
      <c r="A340" s="41"/>
      <c r="B340" s="42"/>
      <c r="C340" s="215" t="s">
        <v>344</v>
      </c>
      <c r="D340" s="215" t="s">
        <v>168</v>
      </c>
      <c r="E340" s="216" t="s">
        <v>487</v>
      </c>
      <c r="F340" s="217" t="s">
        <v>488</v>
      </c>
      <c r="G340" s="218" t="s">
        <v>188</v>
      </c>
      <c r="H340" s="219">
        <v>3.488</v>
      </c>
      <c r="I340" s="220"/>
      <c r="J340" s="221">
        <f>ROUND(I340*H340,2)</f>
        <v>0</v>
      </c>
      <c r="K340" s="217" t="s">
        <v>172</v>
      </c>
      <c r="L340" s="47"/>
      <c r="M340" s="222" t="s">
        <v>19</v>
      </c>
      <c r="N340" s="223" t="s">
        <v>42</v>
      </c>
      <c r="O340" s="87"/>
      <c r="P340" s="224">
        <f>O340*H340</f>
        <v>0</v>
      </c>
      <c r="Q340" s="224">
        <v>0.016070000000000001</v>
      </c>
      <c r="R340" s="224">
        <f>Q340*H340</f>
        <v>0.056052160000000004</v>
      </c>
      <c r="S340" s="224">
        <v>0</v>
      </c>
      <c r="T340" s="225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226" t="s">
        <v>173</v>
      </c>
      <c r="AT340" s="226" t="s">
        <v>168</v>
      </c>
      <c r="AU340" s="226" t="s">
        <v>81</v>
      </c>
      <c r="AY340" s="20" t="s">
        <v>166</v>
      </c>
      <c r="BE340" s="227">
        <f>IF(N340="základní",J340,0)</f>
        <v>0</v>
      </c>
      <c r="BF340" s="227">
        <f>IF(N340="snížená",J340,0)</f>
        <v>0</v>
      </c>
      <c r="BG340" s="227">
        <f>IF(N340="zákl. přenesená",J340,0)</f>
        <v>0</v>
      </c>
      <c r="BH340" s="227">
        <f>IF(N340="sníž. přenesená",J340,0)</f>
        <v>0</v>
      </c>
      <c r="BI340" s="227">
        <f>IF(N340="nulová",J340,0)</f>
        <v>0</v>
      </c>
      <c r="BJ340" s="20" t="s">
        <v>79</v>
      </c>
      <c r="BK340" s="227">
        <f>ROUND(I340*H340,2)</f>
        <v>0</v>
      </c>
      <c r="BL340" s="20" t="s">
        <v>173</v>
      </c>
      <c r="BM340" s="226" t="s">
        <v>489</v>
      </c>
    </row>
    <row r="341" s="2" customFormat="1">
      <c r="A341" s="41"/>
      <c r="B341" s="42"/>
      <c r="C341" s="43"/>
      <c r="D341" s="228" t="s">
        <v>175</v>
      </c>
      <c r="E341" s="43"/>
      <c r="F341" s="229" t="s">
        <v>490</v>
      </c>
      <c r="G341" s="43"/>
      <c r="H341" s="43"/>
      <c r="I341" s="230"/>
      <c r="J341" s="43"/>
      <c r="K341" s="43"/>
      <c r="L341" s="47"/>
      <c r="M341" s="231"/>
      <c r="N341" s="232"/>
      <c r="O341" s="87"/>
      <c r="P341" s="87"/>
      <c r="Q341" s="87"/>
      <c r="R341" s="87"/>
      <c r="S341" s="87"/>
      <c r="T341" s="88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T341" s="20" t="s">
        <v>175</v>
      </c>
      <c r="AU341" s="20" t="s">
        <v>81</v>
      </c>
    </row>
    <row r="342" s="13" customFormat="1">
      <c r="A342" s="13"/>
      <c r="B342" s="233"/>
      <c r="C342" s="234"/>
      <c r="D342" s="235" t="s">
        <v>177</v>
      </c>
      <c r="E342" s="236" t="s">
        <v>19</v>
      </c>
      <c r="F342" s="237" t="s">
        <v>895</v>
      </c>
      <c r="G342" s="234"/>
      <c r="H342" s="236" t="s">
        <v>19</v>
      </c>
      <c r="I342" s="238"/>
      <c r="J342" s="234"/>
      <c r="K342" s="234"/>
      <c r="L342" s="239"/>
      <c r="M342" s="240"/>
      <c r="N342" s="241"/>
      <c r="O342" s="241"/>
      <c r="P342" s="241"/>
      <c r="Q342" s="241"/>
      <c r="R342" s="241"/>
      <c r="S342" s="241"/>
      <c r="T342" s="242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3" t="s">
        <v>177</v>
      </c>
      <c r="AU342" s="243" t="s">
        <v>81</v>
      </c>
      <c r="AV342" s="13" t="s">
        <v>79</v>
      </c>
      <c r="AW342" s="13" t="s">
        <v>33</v>
      </c>
      <c r="AX342" s="13" t="s">
        <v>71</v>
      </c>
      <c r="AY342" s="243" t="s">
        <v>166</v>
      </c>
    </row>
    <row r="343" s="13" customFormat="1">
      <c r="A343" s="13"/>
      <c r="B343" s="233"/>
      <c r="C343" s="234"/>
      <c r="D343" s="235" t="s">
        <v>177</v>
      </c>
      <c r="E343" s="236" t="s">
        <v>19</v>
      </c>
      <c r="F343" s="237" t="s">
        <v>446</v>
      </c>
      <c r="G343" s="234"/>
      <c r="H343" s="236" t="s">
        <v>19</v>
      </c>
      <c r="I343" s="238"/>
      <c r="J343" s="234"/>
      <c r="K343" s="234"/>
      <c r="L343" s="239"/>
      <c r="M343" s="240"/>
      <c r="N343" s="241"/>
      <c r="O343" s="241"/>
      <c r="P343" s="241"/>
      <c r="Q343" s="241"/>
      <c r="R343" s="241"/>
      <c r="S343" s="241"/>
      <c r="T343" s="242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3" t="s">
        <v>177</v>
      </c>
      <c r="AU343" s="243" t="s">
        <v>81</v>
      </c>
      <c r="AV343" s="13" t="s">
        <v>79</v>
      </c>
      <c r="AW343" s="13" t="s">
        <v>33</v>
      </c>
      <c r="AX343" s="13" t="s">
        <v>71</v>
      </c>
      <c r="AY343" s="243" t="s">
        <v>166</v>
      </c>
    </row>
    <row r="344" s="14" customFormat="1">
      <c r="A344" s="14"/>
      <c r="B344" s="244"/>
      <c r="C344" s="245"/>
      <c r="D344" s="235" t="s">
        <v>177</v>
      </c>
      <c r="E344" s="246" t="s">
        <v>19</v>
      </c>
      <c r="F344" s="247" t="s">
        <v>896</v>
      </c>
      <c r="G344" s="245"/>
      <c r="H344" s="248">
        <v>1.744</v>
      </c>
      <c r="I344" s="249"/>
      <c r="J344" s="245"/>
      <c r="K344" s="245"/>
      <c r="L344" s="250"/>
      <c r="M344" s="251"/>
      <c r="N344" s="252"/>
      <c r="O344" s="252"/>
      <c r="P344" s="252"/>
      <c r="Q344" s="252"/>
      <c r="R344" s="252"/>
      <c r="S344" s="252"/>
      <c r="T344" s="253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4" t="s">
        <v>177</v>
      </c>
      <c r="AU344" s="254" t="s">
        <v>81</v>
      </c>
      <c r="AV344" s="14" t="s">
        <v>81</v>
      </c>
      <c r="AW344" s="14" t="s">
        <v>33</v>
      </c>
      <c r="AX344" s="14" t="s">
        <v>71</v>
      </c>
      <c r="AY344" s="254" t="s">
        <v>166</v>
      </c>
    </row>
    <row r="345" s="14" customFormat="1">
      <c r="A345" s="14"/>
      <c r="B345" s="244"/>
      <c r="C345" s="245"/>
      <c r="D345" s="235" t="s">
        <v>177</v>
      </c>
      <c r="E345" s="246" t="s">
        <v>19</v>
      </c>
      <c r="F345" s="247" t="s">
        <v>897</v>
      </c>
      <c r="G345" s="245"/>
      <c r="H345" s="248">
        <v>1.744</v>
      </c>
      <c r="I345" s="249"/>
      <c r="J345" s="245"/>
      <c r="K345" s="245"/>
      <c r="L345" s="250"/>
      <c r="M345" s="251"/>
      <c r="N345" s="252"/>
      <c r="O345" s="252"/>
      <c r="P345" s="252"/>
      <c r="Q345" s="252"/>
      <c r="R345" s="252"/>
      <c r="S345" s="252"/>
      <c r="T345" s="253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4" t="s">
        <v>177</v>
      </c>
      <c r="AU345" s="254" t="s">
        <v>81</v>
      </c>
      <c r="AV345" s="14" t="s">
        <v>81</v>
      </c>
      <c r="AW345" s="14" t="s">
        <v>33</v>
      </c>
      <c r="AX345" s="14" t="s">
        <v>71</v>
      </c>
      <c r="AY345" s="254" t="s">
        <v>166</v>
      </c>
    </row>
    <row r="346" s="15" customFormat="1">
      <c r="A346" s="15"/>
      <c r="B346" s="255"/>
      <c r="C346" s="256"/>
      <c r="D346" s="235" t="s">
        <v>177</v>
      </c>
      <c r="E346" s="257" t="s">
        <v>19</v>
      </c>
      <c r="F346" s="258" t="s">
        <v>180</v>
      </c>
      <c r="G346" s="256"/>
      <c r="H346" s="259">
        <v>3.488</v>
      </c>
      <c r="I346" s="260"/>
      <c r="J346" s="256"/>
      <c r="K346" s="256"/>
      <c r="L346" s="261"/>
      <c r="M346" s="262"/>
      <c r="N346" s="263"/>
      <c r="O346" s="263"/>
      <c r="P346" s="263"/>
      <c r="Q346" s="263"/>
      <c r="R346" s="263"/>
      <c r="S346" s="263"/>
      <c r="T346" s="264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65" t="s">
        <v>177</v>
      </c>
      <c r="AU346" s="265" t="s">
        <v>81</v>
      </c>
      <c r="AV346" s="15" t="s">
        <v>173</v>
      </c>
      <c r="AW346" s="15" t="s">
        <v>33</v>
      </c>
      <c r="AX346" s="15" t="s">
        <v>79</v>
      </c>
      <c r="AY346" s="265" t="s">
        <v>166</v>
      </c>
    </row>
    <row r="347" s="2" customFormat="1" ht="16.5" customHeight="1">
      <c r="A347" s="41"/>
      <c r="B347" s="42"/>
      <c r="C347" s="215" t="s">
        <v>7</v>
      </c>
      <c r="D347" s="215" t="s">
        <v>168</v>
      </c>
      <c r="E347" s="216" t="s">
        <v>492</v>
      </c>
      <c r="F347" s="217" t="s">
        <v>493</v>
      </c>
      <c r="G347" s="218" t="s">
        <v>188</v>
      </c>
      <c r="H347" s="219">
        <v>3.488</v>
      </c>
      <c r="I347" s="220"/>
      <c r="J347" s="221">
        <f>ROUND(I347*H347,2)</f>
        <v>0</v>
      </c>
      <c r="K347" s="217" t="s">
        <v>172</v>
      </c>
      <c r="L347" s="47"/>
      <c r="M347" s="222" t="s">
        <v>19</v>
      </c>
      <c r="N347" s="223" t="s">
        <v>42</v>
      </c>
      <c r="O347" s="87"/>
      <c r="P347" s="224">
        <f>O347*H347</f>
        <v>0</v>
      </c>
      <c r="Q347" s="224">
        <v>0</v>
      </c>
      <c r="R347" s="224">
        <f>Q347*H347</f>
        <v>0</v>
      </c>
      <c r="S347" s="224">
        <v>0</v>
      </c>
      <c r="T347" s="225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226" t="s">
        <v>173</v>
      </c>
      <c r="AT347" s="226" t="s">
        <v>168</v>
      </c>
      <c r="AU347" s="226" t="s">
        <v>81</v>
      </c>
      <c r="AY347" s="20" t="s">
        <v>166</v>
      </c>
      <c r="BE347" s="227">
        <f>IF(N347="základní",J347,0)</f>
        <v>0</v>
      </c>
      <c r="BF347" s="227">
        <f>IF(N347="snížená",J347,0)</f>
        <v>0</v>
      </c>
      <c r="BG347" s="227">
        <f>IF(N347="zákl. přenesená",J347,0)</f>
        <v>0</v>
      </c>
      <c r="BH347" s="227">
        <f>IF(N347="sníž. přenesená",J347,0)</f>
        <v>0</v>
      </c>
      <c r="BI347" s="227">
        <f>IF(N347="nulová",J347,0)</f>
        <v>0</v>
      </c>
      <c r="BJ347" s="20" t="s">
        <v>79</v>
      </c>
      <c r="BK347" s="227">
        <f>ROUND(I347*H347,2)</f>
        <v>0</v>
      </c>
      <c r="BL347" s="20" t="s">
        <v>173</v>
      </c>
      <c r="BM347" s="226" t="s">
        <v>494</v>
      </c>
    </row>
    <row r="348" s="2" customFormat="1">
      <c r="A348" s="41"/>
      <c r="B348" s="42"/>
      <c r="C348" s="43"/>
      <c r="D348" s="228" t="s">
        <v>175</v>
      </c>
      <c r="E348" s="43"/>
      <c r="F348" s="229" t="s">
        <v>495</v>
      </c>
      <c r="G348" s="43"/>
      <c r="H348" s="43"/>
      <c r="I348" s="230"/>
      <c r="J348" s="43"/>
      <c r="K348" s="43"/>
      <c r="L348" s="47"/>
      <c r="M348" s="231"/>
      <c r="N348" s="232"/>
      <c r="O348" s="87"/>
      <c r="P348" s="87"/>
      <c r="Q348" s="87"/>
      <c r="R348" s="87"/>
      <c r="S348" s="87"/>
      <c r="T348" s="88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0" t="s">
        <v>175</v>
      </c>
      <c r="AU348" s="20" t="s">
        <v>81</v>
      </c>
    </row>
    <row r="349" s="13" customFormat="1">
      <c r="A349" s="13"/>
      <c r="B349" s="233"/>
      <c r="C349" s="234"/>
      <c r="D349" s="235" t="s">
        <v>177</v>
      </c>
      <c r="E349" s="236" t="s">
        <v>19</v>
      </c>
      <c r="F349" s="237" t="s">
        <v>895</v>
      </c>
      <c r="G349" s="234"/>
      <c r="H349" s="236" t="s">
        <v>19</v>
      </c>
      <c r="I349" s="238"/>
      <c r="J349" s="234"/>
      <c r="K349" s="234"/>
      <c r="L349" s="239"/>
      <c r="M349" s="240"/>
      <c r="N349" s="241"/>
      <c r="O349" s="241"/>
      <c r="P349" s="241"/>
      <c r="Q349" s="241"/>
      <c r="R349" s="241"/>
      <c r="S349" s="241"/>
      <c r="T349" s="242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3" t="s">
        <v>177</v>
      </c>
      <c r="AU349" s="243" t="s">
        <v>81</v>
      </c>
      <c r="AV349" s="13" t="s">
        <v>79</v>
      </c>
      <c r="AW349" s="13" t="s">
        <v>33</v>
      </c>
      <c r="AX349" s="13" t="s">
        <v>71</v>
      </c>
      <c r="AY349" s="243" t="s">
        <v>166</v>
      </c>
    </row>
    <row r="350" s="13" customFormat="1">
      <c r="A350" s="13"/>
      <c r="B350" s="233"/>
      <c r="C350" s="234"/>
      <c r="D350" s="235" t="s">
        <v>177</v>
      </c>
      <c r="E350" s="236" t="s">
        <v>19</v>
      </c>
      <c r="F350" s="237" t="s">
        <v>446</v>
      </c>
      <c r="G350" s="234"/>
      <c r="H350" s="236" t="s">
        <v>19</v>
      </c>
      <c r="I350" s="238"/>
      <c r="J350" s="234"/>
      <c r="K350" s="234"/>
      <c r="L350" s="239"/>
      <c r="M350" s="240"/>
      <c r="N350" s="241"/>
      <c r="O350" s="241"/>
      <c r="P350" s="241"/>
      <c r="Q350" s="241"/>
      <c r="R350" s="241"/>
      <c r="S350" s="241"/>
      <c r="T350" s="242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3" t="s">
        <v>177</v>
      </c>
      <c r="AU350" s="243" t="s">
        <v>81</v>
      </c>
      <c r="AV350" s="13" t="s">
        <v>79</v>
      </c>
      <c r="AW350" s="13" t="s">
        <v>33</v>
      </c>
      <c r="AX350" s="13" t="s">
        <v>71</v>
      </c>
      <c r="AY350" s="243" t="s">
        <v>166</v>
      </c>
    </row>
    <row r="351" s="14" customFormat="1">
      <c r="A351" s="14"/>
      <c r="B351" s="244"/>
      <c r="C351" s="245"/>
      <c r="D351" s="235" t="s">
        <v>177</v>
      </c>
      <c r="E351" s="246" t="s">
        <v>19</v>
      </c>
      <c r="F351" s="247" t="s">
        <v>896</v>
      </c>
      <c r="G351" s="245"/>
      <c r="H351" s="248">
        <v>1.744</v>
      </c>
      <c r="I351" s="249"/>
      <c r="J351" s="245"/>
      <c r="K351" s="245"/>
      <c r="L351" s="250"/>
      <c r="M351" s="251"/>
      <c r="N351" s="252"/>
      <c r="O351" s="252"/>
      <c r="P351" s="252"/>
      <c r="Q351" s="252"/>
      <c r="R351" s="252"/>
      <c r="S351" s="252"/>
      <c r="T351" s="253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54" t="s">
        <v>177</v>
      </c>
      <c r="AU351" s="254" t="s">
        <v>81</v>
      </c>
      <c r="AV351" s="14" t="s">
        <v>81</v>
      </c>
      <c r="AW351" s="14" t="s">
        <v>33</v>
      </c>
      <c r="AX351" s="14" t="s">
        <v>71</v>
      </c>
      <c r="AY351" s="254" t="s">
        <v>166</v>
      </c>
    </row>
    <row r="352" s="14" customFormat="1">
      <c r="A352" s="14"/>
      <c r="B352" s="244"/>
      <c r="C352" s="245"/>
      <c r="D352" s="235" t="s">
        <v>177</v>
      </c>
      <c r="E352" s="246" t="s">
        <v>19</v>
      </c>
      <c r="F352" s="247" t="s">
        <v>897</v>
      </c>
      <c r="G352" s="245"/>
      <c r="H352" s="248">
        <v>1.744</v>
      </c>
      <c r="I352" s="249"/>
      <c r="J352" s="245"/>
      <c r="K352" s="245"/>
      <c r="L352" s="250"/>
      <c r="M352" s="251"/>
      <c r="N352" s="252"/>
      <c r="O352" s="252"/>
      <c r="P352" s="252"/>
      <c r="Q352" s="252"/>
      <c r="R352" s="252"/>
      <c r="S352" s="252"/>
      <c r="T352" s="253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54" t="s">
        <v>177</v>
      </c>
      <c r="AU352" s="254" t="s">
        <v>81</v>
      </c>
      <c r="AV352" s="14" t="s">
        <v>81</v>
      </c>
      <c r="AW352" s="14" t="s">
        <v>33</v>
      </c>
      <c r="AX352" s="14" t="s">
        <v>71</v>
      </c>
      <c r="AY352" s="254" t="s">
        <v>166</v>
      </c>
    </row>
    <row r="353" s="15" customFormat="1">
      <c r="A353" s="15"/>
      <c r="B353" s="255"/>
      <c r="C353" s="256"/>
      <c r="D353" s="235" t="s">
        <v>177</v>
      </c>
      <c r="E353" s="257" t="s">
        <v>19</v>
      </c>
      <c r="F353" s="258" t="s">
        <v>180</v>
      </c>
      <c r="G353" s="256"/>
      <c r="H353" s="259">
        <v>3.488</v>
      </c>
      <c r="I353" s="260"/>
      <c r="J353" s="256"/>
      <c r="K353" s="256"/>
      <c r="L353" s="261"/>
      <c r="M353" s="262"/>
      <c r="N353" s="263"/>
      <c r="O353" s="263"/>
      <c r="P353" s="263"/>
      <c r="Q353" s="263"/>
      <c r="R353" s="263"/>
      <c r="S353" s="263"/>
      <c r="T353" s="264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65" t="s">
        <v>177</v>
      </c>
      <c r="AU353" s="265" t="s">
        <v>81</v>
      </c>
      <c r="AV353" s="15" t="s">
        <v>173</v>
      </c>
      <c r="AW353" s="15" t="s">
        <v>33</v>
      </c>
      <c r="AX353" s="15" t="s">
        <v>79</v>
      </c>
      <c r="AY353" s="265" t="s">
        <v>166</v>
      </c>
    </row>
    <row r="354" s="2" customFormat="1" ht="16.5" customHeight="1">
      <c r="A354" s="41"/>
      <c r="B354" s="42"/>
      <c r="C354" s="215" t="s">
        <v>600</v>
      </c>
      <c r="D354" s="215" t="s">
        <v>168</v>
      </c>
      <c r="E354" s="216" t="s">
        <v>496</v>
      </c>
      <c r="F354" s="217" t="s">
        <v>497</v>
      </c>
      <c r="G354" s="218" t="s">
        <v>234</v>
      </c>
      <c r="H354" s="219">
        <v>0.28999999999999998</v>
      </c>
      <c r="I354" s="220"/>
      <c r="J354" s="221">
        <f>ROUND(I354*H354,2)</f>
        <v>0</v>
      </c>
      <c r="K354" s="217" t="s">
        <v>172</v>
      </c>
      <c r="L354" s="47"/>
      <c r="M354" s="222" t="s">
        <v>19</v>
      </c>
      <c r="N354" s="223" t="s">
        <v>42</v>
      </c>
      <c r="O354" s="87"/>
      <c r="P354" s="224">
        <f>O354*H354</f>
        <v>0</v>
      </c>
      <c r="Q354" s="224">
        <v>1.06277</v>
      </c>
      <c r="R354" s="224">
        <f>Q354*H354</f>
        <v>0.30820329999999996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173</v>
      </c>
      <c r="AT354" s="226" t="s">
        <v>168</v>
      </c>
      <c r="AU354" s="226" t="s">
        <v>81</v>
      </c>
      <c r="AY354" s="20" t="s">
        <v>166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79</v>
      </c>
      <c r="BK354" s="227">
        <f>ROUND(I354*H354,2)</f>
        <v>0</v>
      </c>
      <c r="BL354" s="20" t="s">
        <v>173</v>
      </c>
      <c r="BM354" s="226" t="s">
        <v>498</v>
      </c>
    </row>
    <row r="355" s="2" customFormat="1">
      <c r="A355" s="41"/>
      <c r="B355" s="42"/>
      <c r="C355" s="43"/>
      <c r="D355" s="228" t="s">
        <v>175</v>
      </c>
      <c r="E355" s="43"/>
      <c r="F355" s="229" t="s">
        <v>499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175</v>
      </c>
      <c r="AU355" s="20" t="s">
        <v>81</v>
      </c>
    </row>
    <row r="356" s="13" customFormat="1">
      <c r="A356" s="13"/>
      <c r="B356" s="233"/>
      <c r="C356" s="234"/>
      <c r="D356" s="235" t="s">
        <v>177</v>
      </c>
      <c r="E356" s="236" t="s">
        <v>19</v>
      </c>
      <c r="F356" s="237" t="s">
        <v>862</v>
      </c>
      <c r="G356" s="234"/>
      <c r="H356" s="236" t="s">
        <v>19</v>
      </c>
      <c r="I356" s="238"/>
      <c r="J356" s="234"/>
      <c r="K356" s="234"/>
      <c r="L356" s="239"/>
      <c r="M356" s="240"/>
      <c r="N356" s="241"/>
      <c r="O356" s="241"/>
      <c r="P356" s="241"/>
      <c r="Q356" s="241"/>
      <c r="R356" s="241"/>
      <c r="S356" s="241"/>
      <c r="T356" s="242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3" t="s">
        <v>177</v>
      </c>
      <c r="AU356" s="243" t="s">
        <v>81</v>
      </c>
      <c r="AV356" s="13" t="s">
        <v>79</v>
      </c>
      <c r="AW356" s="13" t="s">
        <v>33</v>
      </c>
      <c r="AX356" s="13" t="s">
        <v>71</v>
      </c>
      <c r="AY356" s="243" t="s">
        <v>166</v>
      </c>
    </row>
    <row r="357" s="13" customFormat="1">
      <c r="A357" s="13"/>
      <c r="B357" s="233"/>
      <c r="C357" s="234"/>
      <c r="D357" s="235" t="s">
        <v>177</v>
      </c>
      <c r="E357" s="236" t="s">
        <v>19</v>
      </c>
      <c r="F357" s="237" t="s">
        <v>446</v>
      </c>
      <c r="G357" s="234"/>
      <c r="H357" s="236" t="s">
        <v>19</v>
      </c>
      <c r="I357" s="238"/>
      <c r="J357" s="234"/>
      <c r="K357" s="234"/>
      <c r="L357" s="239"/>
      <c r="M357" s="240"/>
      <c r="N357" s="241"/>
      <c r="O357" s="241"/>
      <c r="P357" s="241"/>
      <c r="Q357" s="241"/>
      <c r="R357" s="241"/>
      <c r="S357" s="241"/>
      <c r="T357" s="242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3" t="s">
        <v>177</v>
      </c>
      <c r="AU357" s="243" t="s">
        <v>81</v>
      </c>
      <c r="AV357" s="13" t="s">
        <v>79</v>
      </c>
      <c r="AW357" s="13" t="s">
        <v>33</v>
      </c>
      <c r="AX357" s="13" t="s">
        <v>71</v>
      </c>
      <c r="AY357" s="243" t="s">
        <v>166</v>
      </c>
    </row>
    <row r="358" s="13" customFormat="1">
      <c r="A358" s="13"/>
      <c r="B358" s="233"/>
      <c r="C358" s="234"/>
      <c r="D358" s="235" t="s">
        <v>177</v>
      </c>
      <c r="E358" s="236" t="s">
        <v>19</v>
      </c>
      <c r="F358" s="237" t="s">
        <v>886</v>
      </c>
      <c r="G358" s="234"/>
      <c r="H358" s="236" t="s">
        <v>19</v>
      </c>
      <c r="I358" s="238"/>
      <c r="J358" s="234"/>
      <c r="K358" s="234"/>
      <c r="L358" s="239"/>
      <c r="M358" s="240"/>
      <c r="N358" s="241"/>
      <c r="O358" s="241"/>
      <c r="P358" s="241"/>
      <c r="Q358" s="241"/>
      <c r="R358" s="241"/>
      <c r="S358" s="241"/>
      <c r="T358" s="242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3" t="s">
        <v>177</v>
      </c>
      <c r="AU358" s="243" t="s">
        <v>81</v>
      </c>
      <c r="AV358" s="13" t="s">
        <v>79</v>
      </c>
      <c r="AW358" s="13" t="s">
        <v>33</v>
      </c>
      <c r="AX358" s="13" t="s">
        <v>71</v>
      </c>
      <c r="AY358" s="243" t="s">
        <v>166</v>
      </c>
    </row>
    <row r="359" s="14" customFormat="1">
      <c r="A359" s="14"/>
      <c r="B359" s="244"/>
      <c r="C359" s="245"/>
      <c r="D359" s="235" t="s">
        <v>177</v>
      </c>
      <c r="E359" s="246" t="s">
        <v>19</v>
      </c>
      <c r="F359" s="247" t="s">
        <v>898</v>
      </c>
      <c r="G359" s="245"/>
      <c r="H359" s="248">
        <v>0.049000000000000002</v>
      </c>
      <c r="I359" s="249"/>
      <c r="J359" s="245"/>
      <c r="K359" s="245"/>
      <c r="L359" s="250"/>
      <c r="M359" s="251"/>
      <c r="N359" s="252"/>
      <c r="O359" s="252"/>
      <c r="P359" s="252"/>
      <c r="Q359" s="252"/>
      <c r="R359" s="252"/>
      <c r="S359" s="252"/>
      <c r="T359" s="253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54" t="s">
        <v>177</v>
      </c>
      <c r="AU359" s="254" t="s">
        <v>81</v>
      </c>
      <c r="AV359" s="14" t="s">
        <v>81</v>
      </c>
      <c r="AW359" s="14" t="s">
        <v>33</v>
      </c>
      <c r="AX359" s="14" t="s">
        <v>71</v>
      </c>
      <c r="AY359" s="254" t="s">
        <v>166</v>
      </c>
    </row>
    <row r="360" s="14" customFormat="1">
      <c r="A360" s="14"/>
      <c r="B360" s="244"/>
      <c r="C360" s="245"/>
      <c r="D360" s="235" t="s">
        <v>177</v>
      </c>
      <c r="E360" s="246" t="s">
        <v>19</v>
      </c>
      <c r="F360" s="247" t="s">
        <v>898</v>
      </c>
      <c r="G360" s="245"/>
      <c r="H360" s="248">
        <v>0.049000000000000002</v>
      </c>
      <c r="I360" s="249"/>
      <c r="J360" s="245"/>
      <c r="K360" s="245"/>
      <c r="L360" s="250"/>
      <c r="M360" s="251"/>
      <c r="N360" s="252"/>
      <c r="O360" s="252"/>
      <c r="P360" s="252"/>
      <c r="Q360" s="252"/>
      <c r="R360" s="252"/>
      <c r="S360" s="252"/>
      <c r="T360" s="253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4" t="s">
        <v>177</v>
      </c>
      <c r="AU360" s="254" t="s">
        <v>81</v>
      </c>
      <c r="AV360" s="14" t="s">
        <v>81</v>
      </c>
      <c r="AW360" s="14" t="s">
        <v>33</v>
      </c>
      <c r="AX360" s="14" t="s">
        <v>71</v>
      </c>
      <c r="AY360" s="254" t="s">
        <v>166</v>
      </c>
    </row>
    <row r="361" s="13" customFormat="1">
      <c r="A361" s="13"/>
      <c r="B361" s="233"/>
      <c r="C361" s="234"/>
      <c r="D361" s="235" t="s">
        <v>177</v>
      </c>
      <c r="E361" s="236" t="s">
        <v>19</v>
      </c>
      <c r="F361" s="237" t="s">
        <v>888</v>
      </c>
      <c r="G361" s="234"/>
      <c r="H361" s="236" t="s">
        <v>19</v>
      </c>
      <c r="I361" s="238"/>
      <c r="J361" s="234"/>
      <c r="K361" s="234"/>
      <c r="L361" s="239"/>
      <c r="M361" s="240"/>
      <c r="N361" s="241"/>
      <c r="O361" s="241"/>
      <c r="P361" s="241"/>
      <c r="Q361" s="241"/>
      <c r="R361" s="241"/>
      <c r="S361" s="241"/>
      <c r="T361" s="242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3" t="s">
        <v>177</v>
      </c>
      <c r="AU361" s="243" t="s">
        <v>81</v>
      </c>
      <c r="AV361" s="13" t="s">
        <v>79</v>
      </c>
      <c r="AW361" s="13" t="s">
        <v>33</v>
      </c>
      <c r="AX361" s="13" t="s">
        <v>71</v>
      </c>
      <c r="AY361" s="243" t="s">
        <v>166</v>
      </c>
    </row>
    <row r="362" s="14" customFormat="1">
      <c r="A362" s="14"/>
      <c r="B362" s="244"/>
      <c r="C362" s="245"/>
      <c r="D362" s="235" t="s">
        <v>177</v>
      </c>
      <c r="E362" s="246" t="s">
        <v>19</v>
      </c>
      <c r="F362" s="247" t="s">
        <v>898</v>
      </c>
      <c r="G362" s="245"/>
      <c r="H362" s="248">
        <v>0.049000000000000002</v>
      </c>
      <c r="I362" s="249"/>
      <c r="J362" s="245"/>
      <c r="K362" s="245"/>
      <c r="L362" s="250"/>
      <c r="M362" s="251"/>
      <c r="N362" s="252"/>
      <c r="O362" s="252"/>
      <c r="P362" s="252"/>
      <c r="Q362" s="252"/>
      <c r="R362" s="252"/>
      <c r="S362" s="252"/>
      <c r="T362" s="253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54" t="s">
        <v>177</v>
      </c>
      <c r="AU362" s="254" t="s">
        <v>81</v>
      </c>
      <c r="AV362" s="14" t="s">
        <v>81</v>
      </c>
      <c r="AW362" s="14" t="s">
        <v>33</v>
      </c>
      <c r="AX362" s="14" t="s">
        <v>71</v>
      </c>
      <c r="AY362" s="254" t="s">
        <v>166</v>
      </c>
    </row>
    <row r="363" s="14" customFormat="1">
      <c r="A363" s="14"/>
      <c r="B363" s="244"/>
      <c r="C363" s="245"/>
      <c r="D363" s="235" t="s">
        <v>177</v>
      </c>
      <c r="E363" s="246" t="s">
        <v>19</v>
      </c>
      <c r="F363" s="247" t="s">
        <v>898</v>
      </c>
      <c r="G363" s="245"/>
      <c r="H363" s="248">
        <v>0.049000000000000002</v>
      </c>
      <c r="I363" s="249"/>
      <c r="J363" s="245"/>
      <c r="K363" s="245"/>
      <c r="L363" s="250"/>
      <c r="M363" s="251"/>
      <c r="N363" s="252"/>
      <c r="O363" s="252"/>
      <c r="P363" s="252"/>
      <c r="Q363" s="252"/>
      <c r="R363" s="252"/>
      <c r="S363" s="252"/>
      <c r="T363" s="253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4" t="s">
        <v>177</v>
      </c>
      <c r="AU363" s="254" t="s">
        <v>81</v>
      </c>
      <c r="AV363" s="14" t="s">
        <v>81</v>
      </c>
      <c r="AW363" s="14" t="s">
        <v>33</v>
      </c>
      <c r="AX363" s="14" t="s">
        <v>71</v>
      </c>
      <c r="AY363" s="254" t="s">
        <v>166</v>
      </c>
    </row>
    <row r="364" s="13" customFormat="1">
      <c r="A364" s="13"/>
      <c r="B364" s="233"/>
      <c r="C364" s="234"/>
      <c r="D364" s="235" t="s">
        <v>177</v>
      </c>
      <c r="E364" s="236" t="s">
        <v>19</v>
      </c>
      <c r="F364" s="237" t="s">
        <v>889</v>
      </c>
      <c r="G364" s="234"/>
      <c r="H364" s="236" t="s">
        <v>19</v>
      </c>
      <c r="I364" s="238"/>
      <c r="J364" s="234"/>
      <c r="K364" s="234"/>
      <c r="L364" s="239"/>
      <c r="M364" s="240"/>
      <c r="N364" s="241"/>
      <c r="O364" s="241"/>
      <c r="P364" s="241"/>
      <c r="Q364" s="241"/>
      <c r="R364" s="241"/>
      <c r="S364" s="241"/>
      <c r="T364" s="242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3" t="s">
        <v>177</v>
      </c>
      <c r="AU364" s="243" t="s">
        <v>81</v>
      </c>
      <c r="AV364" s="13" t="s">
        <v>79</v>
      </c>
      <c r="AW364" s="13" t="s">
        <v>33</v>
      </c>
      <c r="AX364" s="13" t="s">
        <v>71</v>
      </c>
      <c r="AY364" s="243" t="s">
        <v>166</v>
      </c>
    </row>
    <row r="365" s="14" customFormat="1">
      <c r="A365" s="14"/>
      <c r="B365" s="244"/>
      <c r="C365" s="245"/>
      <c r="D365" s="235" t="s">
        <v>177</v>
      </c>
      <c r="E365" s="246" t="s">
        <v>19</v>
      </c>
      <c r="F365" s="247" t="s">
        <v>899</v>
      </c>
      <c r="G365" s="245"/>
      <c r="H365" s="248">
        <v>0.047</v>
      </c>
      <c r="I365" s="249"/>
      <c r="J365" s="245"/>
      <c r="K365" s="245"/>
      <c r="L365" s="250"/>
      <c r="M365" s="251"/>
      <c r="N365" s="252"/>
      <c r="O365" s="252"/>
      <c r="P365" s="252"/>
      <c r="Q365" s="252"/>
      <c r="R365" s="252"/>
      <c r="S365" s="252"/>
      <c r="T365" s="253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54" t="s">
        <v>177</v>
      </c>
      <c r="AU365" s="254" t="s">
        <v>81</v>
      </c>
      <c r="AV365" s="14" t="s">
        <v>81</v>
      </c>
      <c r="AW365" s="14" t="s">
        <v>33</v>
      </c>
      <c r="AX365" s="14" t="s">
        <v>71</v>
      </c>
      <c r="AY365" s="254" t="s">
        <v>166</v>
      </c>
    </row>
    <row r="366" s="13" customFormat="1">
      <c r="A366" s="13"/>
      <c r="B366" s="233"/>
      <c r="C366" s="234"/>
      <c r="D366" s="235" t="s">
        <v>177</v>
      </c>
      <c r="E366" s="236" t="s">
        <v>19</v>
      </c>
      <c r="F366" s="237" t="s">
        <v>891</v>
      </c>
      <c r="G366" s="234"/>
      <c r="H366" s="236" t="s">
        <v>19</v>
      </c>
      <c r="I366" s="238"/>
      <c r="J366" s="234"/>
      <c r="K366" s="234"/>
      <c r="L366" s="239"/>
      <c r="M366" s="240"/>
      <c r="N366" s="241"/>
      <c r="O366" s="241"/>
      <c r="P366" s="241"/>
      <c r="Q366" s="241"/>
      <c r="R366" s="241"/>
      <c r="S366" s="241"/>
      <c r="T366" s="242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43" t="s">
        <v>177</v>
      </c>
      <c r="AU366" s="243" t="s">
        <v>81</v>
      </c>
      <c r="AV366" s="13" t="s">
        <v>79</v>
      </c>
      <c r="AW366" s="13" t="s">
        <v>33</v>
      </c>
      <c r="AX366" s="13" t="s">
        <v>71</v>
      </c>
      <c r="AY366" s="243" t="s">
        <v>166</v>
      </c>
    </row>
    <row r="367" s="14" customFormat="1">
      <c r="A367" s="14"/>
      <c r="B367" s="244"/>
      <c r="C367" s="245"/>
      <c r="D367" s="235" t="s">
        <v>177</v>
      </c>
      <c r="E367" s="246" t="s">
        <v>19</v>
      </c>
      <c r="F367" s="247" t="s">
        <v>899</v>
      </c>
      <c r="G367" s="245"/>
      <c r="H367" s="248">
        <v>0.047</v>
      </c>
      <c r="I367" s="249"/>
      <c r="J367" s="245"/>
      <c r="K367" s="245"/>
      <c r="L367" s="250"/>
      <c r="M367" s="251"/>
      <c r="N367" s="252"/>
      <c r="O367" s="252"/>
      <c r="P367" s="252"/>
      <c r="Q367" s="252"/>
      <c r="R367" s="252"/>
      <c r="S367" s="252"/>
      <c r="T367" s="253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54" t="s">
        <v>177</v>
      </c>
      <c r="AU367" s="254" t="s">
        <v>81</v>
      </c>
      <c r="AV367" s="14" t="s">
        <v>81</v>
      </c>
      <c r="AW367" s="14" t="s">
        <v>33</v>
      </c>
      <c r="AX367" s="14" t="s">
        <v>71</v>
      </c>
      <c r="AY367" s="254" t="s">
        <v>166</v>
      </c>
    </row>
    <row r="368" s="15" customFormat="1">
      <c r="A368" s="15"/>
      <c r="B368" s="255"/>
      <c r="C368" s="256"/>
      <c r="D368" s="235" t="s">
        <v>177</v>
      </c>
      <c r="E368" s="257" t="s">
        <v>19</v>
      </c>
      <c r="F368" s="258" t="s">
        <v>180</v>
      </c>
      <c r="G368" s="256"/>
      <c r="H368" s="259">
        <v>0.28999999999999998</v>
      </c>
      <c r="I368" s="260"/>
      <c r="J368" s="256"/>
      <c r="K368" s="256"/>
      <c r="L368" s="261"/>
      <c r="M368" s="262"/>
      <c r="N368" s="263"/>
      <c r="O368" s="263"/>
      <c r="P368" s="263"/>
      <c r="Q368" s="263"/>
      <c r="R368" s="263"/>
      <c r="S368" s="263"/>
      <c r="T368" s="264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65" t="s">
        <v>177</v>
      </c>
      <c r="AU368" s="265" t="s">
        <v>81</v>
      </c>
      <c r="AV368" s="15" t="s">
        <v>173</v>
      </c>
      <c r="AW368" s="15" t="s">
        <v>33</v>
      </c>
      <c r="AX368" s="15" t="s">
        <v>79</v>
      </c>
      <c r="AY368" s="265" t="s">
        <v>166</v>
      </c>
    </row>
    <row r="369" s="2" customFormat="1" ht="16.5" customHeight="1">
      <c r="A369" s="41"/>
      <c r="B369" s="42"/>
      <c r="C369" s="215" t="s">
        <v>605</v>
      </c>
      <c r="D369" s="215" t="s">
        <v>168</v>
      </c>
      <c r="E369" s="216" t="s">
        <v>503</v>
      </c>
      <c r="F369" s="217" t="s">
        <v>504</v>
      </c>
      <c r="G369" s="218" t="s">
        <v>188</v>
      </c>
      <c r="H369" s="219">
        <v>20.68</v>
      </c>
      <c r="I369" s="220"/>
      <c r="J369" s="221">
        <f>ROUND(I369*H369,2)</f>
        <v>0</v>
      </c>
      <c r="K369" s="217" t="s">
        <v>172</v>
      </c>
      <c r="L369" s="47"/>
      <c r="M369" s="222" t="s">
        <v>19</v>
      </c>
      <c r="N369" s="223" t="s">
        <v>42</v>
      </c>
      <c r="O369" s="87"/>
      <c r="P369" s="224">
        <f>O369*H369</f>
        <v>0</v>
      </c>
      <c r="Q369" s="224">
        <v>0.00012999999999999999</v>
      </c>
      <c r="R369" s="224">
        <f>Q369*H369</f>
        <v>0.0026883999999999996</v>
      </c>
      <c r="S369" s="224">
        <v>0</v>
      </c>
      <c r="T369" s="225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226" t="s">
        <v>173</v>
      </c>
      <c r="AT369" s="226" t="s">
        <v>168</v>
      </c>
      <c r="AU369" s="226" t="s">
        <v>81</v>
      </c>
      <c r="AY369" s="20" t="s">
        <v>166</v>
      </c>
      <c r="BE369" s="227">
        <f>IF(N369="základní",J369,0)</f>
        <v>0</v>
      </c>
      <c r="BF369" s="227">
        <f>IF(N369="snížená",J369,0)</f>
        <v>0</v>
      </c>
      <c r="BG369" s="227">
        <f>IF(N369="zákl. přenesená",J369,0)</f>
        <v>0</v>
      </c>
      <c r="BH369" s="227">
        <f>IF(N369="sníž. přenesená",J369,0)</f>
        <v>0</v>
      </c>
      <c r="BI369" s="227">
        <f>IF(N369="nulová",J369,0)</f>
        <v>0</v>
      </c>
      <c r="BJ369" s="20" t="s">
        <v>79</v>
      </c>
      <c r="BK369" s="227">
        <f>ROUND(I369*H369,2)</f>
        <v>0</v>
      </c>
      <c r="BL369" s="20" t="s">
        <v>173</v>
      </c>
      <c r="BM369" s="226" t="s">
        <v>505</v>
      </c>
    </row>
    <row r="370" s="2" customFormat="1">
      <c r="A370" s="41"/>
      <c r="B370" s="42"/>
      <c r="C370" s="43"/>
      <c r="D370" s="228" t="s">
        <v>175</v>
      </c>
      <c r="E370" s="43"/>
      <c r="F370" s="229" t="s">
        <v>506</v>
      </c>
      <c r="G370" s="43"/>
      <c r="H370" s="43"/>
      <c r="I370" s="230"/>
      <c r="J370" s="43"/>
      <c r="K370" s="43"/>
      <c r="L370" s="47"/>
      <c r="M370" s="231"/>
      <c r="N370" s="232"/>
      <c r="O370" s="87"/>
      <c r="P370" s="87"/>
      <c r="Q370" s="87"/>
      <c r="R370" s="87"/>
      <c r="S370" s="87"/>
      <c r="T370" s="88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T370" s="20" t="s">
        <v>175</v>
      </c>
      <c r="AU370" s="20" t="s">
        <v>81</v>
      </c>
    </row>
    <row r="371" s="13" customFormat="1">
      <c r="A371" s="13"/>
      <c r="B371" s="233"/>
      <c r="C371" s="234"/>
      <c r="D371" s="235" t="s">
        <v>177</v>
      </c>
      <c r="E371" s="236" t="s">
        <v>19</v>
      </c>
      <c r="F371" s="237" t="s">
        <v>862</v>
      </c>
      <c r="G371" s="234"/>
      <c r="H371" s="236" t="s">
        <v>19</v>
      </c>
      <c r="I371" s="238"/>
      <c r="J371" s="234"/>
      <c r="K371" s="234"/>
      <c r="L371" s="239"/>
      <c r="M371" s="240"/>
      <c r="N371" s="241"/>
      <c r="O371" s="241"/>
      <c r="P371" s="241"/>
      <c r="Q371" s="241"/>
      <c r="R371" s="241"/>
      <c r="S371" s="241"/>
      <c r="T371" s="242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3" t="s">
        <v>177</v>
      </c>
      <c r="AU371" s="243" t="s">
        <v>81</v>
      </c>
      <c r="AV371" s="13" t="s">
        <v>79</v>
      </c>
      <c r="AW371" s="13" t="s">
        <v>33</v>
      </c>
      <c r="AX371" s="13" t="s">
        <v>71</v>
      </c>
      <c r="AY371" s="243" t="s">
        <v>166</v>
      </c>
    </row>
    <row r="372" s="13" customFormat="1">
      <c r="A372" s="13"/>
      <c r="B372" s="233"/>
      <c r="C372" s="234"/>
      <c r="D372" s="235" t="s">
        <v>177</v>
      </c>
      <c r="E372" s="236" t="s">
        <v>19</v>
      </c>
      <c r="F372" s="237" t="s">
        <v>446</v>
      </c>
      <c r="G372" s="234"/>
      <c r="H372" s="236" t="s">
        <v>19</v>
      </c>
      <c r="I372" s="238"/>
      <c r="J372" s="234"/>
      <c r="K372" s="234"/>
      <c r="L372" s="239"/>
      <c r="M372" s="240"/>
      <c r="N372" s="241"/>
      <c r="O372" s="241"/>
      <c r="P372" s="241"/>
      <c r="Q372" s="241"/>
      <c r="R372" s="241"/>
      <c r="S372" s="241"/>
      <c r="T372" s="242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3" t="s">
        <v>177</v>
      </c>
      <c r="AU372" s="243" t="s">
        <v>81</v>
      </c>
      <c r="AV372" s="13" t="s">
        <v>79</v>
      </c>
      <c r="AW372" s="13" t="s">
        <v>33</v>
      </c>
      <c r="AX372" s="13" t="s">
        <v>71</v>
      </c>
      <c r="AY372" s="243" t="s">
        <v>166</v>
      </c>
    </row>
    <row r="373" s="13" customFormat="1">
      <c r="A373" s="13"/>
      <c r="B373" s="233"/>
      <c r="C373" s="234"/>
      <c r="D373" s="235" t="s">
        <v>177</v>
      </c>
      <c r="E373" s="236" t="s">
        <v>19</v>
      </c>
      <c r="F373" s="237" t="s">
        <v>886</v>
      </c>
      <c r="G373" s="234"/>
      <c r="H373" s="236" t="s">
        <v>19</v>
      </c>
      <c r="I373" s="238"/>
      <c r="J373" s="234"/>
      <c r="K373" s="234"/>
      <c r="L373" s="239"/>
      <c r="M373" s="240"/>
      <c r="N373" s="241"/>
      <c r="O373" s="241"/>
      <c r="P373" s="241"/>
      <c r="Q373" s="241"/>
      <c r="R373" s="241"/>
      <c r="S373" s="241"/>
      <c r="T373" s="242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3" t="s">
        <v>177</v>
      </c>
      <c r="AU373" s="243" t="s">
        <v>81</v>
      </c>
      <c r="AV373" s="13" t="s">
        <v>79</v>
      </c>
      <c r="AW373" s="13" t="s">
        <v>33</v>
      </c>
      <c r="AX373" s="13" t="s">
        <v>71</v>
      </c>
      <c r="AY373" s="243" t="s">
        <v>166</v>
      </c>
    </row>
    <row r="374" s="14" customFormat="1">
      <c r="A374" s="14"/>
      <c r="B374" s="244"/>
      <c r="C374" s="245"/>
      <c r="D374" s="235" t="s">
        <v>177</v>
      </c>
      <c r="E374" s="246" t="s">
        <v>19</v>
      </c>
      <c r="F374" s="247" t="s">
        <v>900</v>
      </c>
      <c r="G374" s="245"/>
      <c r="H374" s="248">
        <v>1.48</v>
      </c>
      <c r="I374" s="249"/>
      <c r="J374" s="245"/>
      <c r="K374" s="245"/>
      <c r="L374" s="250"/>
      <c r="M374" s="251"/>
      <c r="N374" s="252"/>
      <c r="O374" s="252"/>
      <c r="P374" s="252"/>
      <c r="Q374" s="252"/>
      <c r="R374" s="252"/>
      <c r="S374" s="252"/>
      <c r="T374" s="253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54" t="s">
        <v>177</v>
      </c>
      <c r="AU374" s="254" t="s">
        <v>81</v>
      </c>
      <c r="AV374" s="14" t="s">
        <v>81</v>
      </c>
      <c r="AW374" s="14" t="s">
        <v>33</v>
      </c>
      <c r="AX374" s="14" t="s">
        <v>71</v>
      </c>
      <c r="AY374" s="254" t="s">
        <v>166</v>
      </c>
    </row>
    <row r="375" s="14" customFormat="1">
      <c r="A375" s="14"/>
      <c r="B375" s="244"/>
      <c r="C375" s="245"/>
      <c r="D375" s="235" t="s">
        <v>177</v>
      </c>
      <c r="E375" s="246" t="s">
        <v>19</v>
      </c>
      <c r="F375" s="247" t="s">
        <v>900</v>
      </c>
      <c r="G375" s="245"/>
      <c r="H375" s="248">
        <v>1.48</v>
      </c>
      <c r="I375" s="249"/>
      <c r="J375" s="245"/>
      <c r="K375" s="245"/>
      <c r="L375" s="250"/>
      <c r="M375" s="251"/>
      <c r="N375" s="252"/>
      <c r="O375" s="252"/>
      <c r="P375" s="252"/>
      <c r="Q375" s="252"/>
      <c r="R375" s="252"/>
      <c r="S375" s="252"/>
      <c r="T375" s="253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54" t="s">
        <v>177</v>
      </c>
      <c r="AU375" s="254" t="s">
        <v>81</v>
      </c>
      <c r="AV375" s="14" t="s">
        <v>81</v>
      </c>
      <c r="AW375" s="14" t="s">
        <v>33</v>
      </c>
      <c r="AX375" s="14" t="s">
        <v>71</v>
      </c>
      <c r="AY375" s="254" t="s">
        <v>166</v>
      </c>
    </row>
    <row r="376" s="13" customFormat="1">
      <c r="A376" s="13"/>
      <c r="B376" s="233"/>
      <c r="C376" s="234"/>
      <c r="D376" s="235" t="s">
        <v>177</v>
      </c>
      <c r="E376" s="236" t="s">
        <v>19</v>
      </c>
      <c r="F376" s="237" t="s">
        <v>888</v>
      </c>
      <c r="G376" s="234"/>
      <c r="H376" s="236" t="s">
        <v>19</v>
      </c>
      <c r="I376" s="238"/>
      <c r="J376" s="234"/>
      <c r="K376" s="234"/>
      <c r="L376" s="239"/>
      <c r="M376" s="240"/>
      <c r="N376" s="241"/>
      <c r="O376" s="241"/>
      <c r="P376" s="241"/>
      <c r="Q376" s="241"/>
      <c r="R376" s="241"/>
      <c r="S376" s="241"/>
      <c r="T376" s="242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43" t="s">
        <v>177</v>
      </c>
      <c r="AU376" s="243" t="s">
        <v>81</v>
      </c>
      <c r="AV376" s="13" t="s">
        <v>79</v>
      </c>
      <c r="AW376" s="13" t="s">
        <v>33</v>
      </c>
      <c r="AX376" s="13" t="s">
        <v>71</v>
      </c>
      <c r="AY376" s="243" t="s">
        <v>166</v>
      </c>
    </row>
    <row r="377" s="14" customFormat="1">
      <c r="A377" s="14"/>
      <c r="B377" s="244"/>
      <c r="C377" s="245"/>
      <c r="D377" s="235" t="s">
        <v>177</v>
      </c>
      <c r="E377" s="246" t="s">
        <v>19</v>
      </c>
      <c r="F377" s="247" t="s">
        <v>900</v>
      </c>
      <c r="G377" s="245"/>
      <c r="H377" s="248">
        <v>1.48</v>
      </c>
      <c r="I377" s="249"/>
      <c r="J377" s="245"/>
      <c r="K377" s="245"/>
      <c r="L377" s="250"/>
      <c r="M377" s="251"/>
      <c r="N377" s="252"/>
      <c r="O377" s="252"/>
      <c r="P377" s="252"/>
      <c r="Q377" s="252"/>
      <c r="R377" s="252"/>
      <c r="S377" s="252"/>
      <c r="T377" s="253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4" t="s">
        <v>177</v>
      </c>
      <c r="AU377" s="254" t="s">
        <v>81</v>
      </c>
      <c r="AV377" s="14" t="s">
        <v>81</v>
      </c>
      <c r="AW377" s="14" t="s">
        <v>33</v>
      </c>
      <c r="AX377" s="14" t="s">
        <v>71</v>
      </c>
      <c r="AY377" s="254" t="s">
        <v>166</v>
      </c>
    </row>
    <row r="378" s="14" customFormat="1">
      <c r="A378" s="14"/>
      <c r="B378" s="244"/>
      <c r="C378" s="245"/>
      <c r="D378" s="235" t="s">
        <v>177</v>
      </c>
      <c r="E378" s="246" t="s">
        <v>19</v>
      </c>
      <c r="F378" s="247" t="s">
        <v>900</v>
      </c>
      <c r="G378" s="245"/>
      <c r="H378" s="248">
        <v>1.48</v>
      </c>
      <c r="I378" s="249"/>
      <c r="J378" s="245"/>
      <c r="K378" s="245"/>
      <c r="L378" s="250"/>
      <c r="M378" s="251"/>
      <c r="N378" s="252"/>
      <c r="O378" s="252"/>
      <c r="P378" s="252"/>
      <c r="Q378" s="252"/>
      <c r="R378" s="252"/>
      <c r="S378" s="252"/>
      <c r="T378" s="253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54" t="s">
        <v>177</v>
      </c>
      <c r="AU378" s="254" t="s">
        <v>81</v>
      </c>
      <c r="AV378" s="14" t="s">
        <v>81</v>
      </c>
      <c r="AW378" s="14" t="s">
        <v>33</v>
      </c>
      <c r="AX378" s="14" t="s">
        <v>71</v>
      </c>
      <c r="AY378" s="254" t="s">
        <v>166</v>
      </c>
    </row>
    <row r="379" s="13" customFormat="1">
      <c r="A379" s="13"/>
      <c r="B379" s="233"/>
      <c r="C379" s="234"/>
      <c r="D379" s="235" t="s">
        <v>177</v>
      </c>
      <c r="E379" s="236" t="s">
        <v>19</v>
      </c>
      <c r="F379" s="237" t="s">
        <v>889</v>
      </c>
      <c r="G379" s="234"/>
      <c r="H379" s="236" t="s">
        <v>19</v>
      </c>
      <c r="I379" s="238"/>
      <c r="J379" s="234"/>
      <c r="K379" s="234"/>
      <c r="L379" s="239"/>
      <c r="M379" s="240"/>
      <c r="N379" s="241"/>
      <c r="O379" s="241"/>
      <c r="P379" s="241"/>
      <c r="Q379" s="241"/>
      <c r="R379" s="241"/>
      <c r="S379" s="241"/>
      <c r="T379" s="242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43" t="s">
        <v>177</v>
      </c>
      <c r="AU379" s="243" t="s">
        <v>81</v>
      </c>
      <c r="AV379" s="13" t="s">
        <v>79</v>
      </c>
      <c r="AW379" s="13" t="s">
        <v>33</v>
      </c>
      <c r="AX379" s="13" t="s">
        <v>71</v>
      </c>
      <c r="AY379" s="243" t="s">
        <v>166</v>
      </c>
    </row>
    <row r="380" s="14" customFormat="1">
      <c r="A380" s="14"/>
      <c r="B380" s="244"/>
      <c r="C380" s="245"/>
      <c r="D380" s="235" t="s">
        <v>177</v>
      </c>
      <c r="E380" s="246" t="s">
        <v>19</v>
      </c>
      <c r="F380" s="247" t="s">
        <v>901</v>
      </c>
      <c r="G380" s="245"/>
      <c r="H380" s="248">
        <v>7.3799999999999999</v>
      </c>
      <c r="I380" s="249"/>
      <c r="J380" s="245"/>
      <c r="K380" s="245"/>
      <c r="L380" s="250"/>
      <c r="M380" s="251"/>
      <c r="N380" s="252"/>
      <c r="O380" s="252"/>
      <c r="P380" s="252"/>
      <c r="Q380" s="252"/>
      <c r="R380" s="252"/>
      <c r="S380" s="252"/>
      <c r="T380" s="253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54" t="s">
        <v>177</v>
      </c>
      <c r="AU380" s="254" t="s">
        <v>81</v>
      </c>
      <c r="AV380" s="14" t="s">
        <v>81</v>
      </c>
      <c r="AW380" s="14" t="s">
        <v>33</v>
      </c>
      <c r="AX380" s="14" t="s">
        <v>71</v>
      </c>
      <c r="AY380" s="254" t="s">
        <v>166</v>
      </c>
    </row>
    <row r="381" s="13" customFormat="1">
      <c r="A381" s="13"/>
      <c r="B381" s="233"/>
      <c r="C381" s="234"/>
      <c r="D381" s="235" t="s">
        <v>177</v>
      </c>
      <c r="E381" s="236" t="s">
        <v>19</v>
      </c>
      <c r="F381" s="237" t="s">
        <v>891</v>
      </c>
      <c r="G381" s="234"/>
      <c r="H381" s="236" t="s">
        <v>19</v>
      </c>
      <c r="I381" s="238"/>
      <c r="J381" s="234"/>
      <c r="K381" s="234"/>
      <c r="L381" s="239"/>
      <c r="M381" s="240"/>
      <c r="N381" s="241"/>
      <c r="O381" s="241"/>
      <c r="P381" s="241"/>
      <c r="Q381" s="241"/>
      <c r="R381" s="241"/>
      <c r="S381" s="241"/>
      <c r="T381" s="242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3" t="s">
        <v>177</v>
      </c>
      <c r="AU381" s="243" t="s">
        <v>81</v>
      </c>
      <c r="AV381" s="13" t="s">
        <v>79</v>
      </c>
      <c r="AW381" s="13" t="s">
        <v>33</v>
      </c>
      <c r="AX381" s="13" t="s">
        <v>71</v>
      </c>
      <c r="AY381" s="243" t="s">
        <v>166</v>
      </c>
    </row>
    <row r="382" s="14" customFormat="1">
      <c r="A382" s="14"/>
      <c r="B382" s="244"/>
      <c r="C382" s="245"/>
      <c r="D382" s="235" t="s">
        <v>177</v>
      </c>
      <c r="E382" s="246" t="s">
        <v>19</v>
      </c>
      <c r="F382" s="247" t="s">
        <v>901</v>
      </c>
      <c r="G382" s="245"/>
      <c r="H382" s="248">
        <v>7.3799999999999999</v>
      </c>
      <c r="I382" s="249"/>
      <c r="J382" s="245"/>
      <c r="K382" s="245"/>
      <c r="L382" s="250"/>
      <c r="M382" s="251"/>
      <c r="N382" s="252"/>
      <c r="O382" s="252"/>
      <c r="P382" s="252"/>
      <c r="Q382" s="252"/>
      <c r="R382" s="252"/>
      <c r="S382" s="252"/>
      <c r="T382" s="253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54" t="s">
        <v>177</v>
      </c>
      <c r="AU382" s="254" t="s">
        <v>81</v>
      </c>
      <c r="AV382" s="14" t="s">
        <v>81</v>
      </c>
      <c r="AW382" s="14" t="s">
        <v>33</v>
      </c>
      <c r="AX382" s="14" t="s">
        <v>71</v>
      </c>
      <c r="AY382" s="254" t="s">
        <v>166</v>
      </c>
    </row>
    <row r="383" s="15" customFormat="1">
      <c r="A383" s="15"/>
      <c r="B383" s="255"/>
      <c r="C383" s="256"/>
      <c r="D383" s="235" t="s">
        <v>177</v>
      </c>
      <c r="E383" s="257" t="s">
        <v>19</v>
      </c>
      <c r="F383" s="258" t="s">
        <v>180</v>
      </c>
      <c r="G383" s="256"/>
      <c r="H383" s="259">
        <v>20.68</v>
      </c>
      <c r="I383" s="260"/>
      <c r="J383" s="256"/>
      <c r="K383" s="256"/>
      <c r="L383" s="261"/>
      <c r="M383" s="262"/>
      <c r="N383" s="263"/>
      <c r="O383" s="263"/>
      <c r="P383" s="263"/>
      <c r="Q383" s="263"/>
      <c r="R383" s="263"/>
      <c r="S383" s="263"/>
      <c r="T383" s="264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T383" s="265" t="s">
        <v>177</v>
      </c>
      <c r="AU383" s="265" t="s">
        <v>81</v>
      </c>
      <c r="AV383" s="15" t="s">
        <v>173</v>
      </c>
      <c r="AW383" s="15" t="s">
        <v>33</v>
      </c>
      <c r="AX383" s="15" t="s">
        <v>79</v>
      </c>
      <c r="AY383" s="265" t="s">
        <v>166</v>
      </c>
    </row>
    <row r="384" s="2" customFormat="1" ht="16.5" customHeight="1">
      <c r="A384" s="41"/>
      <c r="B384" s="42"/>
      <c r="C384" s="215" t="s">
        <v>610</v>
      </c>
      <c r="D384" s="215" t="s">
        <v>168</v>
      </c>
      <c r="E384" s="216" t="s">
        <v>510</v>
      </c>
      <c r="F384" s="217" t="s">
        <v>511</v>
      </c>
      <c r="G384" s="218" t="s">
        <v>188</v>
      </c>
      <c r="H384" s="219">
        <v>20.68</v>
      </c>
      <c r="I384" s="220"/>
      <c r="J384" s="221">
        <f>ROUND(I384*H384,2)</f>
        <v>0</v>
      </c>
      <c r="K384" s="217" t="s">
        <v>172</v>
      </c>
      <c r="L384" s="47"/>
      <c r="M384" s="222" t="s">
        <v>19</v>
      </c>
      <c r="N384" s="223" t="s">
        <v>42</v>
      </c>
      <c r="O384" s="87"/>
      <c r="P384" s="224">
        <f>O384*H384</f>
        <v>0</v>
      </c>
      <c r="Q384" s="224">
        <v>0.00022000000000000001</v>
      </c>
      <c r="R384" s="224">
        <f>Q384*H384</f>
        <v>0.0045496</v>
      </c>
      <c r="S384" s="224">
        <v>0</v>
      </c>
      <c r="T384" s="225">
        <f>S384*H384</f>
        <v>0</v>
      </c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R384" s="226" t="s">
        <v>173</v>
      </c>
      <c r="AT384" s="226" t="s">
        <v>168</v>
      </c>
      <c r="AU384" s="226" t="s">
        <v>81</v>
      </c>
      <c r="AY384" s="20" t="s">
        <v>166</v>
      </c>
      <c r="BE384" s="227">
        <f>IF(N384="základní",J384,0)</f>
        <v>0</v>
      </c>
      <c r="BF384" s="227">
        <f>IF(N384="snížená",J384,0)</f>
        <v>0</v>
      </c>
      <c r="BG384" s="227">
        <f>IF(N384="zákl. přenesená",J384,0)</f>
        <v>0</v>
      </c>
      <c r="BH384" s="227">
        <f>IF(N384="sníž. přenesená",J384,0)</f>
        <v>0</v>
      </c>
      <c r="BI384" s="227">
        <f>IF(N384="nulová",J384,0)</f>
        <v>0</v>
      </c>
      <c r="BJ384" s="20" t="s">
        <v>79</v>
      </c>
      <c r="BK384" s="227">
        <f>ROUND(I384*H384,2)</f>
        <v>0</v>
      </c>
      <c r="BL384" s="20" t="s">
        <v>173</v>
      </c>
      <c r="BM384" s="226" t="s">
        <v>512</v>
      </c>
    </row>
    <row r="385" s="2" customFormat="1">
      <c r="A385" s="41"/>
      <c r="B385" s="42"/>
      <c r="C385" s="43"/>
      <c r="D385" s="228" t="s">
        <v>175</v>
      </c>
      <c r="E385" s="43"/>
      <c r="F385" s="229" t="s">
        <v>513</v>
      </c>
      <c r="G385" s="43"/>
      <c r="H385" s="43"/>
      <c r="I385" s="230"/>
      <c r="J385" s="43"/>
      <c r="K385" s="43"/>
      <c r="L385" s="47"/>
      <c r="M385" s="231"/>
      <c r="N385" s="232"/>
      <c r="O385" s="87"/>
      <c r="P385" s="87"/>
      <c r="Q385" s="87"/>
      <c r="R385" s="87"/>
      <c r="S385" s="87"/>
      <c r="T385" s="88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T385" s="20" t="s">
        <v>175</v>
      </c>
      <c r="AU385" s="20" t="s">
        <v>81</v>
      </c>
    </row>
    <row r="386" s="13" customFormat="1">
      <c r="A386" s="13"/>
      <c r="B386" s="233"/>
      <c r="C386" s="234"/>
      <c r="D386" s="235" t="s">
        <v>177</v>
      </c>
      <c r="E386" s="236" t="s">
        <v>19</v>
      </c>
      <c r="F386" s="237" t="s">
        <v>862</v>
      </c>
      <c r="G386" s="234"/>
      <c r="H386" s="236" t="s">
        <v>19</v>
      </c>
      <c r="I386" s="238"/>
      <c r="J386" s="234"/>
      <c r="K386" s="234"/>
      <c r="L386" s="239"/>
      <c r="M386" s="240"/>
      <c r="N386" s="241"/>
      <c r="O386" s="241"/>
      <c r="P386" s="241"/>
      <c r="Q386" s="241"/>
      <c r="R386" s="241"/>
      <c r="S386" s="241"/>
      <c r="T386" s="242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43" t="s">
        <v>177</v>
      </c>
      <c r="AU386" s="243" t="s">
        <v>81</v>
      </c>
      <c r="AV386" s="13" t="s">
        <v>79</v>
      </c>
      <c r="AW386" s="13" t="s">
        <v>33</v>
      </c>
      <c r="AX386" s="13" t="s">
        <v>71</v>
      </c>
      <c r="AY386" s="243" t="s">
        <v>166</v>
      </c>
    </row>
    <row r="387" s="13" customFormat="1">
      <c r="A387" s="13"/>
      <c r="B387" s="233"/>
      <c r="C387" s="234"/>
      <c r="D387" s="235" t="s">
        <v>177</v>
      </c>
      <c r="E387" s="236" t="s">
        <v>19</v>
      </c>
      <c r="F387" s="237" t="s">
        <v>446</v>
      </c>
      <c r="G387" s="234"/>
      <c r="H387" s="236" t="s">
        <v>19</v>
      </c>
      <c r="I387" s="238"/>
      <c r="J387" s="234"/>
      <c r="K387" s="234"/>
      <c r="L387" s="239"/>
      <c r="M387" s="240"/>
      <c r="N387" s="241"/>
      <c r="O387" s="241"/>
      <c r="P387" s="241"/>
      <c r="Q387" s="241"/>
      <c r="R387" s="241"/>
      <c r="S387" s="241"/>
      <c r="T387" s="242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3" t="s">
        <v>177</v>
      </c>
      <c r="AU387" s="243" t="s">
        <v>81</v>
      </c>
      <c r="AV387" s="13" t="s">
        <v>79</v>
      </c>
      <c r="AW387" s="13" t="s">
        <v>33</v>
      </c>
      <c r="AX387" s="13" t="s">
        <v>71</v>
      </c>
      <c r="AY387" s="243" t="s">
        <v>166</v>
      </c>
    </row>
    <row r="388" s="13" customFormat="1">
      <c r="A388" s="13"/>
      <c r="B388" s="233"/>
      <c r="C388" s="234"/>
      <c r="D388" s="235" t="s">
        <v>177</v>
      </c>
      <c r="E388" s="236" t="s">
        <v>19</v>
      </c>
      <c r="F388" s="237" t="s">
        <v>886</v>
      </c>
      <c r="G388" s="234"/>
      <c r="H388" s="236" t="s">
        <v>19</v>
      </c>
      <c r="I388" s="238"/>
      <c r="J388" s="234"/>
      <c r="K388" s="234"/>
      <c r="L388" s="239"/>
      <c r="M388" s="240"/>
      <c r="N388" s="241"/>
      <c r="O388" s="241"/>
      <c r="P388" s="241"/>
      <c r="Q388" s="241"/>
      <c r="R388" s="241"/>
      <c r="S388" s="241"/>
      <c r="T388" s="242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3" t="s">
        <v>177</v>
      </c>
      <c r="AU388" s="243" t="s">
        <v>81</v>
      </c>
      <c r="AV388" s="13" t="s">
        <v>79</v>
      </c>
      <c r="AW388" s="13" t="s">
        <v>33</v>
      </c>
      <c r="AX388" s="13" t="s">
        <v>71</v>
      </c>
      <c r="AY388" s="243" t="s">
        <v>166</v>
      </c>
    </row>
    <row r="389" s="14" customFormat="1">
      <c r="A389" s="14"/>
      <c r="B389" s="244"/>
      <c r="C389" s="245"/>
      <c r="D389" s="235" t="s">
        <v>177</v>
      </c>
      <c r="E389" s="246" t="s">
        <v>19</v>
      </c>
      <c r="F389" s="247" t="s">
        <v>900</v>
      </c>
      <c r="G389" s="245"/>
      <c r="H389" s="248">
        <v>1.48</v>
      </c>
      <c r="I389" s="249"/>
      <c r="J389" s="245"/>
      <c r="K389" s="245"/>
      <c r="L389" s="250"/>
      <c r="M389" s="251"/>
      <c r="N389" s="252"/>
      <c r="O389" s="252"/>
      <c r="P389" s="252"/>
      <c r="Q389" s="252"/>
      <c r="R389" s="252"/>
      <c r="S389" s="252"/>
      <c r="T389" s="253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54" t="s">
        <v>177</v>
      </c>
      <c r="AU389" s="254" t="s">
        <v>81</v>
      </c>
      <c r="AV389" s="14" t="s">
        <v>81</v>
      </c>
      <c r="AW389" s="14" t="s">
        <v>33</v>
      </c>
      <c r="AX389" s="14" t="s">
        <v>71</v>
      </c>
      <c r="AY389" s="254" t="s">
        <v>166</v>
      </c>
    </row>
    <row r="390" s="14" customFormat="1">
      <c r="A390" s="14"/>
      <c r="B390" s="244"/>
      <c r="C390" s="245"/>
      <c r="D390" s="235" t="s">
        <v>177</v>
      </c>
      <c r="E390" s="246" t="s">
        <v>19</v>
      </c>
      <c r="F390" s="247" t="s">
        <v>900</v>
      </c>
      <c r="G390" s="245"/>
      <c r="H390" s="248">
        <v>1.48</v>
      </c>
      <c r="I390" s="249"/>
      <c r="J390" s="245"/>
      <c r="K390" s="245"/>
      <c r="L390" s="250"/>
      <c r="M390" s="251"/>
      <c r="N390" s="252"/>
      <c r="O390" s="252"/>
      <c r="P390" s="252"/>
      <c r="Q390" s="252"/>
      <c r="R390" s="252"/>
      <c r="S390" s="252"/>
      <c r="T390" s="253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54" t="s">
        <v>177</v>
      </c>
      <c r="AU390" s="254" t="s">
        <v>81</v>
      </c>
      <c r="AV390" s="14" t="s">
        <v>81</v>
      </c>
      <c r="AW390" s="14" t="s">
        <v>33</v>
      </c>
      <c r="AX390" s="14" t="s">
        <v>71</v>
      </c>
      <c r="AY390" s="254" t="s">
        <v>166</v>
      </c>
    </row>
    <row r="391" s="13" customFormat="1">
      <c r="A391" s="13"/>
      <c r="B391" s="233"/>
      <c r="C391" s="234"/>
      <c r="D391" s="235" t="s">
        <v>177</v>
      </c>
      <c r="E391" s="236" t="s">
        <v>19</v>
      </c>
      <c r="F391" s="237" t="s">
        <v>888</v>
      </c>
      <c r="G391" s="234"/>
      <c r="H391" s="236" t="s">
        <v>19</v>
      </c>
      <c r="I391" s="238"/>
      <c r="J391" s="234"/>
      <c r="K391" s="234"/>
      <c r="L391" s="239"/>
      <c r="M391" s="240"/>
      <c r="N391" s="241"/>
      <c r="O391" s="241"/>
      <c r="P391" s="241"/>
      <c r="Q391" s="241"/>
      <c r="R391" s="241"/>
      <c r="S391" s="241"/>
      <c r="T391" s="242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3" t="s">
        <v>177</v>
      </c>
      <c r="AU391" s="243" t="s">
        <v>81</v>
      </c>
      <c r="AV391" s="13" t="s">
        <v>79</v>
      </c>
      <c r="AW391" s="13" t="s">
        <v>33</v>
      </c>
      <c r="AX391" s="13" t="s">
        <v>71</v>
      </c>
      <c r="AY391" s="243" t="s">
        <v>166</v>
      </c>
    </row>
    <row r="392" s="14" customFormat="1">
      <c r="A392" s="14"/>
      <c r="B392" s="244"/>
      <c r="C392" s="245"/>
      <c r="D392" s="235" t="s">
        <v>177</v>
      </c>
      <c r="E392" s="246" t="s">
        <v>19</v>
      </c>
      <c r="F392" s="247" t="s">
        <v>900</v>
      </c>
      <c r="G392" s="245"/>
      <c r="H392" s="248">
        <v>1.48</v>
      </c>
      <c r="I392" s="249"/>
      <c r="J392" s="245"/>
      <c r="K392" s="245"/>
      <c r="L392" s="250"/>
      <c r="M392" s="251"/>
      <c r="N392" s="252"/>
      <c r="O392" s="252"/>
      <c r="P392" s="252"/>
      <c r="Q392" s="252"/>
      <c r="R392" s="252"/>
      <c r="S392" s="252"/>
      <c r="T392" s="253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4" t="s">
        <v>177</v>
      </c>
      <c r="AU392" s="254" t="s">
        <v>81</v>
      </c>
      <c r="AV392" s="14" t="s">
        <v>81</v>
      </c>
      <c r="AW392" s="14" t="s">
        <v>33</v>
      </c>
      <c r="AX392" s="14" t="s">
        <v>71</v>
      </c>
      <c r="AY392" s="254" t="s">
        <v>166</v>
      </c>
    </row>
    <row r="393" s="14" customFormat="1">
      <c r="A393" s="14"/>
      <c r="B393" s="244"/>
      <c r="C393" s="245"/>
      <c r="D393" s="235" t="s">
        <v>177</v>
      </c>
      <c r="E393" s="246" t="s">
        <v>19</v>
      </c>
      <c r="F393" s="247" t="s">
        <v>900</v>
      </c>
      <c r="G393" s="245"/>
      <c r="H393" s="248">
        <v>1.48</v>
      </c>
      <c r="I393" s="249"/>
      <c r="J393" s="245"/>
      <c r="K393" s="245"/>
      <c r="L393" s="250"/>
      <c r="M393" s="251"/>
      <c r="N393" s="252"/>
      <c r="O393" s="252"/>
      <c r="P393" s="252"/>
      <c r="Q393" s="252"/>
      <c r="R393" s="252"/>
      <c r="S393" s="252"/>
      <c r="T393" s="253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54" t="s">
        <v>177</v>
      </c>
      <c r="AU393" s="254" t="s">
        <v>81</v>
      </c>
      <c r="AV393" s="14" t="s">
        <v>81</v>
      </c>
      <c r="AW393" s="14" t="s">
        <v>33</v>
      </c>
      <c r="AX393" s="14" t="s">
        <v>71</v>
      </c>
      <c r="AY393" s="254" t="s">
        <v>166</v>
      </c>
    </row>
    <row r="394" s="13" customFormat="1">
      <c r="A394" s="13"/>
      <c r="B394" s="233"/>
      <c r="C394" s="234"/>
      <c r="D394" s="235" t="s">
        <v>177</v>
      </c>
      <c r="E394" s="236" t="s">
        <v>19</v>
      </c>
      <c r="F394" s="237" t="s">
        <v>889</v>
      </c>
      <c r="G394" s="234"/>
      <c r="H394" s="236" t="s">
        <v>19</v>
      </c>
      <c r="I394" s="238"/>
      <c r="J394" s="234"/>
      <c r="K394" s="234"/>
      <c r="L394" s="239"/>
      <c r="M394" s="240"/>
      <c r="N394" s="241"/>
      <c r="O394" s="241"/>
      <c r="P394" s="241"/>
      <c r="Q394" s="241"/>
      <c r="R394" s="241"/>
      <c r="S394" s="241"/>
      <c r="T394" s="242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43" t="s">
        <v>177</v>
      </c>
      <c r="AU394" s="243" t="s">
        <v>81</v>
      </c>
      <c r="AV394" s="13" t="s">
        <v>79</v>
      </c>
      <c r="AW394" s="13" t="s">
        <v>33</v>
      </c>
      <c r="AX394" s="13" t="s">
        <v>71</v>
      </c>
      <c r="AY394" s="243" t="s">
        <v>166</v>
      </c>
    </row>
    <row r="395" s="14" customFormat="1">
      <c r="A395" s="14"/>
      <c r="B395" s="244"/>
      <c r="C395" s="245"/>
      <c r="D395" s="235" t="s">
        <v>177</v>
      </c>
      <c r="E395" s="246" t="s">
        <v>19</v>
      </c>
      <c r="F395" s="247" t="s">
        <v>901</v>
      </c>
      <c r="G395" s="245"/>
      <c r="H395" s="248">
        <v>7.3799999999999999</v>
      </c>
      <c r="I395" s="249"/>
      <c r="J395" s="245"/>
      <c r="K395" s="245"/>
      <c r="L395" s="250"/>
      <c r="M395" s="251"/>
      <c r="N395" s="252"/>
      <c r="O395" s="252"/>
      <c r="P395" s="252"/>
      <c r="Q395" s="252"/>
      <c r="R395" s="252"/>
      <c r="S395" s="252"/>
      <c r="T395" s="253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54" t="s">
        <v>177</v>
      </c>
      <c r="AU395" s="254" t="s">
        <v>81</v>
      </c>
      <c r="AV395" s="14" t="s">
        <v>81</v>
      </c>
      <c r="AW395" s="14" t="s">
        <v>33</v>
      </c>
      <c r="AX395" s="14" t="s">
        <v>71</v>
      </c>
      <c r="AY395" s="254" t="s">
        <v>166</v>
      </c>
    </row>
    <row r="396" s="13" customFormat="1">
      <c r="A396" s="13"/>
      <c r="B396" s="233"/>
      <c r="C396" s="234"/>
      <c r="D396" s="235" t="s">
        <v>177</v>
      </c>
      <c r="E396" s="236" t="s">
        <v>19</v>
      </c>
      <c r="F396" s="237" t="s">
        <v>891</v>
      </c>
      <c r="G396" s="234"/>
      <c r="H396" s="236" t="s">
        <v>19</v>
      </c>
      <c r="I396" s="238"/>
      <c r="J396" s="234"/>
      <c r="K396" s="234"/>
      <c r="L396" s="239"/>
      <c r="M396" s="240"/>
      <c r="N396" s="241"/>
      <c r="O396" s="241"/>
      <c r="P396" s="241"/>
      <c r="Q396" s="241"/>
      <c r="R396" s="241"/>
      <c r="S396" s="241"/>
      <c r="T396" s="242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43" t="s">
        <v>177</v>
      </c>
      <c r="AU396" s="243" t="s">
        <v>81</v>
      </c>
      <c r="AV396" s="13" t="s">
        <v>79</v>
      </c>
      <c r="AW396" s="13" t="s">
        <v>33</v>
      </c>
      <c r="AX396" s="13" t="s">
        <v>71</v>
      </c>
      <c r="AY396" s="243" t="s">
        <v>166</v>
      </c>
    </row>
    <row r="397" s="14" customFormat="1">
      <c r="A397" s="14"/>
      <c r="B397" s="244"/>
      <c r="C397" s="245"/>
      <c r="D397" s="235" t="s">
        <v>177</v>
      </c>
      <c r="E397" s="246" t="s">
        <v>19</v>
      </c>
      <c r="F397" s="247" t="s">
        <v>901</v>
      </c>
      <c r="G397" s="245"/>
      <c r="H397" s="248">
        <v>7.3799999999999999</v>
      </c>
      <c r="I397" s="249"/>
      <c r="J397" s="245"/>
      <c r="K397" s="245"/>
      <c r="L397" s="250"/>
      <c r="M397" s="251"/>
      <c r="N397" s="252"/>
      <c r="O397" s="252"/>
      <c r="P397" s="252"/>
      <c r="Q397" s="252"/>
      <c r="R397" s="252"/>
      <c r="S397" s="252"/>
      <c r="T397" s="253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54" t="s">
        <v>177</v>
      </c>
      <c r="AU397" s="254" t="s">
        <v>81</v>
      </c>
      <c r="AV397" s="14" t="s">
        <v>81</v>
      </c>
      <c r="AW397" s="14" t="s">
        <v>33</v>
      </c>
      <c r="AX397" s="14" t="s">
        <v>71</v>
      </c>
      <c r="AY397" s="254" t="s">
        <v>166</v>
      </c>
    </row>
    <row r="398" s="15" customFormat="1">
      <c r="A398" s="15"/>
      <c r="B398" s="255"/>
      <c r="C398" s="256"/>
      <c r="D398" s="235" t="s">
        <v>177</v>
      </c>
      <c r="E398" s="257" t="s">
        <v>19</v>
      </c>
      <c r="F398" s="258" t="s">
        <v>180</v>
      </c>
      <c r="G398" s="256"/>
      <c r="H398" s="259">
        <v>20.68</v>
      </c>
      <c r="I398" s="260"/>
      <c r="J398" s="256"/>
      <c r="K398" s="256"/>
      <c r="L398" s="261"/>
      <c r="M398" s="262"/>
      <c r="N398" s="263"/>
      <c r="O398" s="263"/>
      <c r="P398" s="263"/>
      <c r="Q398" s="263"/>
      <c r="R398" s="263"/>
      <c r="S398" s="263"/>
      <c r="T398" s="264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T398" s="265" t="s">
        <v>177</v>
      </c>
      <c r="AU398" s="265" t="s">
        <v>81</v>
      </c>
      <c r="AV398" s="15" t="s">
        <v>173</v>
      </c>
      <c r="AW398" s="15" t="s">
        <v>33</v>
      </c>
      <c r="AX398" s="15" t="s">
        <v>79</v>
      </c>
      <c r="AY398" s="265" t="s">
        <v>166</v>
      </c>
    </row>
    <row r="399" s="12" customFormat="1" ht="22.8" customHeight="1">
      <c r="A399" s="12"/>
      <c r="B399" s="199"/>
      <c r="C399" s="200"/>
      <c r="D399" s="201" t="s">
        <v>70</v>
      </c>
      <c r="E399" s="213" t="s">
        <v>323</v>
      </c>
      <c r="F399" s="213" t="s">
        <v>324</v>
      </c>
      <c r="G399" s="200"/>
      <c r="H399" s="200"/>
      <c r="I399" s="203"/>
      <c r="J399" s="214">
        <f>BK399</f>
        <v>0</v>
      </c>
      <c r="K399" s="200"/>
      <c r="L399" s="205"/>
      <c r="M399" s="206"/>
      <c r="N399" s="207"/>
      <c r="O399" s="207"/>
      <c r="P399" s="208">
        <f>SUM(P400:P401)</f>
        <v>0</v>
      </c>
      <c r="Q399" s="207"/>
      <c r="R399" s="208">
        <f>SUM(R400:R401)</f>
        <v>0</v>
      </c>
      <c r="S399" s="207"/>
      <c r="T399" s="209">
        <f>SUM(T400:T401)</f>
        <v>0</v>
      </c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R399" s="210" t="s">
        <v>79</v>
      </c>
      <c r="AT399" s="211" t="s">
        <v>70</v>
      </c>
      <c r="AU399" s="211" t="s">
        <v>79</v>
      </c>
      <c r="AY399" s="210" t="s">
        <v>166</v>
      </c>
      <c r="BK399" s="212">
        <f>SUM(BK400:BK401)</f>
        <v>0</v>
      </c>
    </row>
    <row r="400" s="2" customFormat="1" ht="37.8" customHeight="1">
      <c r="A400" s="41"/>
      <c r="B400" s="42"/>
      <c r="C400" s="215" t="s">
        <v>616</v>
      </c>
      <c r="D400" s="215" t="s">
        <v>168</v>
      </c>
      <c r="E400" s="216" t="s">
        <v>326</v>
      </c>
      <c r="F400" s="217" t="s">
        <v>327</v>
      </c>
      <c r="G400" s="218" t="s">
        <v>234</v>
      </c>
      <c r="H400" s="219">
        <v>29.765000000000001</v>
      </c>
      <c r="I400" s="220"/>
      <c r="J400" s="221">
        <f>ROUND(I400*H400,2)</f>
        <v>0</v>
      </c>
      <c r="K400" s="217" t="s">
        <v>172</v>
      </c>
      <c r="L400" s="47"/>
      <c r="M400" s="222" t="s">
        <v>19</v>
      </c>
      <c r="N400" s="223" t="s">
        <v>42</v>
      </c>
      <c r="O400" s="87"/>
      <c r="P400" s="224">
        <f>O400*H400</f>
        <v>0</v>
      </c>
      <c r="Q400" s="224">
        <v>0</v>
      </c>
      <c r="R400" s="224">
        <f>Q400*H400</f>
        <v>0</v>
      </c>
      <c r="S400" s="224">
        <v>0</v>
      </c>
      <c r="T400" s="225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6" t="s">
        <v>173</v>
      </c>
      <c r="AT400" s="226" t="s">
        <v>168</v>
      </c>
      <c r="AU400" s="226" t="s">
        <v>81</v>
      </c>
      <c r="AY400" s="20" t="s">
        <v>166</v>
      </c>
      <c r="BE400" s="227">
        <f>IF(N400="základní",J400,0)</f>
        <v>0</v>
      </c>
      <c r="BF400" s="227">
        <f>IF(N400="snížená",J400,0)</f>
        <v>0</v>
      </c>
      <c r="BG400" s="227">
        <f>IF(N400="zákl. přenesená",J400,0)</f>
        <v>0</v>
      </c>
      <c r="BH400" s="227">
        <f>IF(N400="sníž. přenesená",J400,0)</f>
        <v>0</v>
      </c>
      <c r="BI400" s="227">
        <f>IF(N400="nulová",J400,0)</f>
        <v>0</v>
      </c>
      <c r="BJ400" s="20" t="s">
        <v>79</v>
      </c>
      <c r="BK400" s="227">
        <f>ROUND(I400*H400,2)</f>
        <v>0</v>
      </c>
      <c r="BL400" s="20" t="s">
        <v>173</v>
      </c>
      <c r="BM400" s="226" t="s">
        <v>531</v>
      </c>
    </row>
    <row r="401" s="2" customFormat="1">
      <c r="A401" s="41"/>
      <c r="B401" s="42"/>
      <c r="C401" s="43"/>
      <c r="D401" s="228" t="s">
        <v>175</v>
      </c>
      <c r="E401" s="43"/>
      <c r="F401" s="229" t="s">
        <v>329</v>
      </c>
      <c r="G401" s="43"/>
      <c r="H401" s="43"/>
      <c r="I401" s="230"/>
      <c r="J401" s="43"/>
      <c r="K401" s="43"/>
      <c r="L401" s="47"/>
      <c r="M401" s="231"/>
      <c r="N401" s="232"/>
      <c r="O401" s="87"/>
      <c r="P401" s="87"/>
      <c r="Q401" s="87"/>
      <c r="R401" s="87"/>
      <c r="S401" s="87"/>
      <c r="T401" s="88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T401" s="20" t="s">
        <v>175</v>
      </c>
      <c r="AU401" s="20" t="s">
        <v>81</v>
      </c>
    </row>
    <row r="402" s="12" customFormat="1" ht="25.92" customHeight="1">
      <c r="A402" s="12"/>
      <c r="B402" s="199"/>
      <c r="C402" s="200"/>
      <c r="D402" s="201" t="s">
        <v>70</v>
      </c>
      <c r="E402" s="202" t="s">
        <v>379</v>
      </c>
      <c r="F402" s="202" t="s">
        <v>380</v>
      </c>
      <c r="G402" s="200"/>
      <c r="H402" s="200"/>
      <c r="I402" s="203"/>
      <c r="J402" s="204">
        <f>BK402</f>
        <v>0</v>
      </c>
      <c r="K402" s="200"/>
      <c r="L402" s="205"/>
      <c r="M402" s="206"/>
      <c r="N402" s="207"/>
      <c r="O402" s="207"/>
      <c r="P402" s="208">
        <f>P403+P427+P435</f>
        <v>0</v>
      </c>
      <c r="Q402" s="207"/>
      <c r="R402" s="208">
        <f>R403+R427+R435</f>
        <v>0.24393890000000001</v>
      </c>
      <c r="S402" s="207"/>
      <c r="T402" s="209">
        <f>T403+T427+T435</f>
        <v>0</v>
      </c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R402" s="210" t="s">
        <v>81</v>
      </c>
      <c r="AT402" s="211" t="s">
        <v>70</v>
      </c>
      <c r="AU402" s="211" t="s">
        <v>71</v>
      </c>
      <c r="AY402" s="210" t="s">
        <v>166</v>
      </c>
      <c r="BK402" s="212">
        <f>BK403+BK427+BK435</f>
        <v>0</v>
      </c>
    </row>
    <row r="403" s="12" customFormat="1" ht="22.8" customHeight="1">
      <c r="A403" s="12"/>
      <c r="B403" s="199"/>
      <c r="C403" s="200"/>
      <c r="D403" s="201" t="s">
        <v>70</v>
      </c>
      <c r="E403" s="213" t="s">
        <v>381</v>
      </c>
      <c r="F403" s="213" t="s">
        <v>382</v>
      </c>
      <c r="G403" s="200"/>
      <c r="H403" s="200"/>
      <c r="I403" s="203"/>
      <c r="J403" s="214">
        <f>BK403</f>
        <v>0</v>
      </c>
      <c r="K403" s="200"/>
      <c r="L403" s="205"/>
      <c r="M403" s="206"/>
      <c r="N403" s="207"/>
      <c r="O403" s="207"/>
      <c r="P403" s="208">
        <f>SUM(P404:P426)</f>
        <v>0</v>
      </c>
      <c r="Q403" s="207"/>
      <c r="R403" s="208">
        <f>SUM(R404:R426)</f>
        <v>0.23215140000000001</v>
      </c>
      <c r="S403" s="207"/>
      <c r="T403" s="209">
        <f>SUM(T404:T426)</f>
        <v>0</v>
      </c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R403" s="210" t="s">
        <v>81</v>
      </c>
      <c r="AT403" s="211" t="s">
        <v>70</v>
      </c>
      <c r="AU403" s="211" t="s">
        <v>79</v>
      </c>
      <c r="AY403" s="210" t="s">
        <v>166</v>
      </c>
      <c r="BK403" s="212">
        <f>SUM(BK404:BK426)</f>
        <v>0</v>
      </c>
    </row>
    <row r="404" s="2" customFormat="1" ht="16.5" customHeight="1">
      <c r="A404" s="41"/>
      <c r="B404" s="42"/>
      <c r="C404" s="215" t="s">
        <v>620</v>
      </c>
      <c r="D404" s="215" t="s">
        <v>168</v>
      </c>
      <c r="E404" s="216" t="s">
        <v>383</v>
      </c>
      <c r="F404" s="217" t="s">
        <v>384</v>
      </c>
      <c r="G404" s="218" t="s">
        <v>385</v>
      </c>
      <c r="H404" s="219">
        <v>219.19</v>
      </c>
      <c r="I404" s="220"/>
      <c r="J404" s="221">
        <f>ROUND(I404*H404,2)</f>
        <v>0</v>
      </c>
      <c r="K404" s="217" t="s">
        <v>172</v>
      </c>
      <c r="L404" s="47"/>
      <c r="M404" s="222" t="s">
        <v>19</v>
      </c>
      <c r="N404" s="223" t="s">
        <v>42</v>
      </c>
      <c r="O404" s="87"/>
      <c r="P404" s="224">
        <f>O404*H404</f>
        <v>0</v>
      </c>
      <c r="Q404" s="224">
        <v>6.0000000000000002E-05</v>
      </c>
      <c r="R404" s="224">
        <f>Q404*H404</f>
        <v>0.013151400000000001</v>
      </c>
      <c r="S404" s="224">
        <v>0</v>
      </c>
      <c r="T404" s="225">
        <f>S404*H404</f>
        <v>0</v>
      </c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R404" s="226" t="s">
        <v>315</v>
      </c>
      <c r="AT404" s="226" t="s">
        <v>168</v>
      </c>
      <c r="AU404" s="226" t="s">
        <v>81</v>
      </c>
      <c r="AY404" s="20" t="s">
        <v>166</v>
      </c>
      <c r="BE404" s="227">
        <f>IF(N404="základní",J404,0)</f>
        <v>0</v>
      </c>
      <c r="BF404" s="227">
        <f>IF(N404="snížená",J404,0)</f>
        <v>0</v>
      </c>
      <c r="BG404" s="227">
        <f>IF(N404="zákl. přenesená",J404,0)</f>
        <v>0</v>
      </c>
      <c r="BH404" s="227">
        <f>IF(N404="sníž. přenesená",J404,0)</f>
        <v>0</v>
      </c>
      <c r="BI404" s="227">
        <f>IF(N404="nulová",J404,0)</f>
        <v>0</v>
      </c>
      <c r="BJ404" s="20" t="s">
        <v>79</v>
      </c>
      <c r="BK404" s="227">
        <f>ROUND(I404*H404,2)</f>
        <v>0</v>
      </c>
      <c r="BL404" s="20" t="s">
        <v>315</v>
      </c>
      <c r="BM404" s="226" t="s">
        <v>848</v>
      </c>
    </row>
    <row r="405" s="2" customFormat="1">
      <c r="A405" s="41"/>
      <c r="B405" s="42"/>
      <c r="C405" s="43"/>
      <c r="D405" s="228" t="s">
        <v>175</v>
      </c>
      <c r="E405" s="43"/>
      <c r="F405" s="229" t="s">
        <v>387</v>
      </c>
      <c r="G405" s="43"/>
      <c r="H405" s="43"/>
      <c r="I405" s="230"/>
      <c r="J405" s="43"/>
      <c r="K405" s="43"/>
      <c r="L405" s="47"/>
      <c r="M405" s="231"/>
      <c r="N405" s="232"/>
      <c r="O405" s="87"/>
      <c r="P405" s="87"/>
      <c r="Q405" s="87"/>
      <c r="R405" s="87"/>
      <c r="S405" s="87"/>
      <c r="T405" s="88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T405" s="20" t="s">
        <v>175</v>
      </c>
      <c r="AU405" s="20" t="s">
        <v>81</v>
      </c>
    </row>
    <row r="406" s="13" customFormat="1">
      <c r="A406" s="13"/>
      <c r="B406" s="233"/>
      <c r="C406" s="234"/>
      <c r="D406" s="235" t="s">
        <v>177</v>
      </c>
      <c r="E406" s="236" t="s">
        <v>19</v>
      </c>
      <c r="F406" s="237" t="s">
        <v>862</v>
      </c>
      <c r="G406" s="234"/>
      <c r="H406" s="236" t="s">
        <v>19</v>
      </c>
      <c r="I406" s="238"/>
      <c r="J406" s="234"/>
      <c r="K406" s="234"/>
      <c r="L406" s="239"/>
      <c r="M406" s="240"/>
      <c r="N406" s="241"/>
      <c r="O406" s="241"/>
      <c r="P406" s="241"/>
      <c r="Q406" s="241"/>
      <c r="R406" s="241"/>
      <c r="S406" s="241"/>
      <c r="T406" s="242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43" t="s">
        <v>177</v>
      </c>
      <c r="AU406" s="243" t="s">
        <v>81</v>
      </c>
      <c r="AV406" s="13" t="s">
        <v>79</v>
      </c>
      <c r="AW406" s="13" t="s">
        <v>33</v>
      </c>
      <c r="AX406" s="13" t="s">
        <v>71</v>
      </c>
      <c r="AY406" s="243" t="s">
        <v>166</v>
      </c>
    </row>
    <row r="407" s="13" customFormat="1">
      <c r="A407" s="13"/>
      <c r="B407" s="233"/>
      <c r="C407" s="234"/>
      <c r="D407" s="235" t="s">
        <v>177</v>
      </c>
      <c r="E407" s="236" t="s">
        <v>19</v>
      </c>
      <c r="F407" s="237" t="s">
        <v>709</v>
      </c>
      <c r="G407" s="234"/>
      <c r="H407" s="236" t="s">
        <v>19</v>
      </c>
      <c r="I407" s="238"/>
      <c r="J407" s="234"/>
      <c r="K407" s="234"/>
      <c r="L407" s="239"/>
      <c r="M407" s="240"/>
      <c r="N407" s="241"/>
      <c r="O407" s="241"/>
      <c r="P407" s="241"/>
      <c r="Q407" s="241"/>
      <c r="R407" s="241"/>
      <c r="S407" s="241"/>
      <c r="T407" s="242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43" t="s">
        <v>177</v>
      </c>
      <c r="AU407" s="243" t="s">
        <v>81</v>
      </c>
      <c r="AV407" s="13" t="s">
        <v>79</v>
      </c>
      <c r="AW407" s="13" t="s">
        <v>33</v>
      </c>
      <c r="AX407" s="13" t="s">
        <v>71</v>
      </c>
      <c r="AY407" s="243" t="s">
        <v>166</v>
      </c>
    </row>
    <row r="408" s="13" customFormat="1">
      <c r="A408" s="13"/>
      <c r="B408" s="233"/>
      <c r="C408" s="234"/>
      <c r="D408" s="235" t="s">
        <v>177</v>
      </c>
      <c r="E408" s="236" t="s">
        <v>19</v>
      </c>
      <c r="F408" s="237" t="s">
        <v>710</v>
      </c>
      <c r="G408" s="234"/>
      <c r="H408" s="236" t="s">
        <v>19</v>
      </c>
      <c r="I408" s="238"/>
      <c r="J408" s="234"/>
      <c r="K408" s="234"/>
      <c r="L408" s="239"/>
      <c r="M408" s="240"/>
      <c r="N408" s="241"/>
      <c r="O408" s="241"/>
      <c r="P408" s="241"/>
      <c r="Q408" s="241"/>
      <c r="R408" s="241"/>
      <c r="S408" s="241"/>
      <c r="T408" s="242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43" t="s">
        <v>177</v>
      </c>
      <c r="AU408" s="243" t="s">
        <v>81</v>
      </c>
      <c r="AV408" s="13" t="s">
        <v>79</v>
      </c>
      <c r="AW408" s="13" t="s">
        <v>33</v>
      </c>
      <c r="AX408" s="13" t="s">
        <v>71</v>
      </c>
      <c r="AY408" s="243" t="s">
        <v>166</v>
      </c>
    </row>
    <row r="409" s="14" customFormat="1">
      <c r="A409" s="14"/>
      <c r="B409" s="244"/>
      <c r="C409" s="245"/>
      <c r="D409" s="235" t="s">
        <v>177</v>
      </c>
      <c r="E409" s="246" t="s">
        <v>19</v>
      </c>
      <c r="F409" s="247" t="s">
        <v>902</v>
      </c>
      <c r="G409" s="245"/>
      <c r="H409" s="248">
        <v>183.08000000000001</v>
      </c>
      <c r="I409" s="249"/>
      <c r="J409" s="245"/>
      <c r="K409" s="245"/>
      <c r="L409" s="250"/>
      <c r="M409" s="251"/>
      <c r="N409" s="252"/>
      <c r="O409" s="252"/>
      <c r="P409" s="252"/>
      <c r="Q409" s="252"/>
      <c r="R409" s="252"/>
      <c r="S409" s="252"/>
      <c r="T409" s="253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54" t="s">
        <v>177</v>
      </c>
      <c r="AU409" s="254" t="s">
        <v>81</v>
      </c>
      <c r="AV409" s="14" t="s">
        <v>81</v>
      </c>
      <c r="AW409" s="14" t="s">
        <v>33</v>
      </c>
      <c r="AX409" s="14" t="s">
        <v>71</v>
      </c>
      <c r="AY409" s="254" t="s">
        <v>166</v>
      </c>
    </row>
    <row r="410" s="13" customFormat="1">
      <c r="A410" s="13"/>
      <c r="B410" s="233"/>
      <c r="C410" s="234"/>
      <c r="D410" s="235" t="s">
        <v>177</v>
      </c>
      <c r="E410" s="236" t="s">
        <v>19</v>
      </c>
      <c r="F410" s="237" t="s">
        <v>714</v>
      </c>
      <c r="G410" s="234"/>
      <c r="H410" s="236" t="s">
        <v>19</v>
      </c>
      <c r="I410" s="238"/>
      <c r="J410" s="234"/>
      <c r="K410" s="234"/>
      <c r="L410" s="239"/>
      <c r="M410" s="240"/>
      <c r="N410" s="241"/>
      <c r="O410" s="241"/>
      <c r="P410" s="241"/>
      <c r="Q410" s="241"/>
      <c r="R410" s="241"/>
      <c r="S410" s="241"/>
      <c r="T410" s="242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43" t="s">
        <v>177</v>
      </c>
      <c r="AU410" s="243" t="s">
        <v>81</v>
      </c>
      <c r="AV410" s="13" t="s">
        <v>79</v>
      </c>
      <c r="AW410" s="13" t="s">
        <v>33</v>
      </c>
      <c r="AX410" s="13" t="s">
        <v>71</v>
      </c>
      <c r="AY410" s="243" t="s">
        <v>166</v>
      </c>
    </row>
    <row r="411" s="14" customFormat="1">
      <c r="A411" s="14"/>
      <c r="B411" s="244"/>
      <c r="C411" s="245"/>
      <c r="D411" s="235" t="s">
        <v>177</v>
      </c>
      <c r="E411" s="246" t="s">
        <v>19</v>
      </c>
      <c r="F411" s="247" t="s">
        <v>903</v>
      </c>
      <c r="G411" s="245"/>
      <c r="H411" s="248">
        <v>36.109999999999999</v>
      </c>
      <c r="I411" s="249"/>
      <c r="J411" s="245"/>
      <c r="K411" s="245"/>
      <c r="L411" s="250"/>
      <c r="M411" s="251"/>
      <c r="N411" s="252"/>
      <c r="O411" s="252"/>
      <c r="P411" s="252"/>
      <c r="Q411" s="252"/>
      <c r="R411" s="252"/>
      <c r="S411" s="252"/>
      <c r="T411" s="253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54" t="s">
        <v>177</v>
      </c>
      <c r="AU411" s="254" t="s">
        <v>81</v>
      </c>
      <c r="AV411" s="14" t="s">
        <v>81</v>
      </c>
      <c r="AW411" s="14" t="s">
        <v>33</v>
      </c>
      <c r="AX411" s="14" t="s">
        <v>71</v>
      </c>
      <c r="AY411" s="254" t="s">
        <v>166</v>
      </c>
    </row>
    <row r="412" s="15" customFormat="1">
      <c r="A412" s="15"/>
      <c r="B412" s="255"/>
      <c r="C412" s="256"/>
      <c r="D412" s="235" t="s">
        <v>177</v>
      </c>
      <c r="E412" s="257" t="s">
        <v>19</v>
      </c>
      <c r="F412" s="258" t="s">
        <v>180</v>
      </c>
      <c r="G412" s="256"/>
      <c r="H412" s="259">
        <v>219.19</v>
      </c>
      <c r="I412" s="260"/>
      <c r="J412" s="256"/>
      <c r="K412" s="256"/>
      <c r="L412" s="261"/>
      <c r="M412" s="262"/>
      <c r="N412" s="263"/>
      <c r="O412" s="263"/>
      <c r="P412" s="263"/>
      <c r="Q412" s="263"/>
      <c r="R412" s="263"/>
      <c r="S412" s="263"/>
      <c r="T412" s="264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T412" s="265" t="s">
        <v>177</v>
      </c>
      <c r="AU412" s="265" t="s">
        <v>81</v>
      </c>
      <c r="AV412" s="15" t="s">
        <v>173</v>
      </c>
      <c r="AW412" s="15" t="s">
        <v>33</v>
      </c>
      <c r="AX412" s="15" t="s">
        <v>79</v>
      </c>
      <c r="AY412" s="265" t="s">
        <v>166</v>
      </c>
    </row>
    <row r="413" s="2" customFormat="1" ht="16.5" customHeight="1">
      <c r="A413" s="41"/>
      <c r="B413" s="42"/>
      <c r="C413" s="283" t="s">
        <v>621</v>
      </c>
      <c r="D413" s="283" t="s">
        <v>392</v>
      </c>
      <c r="E413" s="284" t="s">
        <v>716</v>
      </c>
      <c r="F413" s="285" t="s">
        <v>717</v>
      </c>
      <c r="G413" s="286" t="s">
        <v>234</v>
      </c>
      <c r="H413" s="287">
        <v>0.183</v>
      </c>
      <c r="I413" s="288"/>
      <c r="J413" s="289">
        <f>ROUND(I413*H413,2)</f>
        <v>0</v>
      </c>
      <c r="K413" s="285" t="s">
        <v>172</v>
      </c>
      <c r="L413" s="290"/>
      <c r="M413" s="291" t="s">
        <v>19</v>
      </c>
      <c r="N413" s="292" t="s">
        <v>42</v>
      </c>
      <c r="O413" s="87"/>
      <c r="P413" s="224">
        <f>O413*H413</f>
        <v>0</v>
      </c>
      <c r="Q413" s="224">
        <v>1</v>
      </c>
      <c r="R413" s="224">
        <f>Q413*H413</f>
        <v>0.183</v>
      </c>
      <c r="S413" s="224">
        <v>0</v>
      </c>
      <c r="T413" s="225">
        <f>S413*H413</f>
        <v>0</v>
      </c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R413" s="226" t="s">
        <v>395</v>
      </c>
      <c r="AT413" s="226" t="s">
        <v>392</v>
      </c>
      <c r="AU413" s="226" t="s">
        <v>81</v>
      </c>
      <c r="AY413" s="20" t="s">
        <v>166</v>
      </c>
      <c r="BE413" s="227">
        <f>IF(N413="základní",J413,0)</f>
        <v>0</v>
      </c>
      <c r="BF413" s="227">
        <f>IF(N413="snížená",J413,0)</f>
        <v>0</v>
      </c>
      <c r="BG413" s="227">
        <f>IF(N413="zákl. přenesená",J413,0)</f>
        <v>0</v>
      </c>
      <c r="BH413" s="227">
        <f>IF(N413="sníž. přenesená",J413,0)</f>
        <v>0</v>
      </c>
      <c r="BI413" s="227">
        <f>IF(N413="nulová",J413,0)</f>
        <v>0</v>
      </c>
      <c r="BJ413" s="20" t="s">
        <v>79</v>
      </c>
      <c r="BK413" s="227">
        <f>ROUND(I413*H413,2)</f>
        <v>0</v>
      </c>
      <c r="BL413" s="20" t="s">
        <v>315</v>
      </c>
      <c r="BM413" s="226" t="s">
        <v>851</v>
      </c>
    </row>
    <row r="414" s="13" customFormat="1">
      <c r="A414" s="13"/>
      <c r="B414" s="233"/>
      <c r="C414" s="234"/>
      <c r="D414" s="235" t="s">
        <v>177</v>
      </c>
      <c r="E414" s="236" t="s">
        <v>19</v>
      </c>
      <c r="F414" s="237" t="s">
        <v>862</v>
      </c>
      <c r="G414" s="234"/>
      <c r="H414" s="236" t="s">
        <v>19</v>
      </c>
      <c r="I414" s="238"/>
      <c r="J414" s="234"/>
      <c r="K414" s="234"/>
      <c r="L414" s="239"/>
      <c r="M414" s="240"/>
      <c r="N414" s="241"/>
      <c r="O414" s="241"/>
      <c r="P414" s="241"/>
      <c r="Q414" s="241"/>
      <c r="R414" s="241"/>
      <c r="S414" s="241"/>
      <c r="T414" s="242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43" t="s">
        <v>177</v>
      </c>
      <c r="AU414" s="243" t="s">
        <v>81</v>
      </c>
      <c r="AV414" s="13" t="s">
        <v>79</v>
      </c>
      <c r="AW414" s="13" t="s">
        <v>33</v>
      </c>
      <c r="AX414" s="13" t="s">
        <v>71</v>
      </c>
      <c r="AY414" s="243" t="s">
        <v>166</v>
      </c>
    </row>
    <row r="415" s="13" customFormat="1">
      <c r="A415" s="13"/>
      <c r="B415" s="233"/>
      <c r="C415" s="234"/>
      <c r="D415" s="235" t="s">
        <v>177</v>
      </c>
      <c r="E415" s="236" t="s">
        <v>19</v>
      </c>
      <c r="F415" s="237" t="s">
        <v>709</v>
      </c>
      <c r="G415" s="234"/>
      <c r="H415" s="236" t="s">
        <v>19</v>
      </c>
      <c r="I415" s="238"/>
      <c r="J415" s="234"/>
      <c r="K415" s="234"/>
      <c r="L415" s="239"/>
      <c r="M415" s="240"/>
      <c r="N415" s="241"/>
      <c r="O415" s="241"/>
      <c r="P415" s="241"/>
      <c r="Q415" s="241"/>
      <c r="R415" s="241"/>
      <c r="S415" s="241"/>
      <c r="T415" s="242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43" t="s">
        <v>177</v>
      </c>
      <c r="AU415" s="243" t="s">
        <v>81</v>
      </c>
      <c r="AV415" s="13" t="s">
        <v>79</v>
      </c>
      <c r="AW415" s="13" t="s">
        <v>33</v>
      </c>
      <c r="AX415" s="13" t="s">
        <v>71</v>
      </c>
      <c r="AY415" s="243" t="s">
        <v>166</v>
      </c>
    </row>
    <row r="416" s="13" customFormat="1">
      <c r="A416" s="13"/>
      <c r="B416" s="233"/>
      <c r="C416" s="234"/>
      <c r="D416" s="235" t="s">
        <v>177</v>
      </c>
      <c r="E416" s="236" t="s">
        <v>19</v>
      </c>
      <c r="F416" s="237" t="s">
        <v>710</v>
      </c>
      <c r="G416" s="234"/>
      <c r="H416" s="236" t="s">
        <v>19</v>
      </c>
      <c r="I416" s="238"/>
      <c r="J416" s="234"/>
      <c r="K416" s="234"/>
      <c r="L416" s="239"/>
      <c r="M416" s="240"/>
      <c r="N416" s="241"/>
      <c r="O416" s="241"/>
      <c r="P416" s="241"/>
      <c r="Q416" s="241"/>
      <c r="R416" s="241"/>
      <c r="S416" s="241"/>
      <c r="T416" s="242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43" t="s">
        <v>177</v>
      </c>
      <c r="AU416" s="243" t="s">
        <v>81</v>
      </c>
      <c r="AV416" s="13" t="s">
        <v>79</v>
      </c>
      <c r="AW416" s="13" t="s">
        <v>33</v>
      </c>
      <c r="AX416" s="13" t="s">
        <v>71</v>
      </c>
      <c r="AY416" s="243" t="s">
        <v>166</v>
      </c>
    </row>
    <row r="417" s="14" customFormat="1">
      <c r="A417" s="14"/>
      <c r="B417" s="244"/>
      <c r="C417" s="245"/>
      <c r="D417" s="235" t="s">
        <v>177</v>
      </c>
      <c r="E417" s="246" t="s">
        <v>19</v>
      </c>
      <c r="F417" s="247" t="s">
        <v>904</v>
      </c>
      <c r="G417" s="245"/>
      <c r="H417" s="248">
        <v>0.183</v>
      </c>
      <c r="I417" s="249"/>
      <c r="J417" s="245"/>
      <c r="K417" s="245"/>
      <c r="L417" s="250"/>
      <c r="M417" s="251"/>
      <c r="N417" s="252"/>
      <c r="O417" s="252"/>
      <c r="P417" s="252"/>
      <c r="Q417" s="252"/>
      <c r="R417" s="252"/>
      <c r="S417" s="252"/>
      <c r="T417" s="253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54" t="s">
        <v>177</v>
      </c>
      <c r="AU417" s="254" t="s">
        <v>81</v>
      </c>
      <c r="AV417" s="14" t="s">
        <v>81</v>
      </c>
      <c r="AW417" s="14" t="s">
        <v>33</v>
      </c>
      <c r="AX417" s="14" t="s">
        <v>71</v>
      </c>
      <c r="AY417" s="254" t="s">
        <v>166</v>
      </c>
    </row>
    <row r="418" s="15" customFormat="1">
      <c r="A418" s="15"/>
      <c r="B418" s="255"/>
      <c r="C418" s="256"/>
      <c r="D418" s="235" t="s">
        <v>177</v>
      </c>
      <c r="E418" s="257" t="s">
        <v>19</v>
      </c>
      <c r="F418" s="258" t="s">
        <v>180</v>
      </c>
      <c r="G418" s="256"/>
      <c r="H418" s="259">
        <v>0.183</v>
      </c>
      <c r="I418" s="260"/>
      <c r="J418" s="256"/>
      <c r="K418" s="256"/>
      <c r="L418" s="261"/>
      <c r="M418" s="262"/>
      <c r="N418" s="263"/>
      <c r="O418" s="263"/>
      <c r="P418" s="263"/>
      <c r="Q418" s="263"/>
      <c r="R418" s="263"/>
      <c r="S418" s="263"/>
      <c r="T418" s="264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T418" s="265" t="s">
        <v>177</v>
      </c>
      <c r="AU418" s="265" t="s">
        <v>81</v>
      </c>
      <c r="AV418" s="15" t="s">
        <v>173</v>
      </c>
      <c r="AW418" s="15" t="s">
        <v>33</v>
      </c>
      <c r="AX418" s="15" t="s">
        <v>79</v>
      </c>
      <c r="AY418" s="265" t="s">
        <v>166</v>
      </c>
    </row>
    <row r="419" s="2" customFormat="1" ht="16.5" customHeight="1">
      <c r="A419" s="41"/>
      <c r="B419" s="42"/>
      <c r="C419" s="283" t="s">
        <v>627</v>
      </c>
      <c r="D419" s="283" t="s">
        <v>392</v>
      </c>
      <c r="E419" s="284" t="s">
        <v>724</v>
      </c>
      <c r="F419" s="285" t="s">
        <v>725</v>
      </c>
      <c r="G419" s="286" t="s">
        <v>234</v>
      </c>
      <c r="H419" s="287">
        <v>0.035999999999999997</v>
      </c>
      <c r="I419" s="288"/>
      <c r="J419" s="289">
        <f>ROUND(I419*H419,2)</f>
        <v>0</v>
      </c>
      <c r="K419" s="285" t="s">
        <v>172</v>
      </c>
      <c r="L419" s="290"/>
      <c r="M419" s="291" t="s">
        <v>19</v>
      </c>
      <c r="N419" s="292" t="s">
        <v>42</v>
      </c>
      <c r="O419" s="87"/>
      <c r="P419" s="224">
        <f>O419*H419</f>
        <v>0</v>
      </c>
      <c r="Q419" s="224">
        <v>1</v>
      </c>
      <c r="R419" s="224">
        <f>Q419*H419</f>
        <v>0.035999999999999997</v>
      </c>
      <c r="S419" s="224">
        <v>0</v>
      </c>
      <c r="T419" s="225">
        <f>S419*H419</f>
        <v>0</v>
      </c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R419" s="226" t="s">
        <v>395</v>
      </c>
      <c r="AT419" s="226" t="s">
        <v>392</v>
      </c>
      <c r="AU419" s="226" t="s">
        <v>81</v>
      </c>
      <c r="AY419" s="20" t="s">
        <v>166</v>
      </c>
      <c r="BE419" s="227">
        <f>IF(N419="základní",J419,0)</f>
        <v>0</v>
      </c>
      <c r="BF419" s="227">
        <f>IF(N419="snížená",J419,0)</f>
        <v>0</v>
      </c>
      <c r="BG419" s="227">
        <f>IF(N419="zákl. přenesená",J419,0)</f>
        <v>0</v>
      </c>
      <c r="BH419" s="227">
        <f>IF(N419="sníž. přenesená",J419,0)</f>
        <v>0</v>
      </c>
      <c r="BI419" s="227">
        <f>IF(N419="nulová",J419,0)</f>
        <v>0</v>
      </c>
      <c r="BJ419" s="20" t="s">
        <v>79</v>
      </c>
      <c r="BK419" s="227">
        <f>ROUND(I419*H419,2)</f>
        <v>0</v>
      </c>
      <c r="BL419" s="20" t="s">
        <v>315</v>
      </c>
      <c r="BM419" s="226" t="s">
        <v>853</v>
      </c>
    </row>
    <row r="420" s="13" customFormat="1">
      <c r="A420" s="13"/>
      <c r="B420" s="233"/>
      <c r="C420" s="234"/>
      <c r="D420" s="235" t="s">
        <v>177</v>
      </c>
      <c r="E420" s="236" t="s">
        <v>19</v>
      </c>
      <c r="F420" s="237" t="s">
        <v>862</v>
      </c>
      <c r="G420" s="234"/>
      <c r="H420" s="236" t="s">
        <v>19</v>
      </c>
      <c r="I420" s="238"/>
      <c r="J420" s="234"/>
      <c r="K420" s="234"/>
      <c r="L420" s="239"/>
      <c r="M420" s="240"/>
      <c r="N420" s="241"/>
      <c r="O420" s="241"/>
      <c r="P420" s="241"/>
      <c r="Q420" s="241"/>
      <c r="R420" s="241"/>
      <c r="S420" s="241"/>
      <c r="T420" s="242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3" t="s">
        <v>177</v>
      </c>
      <c r="AU420" s="243" t="s">
        <v>81</v>
      </c>
      <c r="AV420" s="13" t="s">
        <v>79</v>
      </c>
      <c r="AW420" s="13" t="s">
        <v>33</v>
      </c>
      <c r="AX420" s="13" t="s">
        <v>71</v>
      </c>
      <c r="AY420" s="243" t="s">
        <v>166</v>
      </c>
    </row>
    <row r="421" s="13" customFormat="1">
      <c r="A421" s="13"/>
      <c r="B421" s="233"/>
      <c r="C421" s="234"/>
      <c r="D421" s="235" t="s">
        <v>177</v>
      </c>
      <c r="E421" s="236" t="s">
        <v>19</v>
      </c>
      <c r="F421" s="237" t="s">
        <v>709</v>
      </c>
      <c r="G421" s="234"/>
      <c r="H421" s="236" t="s">
        <v>19</v>
      </c>
      <c r="I421" s="238"/>
      <c r="J421" s="234"/>
      <c r="K421" s="234"/>
      <c r="L421" s="239"/>
      <c r="M421" s="240"/>
      <c r="N421" s="241"/>
      <c r="O421" s="241"/>
      <c r="P421" s="241"/>
      <c r="Q421" s="241"/>
      <c r="R421" s="241"/>
      <c r="S421" s="241"/>
      <c r="T421" s="242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43" t="s">
        <v>177</v>
      </c>
      <c r="AU421" s="243" t="s">
        <v>81</v>
      </c>
      <c r="AV421" s="13" t="s">
        <v>79</v>
      </c>
      <c r="AW421" s="13" t="s">
        <v>33</v>
      </c>
      <c r="AX421" s="13" t="s">
        <v>71</v>
      </c>
      <c r="AY421" s="243" t="s">
        <v>166</v>
      </c>
    </row>
    <row r="422" s="13" customFormat="1">
      <c r="A422" s="13"/>
      <c r="B422" s="233"/>
      <c r="C422" s="234"/>
      <c r="D422" s="235" t="s">
        <v>177</v>
      </c>
      <c r="E422" s="236" t="s">
        <v>19</v>
      </c>
      <c r="F422" s="237" t="s">
        <v>714</v>
      </c>
      <c r="G422" s="234"/>
      <c r="H422" s="236" t="s">
        <v>19</v>
      </c>
      <c r="I422" s="238"/>
      <c r="J422" s="234"/>
      <c r="K422" s="234"/>
      <c r="L422" s="239"/>
      <c r="M422" s="240"/>
      <c r="N422" s="241"/>
      <c r="O422" s="241"/>
      <c r="P422" s="241"/>
      <c r="Q422" s="241"/>
      <c r="R422" s="241"/>
      <c r="S422" s="241"/>
      <c r="T422" s="242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43" t="s">
        <v>177</v>
      </c>
      <c r="AU422" s="243" t="s">
        <v>81</v>
      </c>
      <c r="AV422" s="13" t="s">
        <v>79</v>
      </c>
      <c r="AW422" s="13" t="s">
        <v>33</v>
      </c>
      <c r="AX422" s="13" t="s">
        <v>71</v>
      </c>
      <c r="AY422" s="243" t="s">
        <v>166</v>
      </c>
    </row>
    <row r="423" s="14" customFormat="1">
      <c r="A423" s="14"/>
      <c r="B423" s="244"/>
      <c r="C423" s="245"/>
      <c r="D423" s="235" t="s">
        <v>177</v>
      </c>
      <c r="E423" s="246" t="s">
        <v>19</v>
      </c>
      <c r="F423" s="247" t="s">
        <v>905</v>
      </c>
      <c r="G423" s="245"/>
      <c r="H423" s="248">
        <v>0.035999999999999997</v>
      </c>
      <c r="I423" s="249"/>
      <c r="J423" s="245"/>
      <c r="K423" s="245"/>
      <c r="L423" s="250"/>
      <c r="M423" s="251"/>
      <c r="N423" s="252"/>
      <c r="O423" s="252"/>
      <c r="P423" s="252"/>
      <c r="Q423" s="252"/>
      <c r="R423" s="252"/>
      <c r="S423" s="252"/>
      <c r="T423" s="253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54" t="s">
        <v>177</v>
      </c>
      <c r="AU423" s="254" t="s">
        <v>81</v>
      </c>
      <c r="AV423" s="14" t="s">
        <v>81</v>
      </c>
      <c r="AW423" s="14" t="s">
        <v>33</v>
      </c>
      <c r="AX423" s="14" t="s">
        <v>71</v>
      </c>
      <c r="AY423" s="254" t="s">
        <v>166</v>
      </c>
    </row>
    <row r="424" s="15" customFormat="1">
      <c r="A424" s="15"/>
      <c r="B424" s="255"/>
      <c r="C424" s="256"/>
      <c r="D424" s="235" t="s">
        <v>177</v>
      </c>
      <c r="E424" s="257" t="s">
        <v>19</v>
      </c>
      <c r="F424" s="258" t="s">
        <v>180</v>
      </c>
      <c r="G424" s="256"/>
      <c r="H424" s="259">
        <v>0.035999999999999997</v>
      </c>
      <c r="I424" s="260"/>
      <c r="J424" s="256"/>
      <c r="K424" s="256"/>
      <c r="L424" s="261"/>
      <c r="M424" s="262"/>
      <c r="N424" s="263"/>
      <c r="O424" s="263"/>
      <c r="P424" s="263"/>
      <c r="Q424" s="263"/>
      <c r="R424" s="263"/>
      <c r="S424" s="263"/>
      <c r="T424" s="264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T424" s="265" t="s">
        <v>177</v>
      </c>
      <c r="AU424" s="265" t="s">
        <v>81</v>
      </c>
      <c r="AV424" s="15" t="s">
        <v>173</v>
      </c>
      <c r="AW424" s="15" t="s">
        <v>33</v>
      </c>
      <c r="AX424" s="15" t="s">
        <v>79</v>
      </c>
      <c r="AY424" s="265" t="s">
        <v>166</v>
      </c>
    </row>
    <row r="425" s="2" customFormat="1" ht="24.15" customHeight="1">
      <c r="A425" s="41"/>
      <c r="B425" s="42"/>
      <c r="C425" s="215" t="s">
        <v>633</v>
      </c>
      <c r="D425" s="215" t="s">
        <v>168</v>
      </c>
      <c r="E425" s="216" t="s">
        <v>402</v>
      </c>
      <c r="F425" s="217" t="s">
        <v>403</v>
      </c>
      <c r="G425" s="218" t="s">
        <v>234</v>
      </c>
      <c r="H425" s="219">
        <v>0.23200000000000001</v>
      </c>
      <c r="I425" s="220"/>
      <c r="J425" s="221">
        <f>ROUND(I425*H425,2)</f>
        <v>0</v>
      </c>
      <c r="K425" s="217" t="s">
        <v>172</v>
      </c>
      <c r="L425" s="47"/>
      <c r="M425" s="222" t="s">
        <v>19</v>
      </c>
      <c r="N425" s="223" t="s">
        <v>42</v>
      </c>
      <c r="O425" s="87"/>
      <c r="P425" s="224">
        <f>O425*H425</f>
        <v>0</v>
      </c>
      <c r="Q425" s="224">
        <v>0</v>
      </c>
      <c r="R425" s="224">
        <f>Q425*H425</f>
        <v>0</v>
      </c>
      <c r="S425" s="224">
        <v>0</v>
      </c>
      <c r="T425" s="225">
        <f>S425*H425</f>
        <v>0</v>
      </c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R425" s="226" t="s">
        <v>315</v>
      </c>
      <c r="AT425" s="226" t="s">
        <v>168</v>
      </c>
      <c r="AU425" s="226" t="s">
        <v>81</v>
      </c>
      <c r="AY425" s="20" t="s">
        <v>166</v>
      </c>
      <c r="BE425" s="227">
        <f>IF(N425="základní",J425,0)</f>
        <v>0</v>
      </c>
      <c r="BF425" s="227">
        <f>IF(N425="snížená",J425,0)</f>
        <v>0</v>
      </c>
      <c r="BG425" s="227">
        <f>IF(N425="zákl. přenesená",J425,0)</f>
        <v>0</v>
      </c>
      <c r="BH425" s="227">
        <f>IF(N425="sníž. přenesená",J425,0)</f>
        <v>0</v>
      </c>
      <c r="BI425" s="227">
        <f>IF(N425="nulová",J425,0)</f>
        <v>0</v>
      </c>
      <c r="BJ425" s="20" t="s">
        <v>79</v>
      </c>
      <c r="BK425" s="227">
        <f>ROUND(I425*H425,2)</f>
        <v>0</v>
      </c>
      <c r="BL425" s="20" t="s">
        <v>315</v>
      </c>
      <c r="BM425" s="226" t="s">
        <v>855</v>
      </c>
    </row>
    <row r="426" s="2" customFormat="1">
      <c r="A426" s="41"/>
      <c r="B426" s="42"/>
      <c r="C426" s="43"/>
      <c r="D426" s="228" t="s">
        <v>175</v>
      </c>
      <c r="E426" s="43"/>
      <c r="F426" s="229" t="s">
        <v>405</v>
      </c>
      <c r="G426" s="43"/>
      <c r="H426" s="43"/>
      <c r="I426" s="230"/>
      <c r="J426" s="43"/>
      <c r="K426" s="43"/>
      <c r="L426" s="47"/>
      <c r="M426" s="231"/>
      <c r="N426" s="232"/>
      <c r="O426" s="87"/>
      <c r="P426" s="87"/>
      <c r="Q426" s="87"/>
      <c r="R426" s="87"/>
      <c r="S426" s="87"/>
      <c r="T426" s="88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T426" s="20" t="s">
        <v>175</v>
      </c>
      <c r="AU426" s="20" t="s">
        <v>81</v>
      </c>
    </row>
    <row r="427" s="12" customFormat="1" ht="22.8" customHeight="1">
      <c r="A427" s="12"/>
      <c r="B427" s="199"/>
      <c r="C427" s="200"/>
      <c r="D427" s="201" t="s">
        <v>70</v>
      </c>
      <c r="E427" s="213" t="s">
        <v>406</v>
      </c>
      <c r="F427" s="213" t="s">
        <v>407</v>
      </c>
      <c r="G427" s="200"/>
      <c r="H427" s="200"/>
      <c r="I427" s="203"/>
      <c r="J427" s="214">
        <f>BK427</f>
        <v>0</v>
      </c>
      <c r="K427" s="200"/>
      <c r="L427" s="205"/>
      <c r="M427" s="206"/>
      <c r="N427" s="207"/>
      <c r="O427" s="207"/>
      <c r="P427" s="208">
        <f>SUM(P428:P434)</f>
        <v>0</v>
      </c>
      <c r="Q427" s="207"/>
      <c r="R427" s="208">
        <f>SUM(R428:R434)</f>
        <v>0.00068999999999999997</v>
      </c>
      <c r="S427" s="207"/>
      <c r="T427" s="209">
        <f>SUM(T428:T434)</f>
        <v>0</v>
      </c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R427" s="210" t="s">
        <v>81</v>
      </c>
      <c r="AT427" s="211" t="s">
        <v>70</v>
      </c>
      <c r="AU427" s="211" t="s">
        <v>79</v>
      </c>
      <c r="AY427" s="210" t="s">
        <v>166</v>
      </c>
      <c r="BK427" s="212">
        <f>SUM(BK428:BK434)</f>
        <v>0</v>
      </c>
    </row>
    <row r="428" s="2" customFormat="1" ht="16.5" customHeight="1">
      <c r="A428" s="41"/>
      <c r="B428" s="42"/>
      <c r="C428" s="215" t="s">
        <v>639</v>
      </c>
      <c r="D428" s="215" t="s">
        <v>168</v>
      </c>
      <c r="E428" s="216" t="s">
        <v>408</v>
      </c>
      <c r="F428" s="217" t="s">
        <v>409</v>
      </c>
      <c r="G428" s="218" t="s">
        <v>188</v>
      </c>
      <c r="H428" s="219">
        <v>5.75</v>
      </c>
      <c r="I428" s="220"/>
      <c r="J428" s="221">
        <f>ROUND(I428*H428,2)</f>
        <v>0</v>
      </c>
      <c r="K428" s="217" t="s">
        <v>172</v>
      </c>
      <c r="L428" s="47"/>
      <c r="M428" s="222" t="s">
        <v>19</v>
      </c>
      <c r="N428" s="223" t="s">
        <v>42</v>
      </c>
      <c r="O428" s="87"/>
      <c r="P428" s="224">
        <f>O428*H428</f>
        <v>0</v>
      </c>
      <c r="Q428" s="224">
        <v>0.00012</v>
      </c>
      <c r="R428" s="224">
        <f>Q428*H428</f>
        <v>0.00068999999999999997</v>
      </c>
      <c r="S428" s="224">
        <v>0</v>
      </c>
      <c r="T428" s="225">
        <f>S428*H428</f>
        <v>0</v>
      </c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R428" s="226" t="s">
        <v>315</v>
      </c>
      <c r="AT428" s="226" t="s">
        <v>168</v>
      </c>
      <c r="AU428" s="226" t="s">
        <v>81</v>
      </c>
      <c r="AY428" s="20" t="s">
        <v>166</v>
      </c>
      <c r="BE428" s="227">
        <f>IF(N428="základní",J428,0)</f>
        <v>0</v>
      </c>
      <c r="BF428" s="227">
        <f>IF(N428="snížená",J428,0)</f>
        <v>0</v>
      </c>
      <c r="BG428" s="227">
        <f>IF(N428="zákl. přenesená",J428,0)</f>
        <v>0</v>
      </c>
      <c r="BH428" s="227">
        <f>IF(N428="sníž. přenesená",J428,0)</f>
        <v>0</v>
      </c>
      <c r="BI428" s="227">
        <f>IF(N428="nulová",J428,0)</f>
        <v>0</v>
      </c>
      <c r="BJ428" s="20" t="s">
        <v>79</v>
      </c>
      <c r="BK428" s="227">
        <f>ROUND(I428*H428,2)</f>
        <v>0</v>
      </c>
      <c r="BL428" s="20" t="s">
        <v>315</v>
      </c>
      <c r="BM428" s="226" t="s">
        <v>856</v>
      </c>
    </row>
    <row r="429" s="2" customFormat="1">
      <c r="A429" s="41"/>
      <c r="B429" s="42"/>
      <c r="C429" s="43"/>
      <c r="D429" s="228" t="s">
        <v>175</v>
      </c>
      <c r="E429" s="43"/>
      <c r="F429" s="229" t="s">
        <v>411</v>
      </c>
      <c r="G429" s="43"/>
      <c r="H429" s="43"/>
      <c r="I429" s="230"/>
      <c r="J429" s="43"/>
      <c r="K429" s="43"/>
      <c r="L429" s="47"/>
      <c r="M429" s="231"/>
      <c r="N429" s="232"/>
      <c r="O429" s="87"/>
      <c r="P429" s="87"/>
      <c r="Q429" s="87"/>
      <c r="R429" s="87"/>
      <c r="S429" s="87"/>
      <c r="T429" s="88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T429" s="20" t="s">
        <v>175</v>
      </c>
      <c r="AU429" s="20" t="s">
        <v>81</v>
      </c>
    </row>
    <row r="430" s="13" customFormat="1">
      <c r="A430" s="13"/>
      <c r="B430" s="233"/>
      <c r="C430" s="234"/>
      <c r="D430" s="235" t="s">
        <v>177</v>
      </c>
      <c r="E430" s="236" t="s">
        <v>19</v>
      </c>
      <c r="F430" s="237" t="s">
        <v>862</v>
      </c>
      <c r="G430" s="234"/>
      <c r="H430" s="236" t="s">
        <v>19</v>
      </c>
      <c r="I430" s="238"/>
      <c r="J430" s="234"/>
      <c r="K430" s="234"/>
      <c r="L430" s="239"/>
      <c r="M430" s="240"/>
      <c r="N430" s="241"/>
      <c r="O430" s="241"/>
      <c r="P430" s="241"/>
      <c r="Q430" s="241"/>
      <c r="R430" s="241"/>
      <c r="S430" s="241"/>
      <c r="T430" s="242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43" t="s">
        <v>177</v>
      </c>
      <c r="AU430" s="243" t="s">
        <v>81</v>
      </c>
      <c r="AV430" s="13" t="s">
        <v>79</v>
      </c>
      <c r="AW430" s="13" t="s">
        <v>33</v>
      </c>
      <c r="AX430" s="13" t="s">
        <v>71</v>
      </c>
      <c r="AY430" s="243" t="s">
        <v>166</v>
      </c>
    </row>
    <row r="431" s="13" customFormat="1">
      <c r="A431" s="13"/>
      <c r="B431" s="233"/>
      <c r="C431" s="234"/>
      <c r="D431" s="235" t="s">
        <v>177</v>
      </c>
      <c r="E431" s="236" t="s">
        <v>19</v>
      </c>
      <c r="F431" s="237" t="s">
        <v>709</v>
      </c>
      <c r="G431" s="234"/>
      <c r="H431" s="236" t="s">
        <v>19</v>
      </c>
      <c r="I431" s="238"/>
      <c r="J431" s="234"/>
      <c r="K431" s="234"/>
      <c r="L431" s="239"/>
      <c r="M431" s="240"/>
      <c r="N431" s="241"/>
      <c r="O431" s="241"/>
      <c r="P431" s="241"/>
      <c r="Q431" s="241"/>
      <c r="R431" s="241"/>
      <c r="S431" s="241"/>
      <c r="T431" s="242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43" t="s">
        <v>177</v>
      </c>
      <c r="AU431" s="243" t="s">
        <v>81</v>
      </c>
      <c r="AV431" s="13" t="s">
        <v>79</v>
      </c>
      <c r="AW431" s="13" t="s">
        <v>33</v>
      </c>
      <c r="AX431" s="13" t="s">
        <v>71</v>
      </c>
      <c r="AY431" s="243" t="s">
        <v>166</v>
      </c>
    </row>
    <row r="432" s="13" customFormat="1">
      <c r="A432" s="13"/>
      <c r="B432" s="233"/>
      <c r="C432" s="234"/>
      <c r="D432" s="235" t="s">
        <v>177</v>
      </c>
      <c r="E432" s="236" t="s">
        <v>19</v>
      </c>
      <c r="F432" s="237" t="s">
        <v>710</v>
      </c>
      <c r="G432" s="234"/>
      <c r="H432" s="236" t="s">
        <v>19</v>
      </c>
      <c r="I432" s="238"/>
      <c r="J432" s="234"/>
      <c r="K432" s="234"/>
      <c r="L432" s="239"/>
      <c r="M432" s="240"/>
      <c r="N432" s="241"/>
      <c r="O432" s="241"/>
      <c r="P432" s="241"/>
      <c r="Q432" s="241"/>
      <c r="R432" s="241"/>
      <c r="S432" s="241"/>
      <c r="T432" s="242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43" t="s">
        <v>177</v>
      </c>
      <c r="AU432" s="243" t="s">
        <v>81</v>
      </c>
      <c r="AV432" s="13" t="s">
        <v>79</v>
      </c>
      <c r="AW432" s="13" t="s">
        <v>33</v>
      </c>
      <c r="AX432" s="13" t="s">
        <v>71</v>
      </c>
      <c r="AY432" s="243" t="s">
        <v>166</v>
      </c>
    </row>
    <row r="433" s="14" customFormat="1">
      <c r="A433" s="14"/>
      <c r="B433" s="244"/>
      <c r="C433" s="245"/>
      <c r="D433" s="235" t="s">
        <v>177</v>
      </c>
      <c r="E433" s="246" t="s">
        <v>19</v>
      </c>
      <c r="F433" s="247" t="s">
        <v>906</v>
      </c>
      <c r="G433" s="245"/>
      <c r="H433" s="248">
        <v>5.75</v>
      </c>
      <c r="I433" s="249"/>
      <c r="J433" s="245"/>
      <c r="K433" s="245"/>
      <c r="L433" s="250"/>
      <c r="M433" s="251"/>
      <c r="N433" s="252"/>
      <c r="O433" s="252"/>
      <c r="P433" s="252"/>
      <c r="Q433" s="252"/>
      <c r="R433" s="252"/>
      <c r="S433" s="252"/>
      <c r="T433" s="253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54" t="s">
        <v>177</v>
      </c>
      <c r="AU433" s="254" t="s">
        <v>81</v>
      </c>
      <c r="AV433" s="14" t="s">
        <v>81</v>
      </c>
      <c r="AW433" s="14" t="s">
        <v>33</v>
      </c>
      <c r="AX433" s="14" t="s">
        <v>71</v>
      </c>
      <c r="AY433" s="254" t="s">
        <v>166</v>
      </c>
    </row>
    <row r="434" s="15" customFormat="1">
      <c r="A434" s="15"/>
      <c r="B434" s="255"/>
      <c r="C434" s="256"/>
      <c r="D434" s="235" t="s">
        <v>177</v>
      </c>
      <c r="E434" s="257" t="s">
        <v>19</v>
      </c>
      <c r="F434" s="258" t="s">
        <v>180</v>
      </c>
      <c r="G434" s="256"/>
      <c r="H434" s="259">
        <v>5.75</v>
      </c>
      <c r="I434" s="260"/>
      <c r="J434" s="256"/>
      <c r="K434" s="256"/>
      <c r="L434" s="261"/>
      <c r="M434" s="262"/>
      <c r="N434" s="263"/>
      <c r="O434" s="263"/>
      <c r="P434" s="263"/>
      <c r="Q434" s="263"/>
      <c r="R434" s="263"/>
      <c r="S434" s="263"/>
      <c r="T434" s="264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T434" s="265" t="s">
        <v>177</v>
      </c>
      <c r="AU434" s="265" t="s">
        <v>81</v>
      </c>
      <c r="AV434" s="15" t="s">
        <v>173</v>
      </c>
      <c r="AW434" s="15" t="s">
        <v>33</v>
      </c>
      <c r="AX434" s="15" t="s">
        <v>79</v>
      </c>
      <c r="AY434" s="265" t="s">
        <v>166</v>
      </c>
    </row>
    <row r="435" s="12" customFormat="1" ht="22.8" customHeight="1">
      <c r="A435" s="12"/>
      <c r="B435" s="199"/>
      <c r="C435" s="200"/>
      <c r="D435" s="201" t="s">
        <v>70</v>
      </c>
      <c r="E435" s="213" t="s">
        <v>413</v>
      </c>
      <c r="F435" s="213" t="s">
        <v>414</v>
      </c>
      <c r="G435" s="200"/>
      <c r="H435" s="200"/>
      <c r="I435" s="203"/>
      <c r="J435" s="214">
        <f>BK435</f>
        <v>0</v>
      </c>
      <c r="K435" s="200"/>
      <c r="L435" s="205"/>
      <c r="M435" s="206"/>
      <c r="N435" s="207"/>
      <c r="O435" s="207"/>
      <c r="P435" s="208">
        <f>SUM(P436:P456)</f>
        <v>0</v>
      </c>
      <c r="Q435" s="207"/>
      <c r="R435" s="208">
        <f>SUM(R436:R456)</f>
        <v>0.0110975</v>
      </c>
      <c r="S435" s="207"/>
      <c r="T435" s="209">
        <f>SUM(T436:T456)</f>
        <v>0</v>
      </c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R435" s="210" t="s">
        <v>81</v>
      </c>
      <c r="AT435" s="211" t="s">
        <v>70</v>
      </c>
      <c r="AU435" s="211" t="s">
        <v>79</v>
      </c>
      <c r="AY435" s="210" t="s">
        <v>166</v>
      </c>
      <c r="BK435" s="212">
        <f>SUM(BK436:BK456)</f>
        <v>0</v>
      </c>
    </row>
    <row r="436" s="2" customFormat="1" ht="24.15" customHeight="1">
      <c r="A436" s="41"/>
      <c r="B436" s="42"/>
      <c r="C436" s="215" t="s">
        <v>645</v>
      </c>
      <c r="D436" s="215" t="s">
        <v>168</v>
      </c>
      <c r="E436" s="216" t="s">
        <v>415</v>
      </c>
      <c r="F436" s="217" t="s">
        <v>416</v>
      </c>
      <c r="G436" s="218" t="s">
        <v>188</v>
      </c>
      <c r="H436" s="219">
        <v>5.75</v>
      </c>
      <c r="I436" s="220"/>
      <c r="J436" s="221">
        <f>ROUND(I436*H436,2)</f>
        <v>0</v>
      </c>
      <c r="K436" s="217" t="s">
        <v>172</v>
      </c>
      <c r="L436" s="47"/>
      <c r="M436" s="222" t="s">
        <v>19</v>
      </c>
      <c r="N436" s="223" t="s">
        <v>42</v>
      </c>
      <c r="O436" s="87"/>
      <c r="P436" s="224">
        <f>O436*H436</f>
        <v>0</v>
      </c>
      <c r="Q436" s="224">
        <v>0</v>
      </c>
      <c r="R436" s="224">
        <f>Q436*H436</f>
        <v>0</v>
      </c>
      <c r="S436" s="224">
        <v>0</v>
      </c>
      <c r="T436" s="225">
        <f>S436*H436</f>
        <v>0</v>
      </c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R436" s="226" t="s">
        <v>315</v>
      </c>
      <c r="AT436" s="226" t="s">
        <v>168</v>
      </c>
      <c r="AU436" s="226" t="s">
        <v>81</v>
      </c>
      <c r="AY436" s="20" t="s">
        <v>166</v>
      </c>
      <c r="BE436" s="227">
        <f>IF(N436="základní",J436,0)</f>
        <v>0</v>
      </c>
      <c r="BF436" s="227">
        <f>IF(N436="snížená",J436,0)</f>
        <v>0</v>
      </c>
      <c r="BG436" s="227">
        <f>IF(N436="zákl. přenesená",J436,0)</f>
        <v>0</v>
      </c>
      <c r="BH436" s="227">
        <f>IF(N436="sníž. přenesená",J436,0)</f>
        <v>0</v>
      </c>
      <c r="BI436" s="227">
        <f>IF(N436="nulová",J436,0)</f>
        <v>0</v>
      </c>
      <c r="BJ436" s="20" t="s">
        <v>79</v>
      </c>
      <c r="BK436" s="227">
        <f>ROUND(I436*H436,2)</f>
        <v>0</v>
      </c>
      <c r="BL436" s="20" t="s">
        <v>315</v>
      </c>
      <c r="BM436" s="226" t="s">
        <v>858</v>
      </c>
    </row>
    <row r="437" s="2" customFormat="1">
      <c r="A437" s="41"/>
      <c r="B437" s="42"/>
      <c r="C437" s="43"/>
      <c r="D437" s="228" t="s">
        <v>175</v>
      </c>
      <c r="E437" s="43"/>
      <c r="F437" s="229" t="s">
        <v>418</v>
      </c>
      <c r="G437" s="43"/>
      <c r="H437" s="43"/>
      <c r="I437" s="230"/>
      <c r="J437" s="43"/>
      <c r="K437" s="43"/>
      <c r="L437" s="47"/>
      <c r="M437" s="231"/>
      <c r="N437" s="232"/>
      <c r="O437" s="87"/>
      <c r="P437" s="87"/>
      <c r="Q437" s="87"/>
      <c r="R437" s="87"/>
      <c r="S437" s="87"/>
      <c r="T437" s="88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T437" s="20" t="s">
        <v>175</v>
      </c>
      <c r="AU437" s="20" t="s">
        <v>81</v>
      </c>
    </row>
    <row r="438" s="13" customFormat="1">
      <c r="A438" s="13"/>
      <c r="B438" s="233"/>
      <c r="C438" s="234"/>
      <c r="D438" s="235" t="s">
        <v>177</v>
      </c>
      <c r="E438" s="236" t="s">
        <v>19</v>
      </c>
      <c r="F438" s="237" t="s">
        <v>862</v>
      </c>
      <c r="G438" s="234"/>
      <c r="H438" s="236" t="s">
        <v>19</v>
      </c>
      <c r="I438" s="238"/>
      <c r="J438" s="234"/>
      <c r="K438" s="234"/>
      <c r="L438" s="239"/>
      <c r="M438" s="240"/>
      <c r="N438" s="241"/>
      <c r="O438" s="241"/>
      <c r="P438" s="241"/>
      <c r="Q438" s="241"/>
      <c r="R438" s="241"/>
      <c r="S438" s="241"/>
      <c r="T438" s="242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43" t="s">
        <v>177</v>
      </c>
      <c r="AU438" s="243" t="s">
        <v>81</v>
      </c>
      <c r="AV438" s="13" t="s">
        <v>79</v>
      </c>
      <c r="AW438" s="13" t="s">
        <v>33</v>
      </c>
      <c r="AX438" s="13" t="s">
        <v>71</v>
      </c>
      <c r="AY438" s="243" t="s">
        <v>166</v>
      </c>
    </row>
    <row r="439" s="13" customFormat="1">
      <c r="A439" s="13"/>
      <c r="B439" s="233"/>
      <c r="C439" s="234"/>
      <c r="D439" s="235" t="s">
        <v>177</v>
      </c>
      <c r="E439" s="236" t="s">
        <v>19</v>
      </c>
      <c r="F439" s="237" t="s">
        <v>709</v>
      </c>
      <c r="G439" s="234"/>
      <c r="H439" s="236" t="s">
        <v>19</v>
      </c>
      <c r="I439" s="238"/>
      <c r="J439" s="234"/>
      <c r="K439" s="234"/>
      <c r="L439" s="239"/>
      <c r="M439" s="240"/>
      <c r="N439" s="241"/>
      <c r="O439" s="241"/>
      <c r="P439" s="241"/>
      <c r="Q439" s="241"/>
      <c r="R439" s="241"/>
      <c r="S439" s="241"/>
      <c r="T439" s="242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43" t="s">
        <v>177</v>
      </c>
      <c r="AU439" s="243" t="s">
        <v>81</v>
      </c>
      <c r="AV439" s="13" t="s">
        <v>79</v>
      </c>
      <c r="AW439" s="13" t="s">
        <v>33</v>
      </c>
      <c r="AX439" s="13" t="s">
        <v>71</v>
      </c>
      <c r="AY439" s="243" t="s">
        <v>166</v>
      </c>
    </row>
    <row r="440" s="13" customFormat="1">
      <c r="A440" s="13"/>
      <c r="B440" s="233"/>
      <c r="C440" s="234"/>
      <c r="D440" s="235" t="s">
        <v>177</v>
      </c>
      <c r="E440" s="236" t="s">
        <v>19</v>
      </c>
      <c r="F440" s="237" t="s">
        <v>710</v>
      </c>
      <c r="G440" s="234"/>
      <c r="H440" s="236" t="s">
        <v>19</v>
      </c>
      <c r="I440" s="238"/>
      <c r="J440" s="234"/>
      <c r="K440" s="234"/>
      <c r="L440" s="239"/>
      <c r="M440" s="240"/>
      <c r="N440" s="241"/>
      <c r="O440" s="241"/>
      <c r="P440" s="241"/>
      <c r="Q440" s="241"/>
      <c r="R440" s="241"/>
      <c r="S440" s="241"/>
      <c r="T440" s="242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43" t="s">
        <v>177</v>
      </c>
      <c r="AU440" s="243" t="s">
        <v>81</v>
      </c>
      <c r="AV440" s="13" t="s">
        <v>79</v>
      </c>
      <c r="AW440" s="13" t="s">
        <v>33</v>
      </c>
      <c r="AX440" s="13" t="s">
        <v>71</v>
      </c>
      <c r="AY440" s="243" t="s">
        <v>166</v>
      </c>
    </row>
    <row r="441" s="14" customFormat="1">
      <c r="A441" s="14"/>
      <c r="B441" s="244"/>
      <c r="C441" s="245"/>
      <c r="D441" s="235" t="s">
        <v>177</v>
      </c>
      <c r="E441" s="246" t="s">
        <v>19</v>
      </c>
      <c r="F441" s="247" t="s">
        <v>906</v>
      </c>
      <c r="G441" s="245"/>
      <c r="H441" s="248">
        <v>5.75</v>
      </c>
      <c r="I441" s="249"/>
      <c r="J441" s="245"/>
      <c r="K441" s="245"/>
      <c r="L441" s="250"/>
      <c r="M441" s="251"/>
      <c r="N441" s="252"/>
      <c r="O441" s="252"/>
      <c r="P441" s="252"/>
      <c r="Q441" s="252"/>
      <c r="R441" s="252"/>
      <c r="S441" s="252"/>
      <c r="T441" s="253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54" t="s">
        <v>177</v>
      </c>
      <c r="AU441" s="254" t="s">
        <v>81</v>
      </c>
      <c r="AV441" s="14" t="s">
        <v>81</v>
      </c>
      <c r="AW441" s="14" t="s">
        <v>33</v>
      </c>
      <c r="AX441" s="14" t="s">
        <v>71</v>
      </c>
      <c r="AY441" s="254" t="s">
        <v>166</v>
      </c>
    </row>
    <row r="442" s="15" customFormat="1">
      <c r="A442" s="15"/>
      <c r="B442" s="255"/>
      <c r="C442" s="256"/>
      <c r="D442" s="235" t="s">
        <v>177</v>
      </c>
      <c r="E442" s="257" t="s">
        <v>19</v>
      </c>
      <c r="F442" s="258" t="s">
        <v>180</v>
      </c>
      <c r="G442" s="256"/>
      <c r="H442" s="259">
        <v>5.75</v>
      </c>
      <c r="I442" s="260"/>
      <c r="J442" s="256"/>
      <c r="K442" s="256"/>
      <c r="L442" s="261"/>
      <c r="M442" s="262"/>
      <c r="N442" s="263"/>
      <c r="O442" s="263"/>
      <c r="P442" s="263"/>
      <c r="Q442" s="263"/>
      <c r="R442" s="263"/>
      <c r="S442" s="263"/>
      <c r="T442" s="264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T442" s="265" t="s">
        <v>177</v>
      </c>
      <c r="AU442" s="265" t="s">
        <v>81</v>
      </c>
      <c r="AV442" s="15" t="s">
        <v>173</v>
      </c>
      <c r="AW442" s="15" t="s">
        <v>33</v>
      </c>
      <c r="AX442" s="15" t="s">
        <v>79</v>
      </c>
      <c r="AY442" s="265" t="s">
        <v>166</v>
      </c>
    </row>
    <row r="443" s="2" customFormat="1" ht="16.5" customHeight="1">
      <c r="A443" s="41"/>
      <c r="B443" s="42"/>
      <c r="C443" s="215" t="s">
        <v>395</v>
      </c>
      <c r="D443" s="215" t="s">
        <v>168</v>
      </c>
      <c r="E443" s="216" t="s">
        <v>419</v>
      </c>
      <c r="F443" s="217" t="s">
        <v>420</v>
      </c>
      <c r="G443" s="218" t="s">
        <v>188</v>
      </c>
      <c r="H443" s="219">
        <v>5.75</v>
      </c>
      <c r="I443" s="220"/>
      <c r="J443" s="221">
        <f>ROUND(I443*H443,2)</f>
        <v>0</v>
      </c>
      <c r="K443" s="217" t="s">
        <v>172</v>
      </c>
      <c r="L443" s="47"/>
      <c r="M443" s="222" t="s">
        <v>19</v>
      </c>
      <c r="N443" s="223" t="s">
        <v>42</v>
      </c>
      <c r="O443" s="87"/>
      <c r="P443" s="224">
        <f>O443*H443</f>
        <v>0</v>
      </c>
      <c r="Q443" s="224">
        <v>0</v>
      </c>
      <c r="R443" s="224">
        <f>Q443*H443</f>
        <v>0</v>
      </c>
      <c r="S443" s="224">
        <v>0</v>
      </c>
      <c r="T443" s="225">
        <f>S443*H443</f>
        <v>0</v>
      </c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R443" s="226" t="s">
        <v>315</v>
      </c>
      <c r="AT443" s="226" t="s">
        <v>168</v>
      </c>
      <c r="AU443" s="226" t="s">
        <v>81</v>
      </c>
      <c r="AY443" s="20" t="s">
        <v>166</v>
      </c>
      <c r="BE443" s="227">
        <f>IF(N443="základní",J443,0)</f>
        <v>0</v>
      </c>
      <c r="BF443" s="227">
        <f>IF(N443="snížená",J443,0)</f>
        <v>0</v>
      </c>
      <c r="BG443" s="227">
        <f>IF(N443="zákl. přenesená",J443,0)</f>
        <v>0</v>
      </c>
      <c r="BH443" s="227">
        <f>IF(N443="sníž. přenesená",J443,0)</f>
        <v>0</v>
      </c>
      <c r="BI443" s="227">
        <f>IF(N443="nulová",J443,0)</f>
        <v>0</v>
      </c>
      <c r="BJ443" s="20" t="s">
        <v>79</v>
      </c>
      <c r="BK443" s="227">
        <f>ROUND(I443*H443,2)</f>
        <v>0</v>
      </c>
      <c r="BL443" s="20" t="s">
        <v>315</v>
      </c>
      <c r="BM443" s="226" t="s">
        <v>859</v>
      </c>
    </row>
    <row r="444" s="2" customFormat="1">
      <c r="A444" s="41"/>
      <c r="B444" s="42"/>
      <c r="C444" s="43"/>
      <c r="D444" s="228" t="s">
        <v>175</v>
      </c>
      <c r="E444" s="43"/>
      <c r="F444" s="229" t="s">
        <v>422</v>
      </c>
      <c r="G444" s="43"/>
      <c r="H444" s="43"/>
      <c r="I444" s="230"/>
      <c r="J444" s="43"/>
      <c r="K444" s="43"/>
      <c r="L444" s="47"/>
      <c r="M444" s="231"/>
      <c r="N444" s="232"/>
      <c r="O444" s="87"/>
      <c r="P444" s="87"/>
      <c r="Q444" s="87"/>
      <c r="R444" s="87"/>
      <c r="S444" s="87"/>
      <c r="T444" s="88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T444" s="20" t="s">
        <v>175</v>
      </c>
      <c r="AU444" s="20" t="s">
        <v>81</v>
      </c>
    </row>
    <row r="445" s="13" customFormat="1">
      <c r="A445" s="13"/>
      <c r="B445" s="233"/>
      <c r="C445" s="234"/>
      <c r="D445" s="235" t="s">
        <v>177</v>
      </c>
      <c r="E445" s="236" t="s">
        <v>19</v>
      </c>
      <c r="F445" s="237" t="s">
        <v>862</v>
      </c>
      <c r="G445" s="234"/>
      <c r="H445" s="236" t="s">
        <v>19</v>
      </c>
      <c r="I445" s="238"/>
      <c r="J445" s="234"/>
      <c r="K445" s="234"/>
      <c r="L445" s="239"/>
      <c r="M445" s="240"/>
      <c r="N445" s="241"/>
      <c r="O445" s="241"/>
      <c r="P445" s="241"/>
      <c r="Q445" s="241"/>
      <c r="R445" s="241"/>
      <c r="S445" s="241"/>
      <c r="T445" s="242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43" t="s">
        <v>177</v>
      </c>
      <c r="AU445" s="243" t="s">
        <v>81</v>
      </c>
      <c r="AV445" s="13" t="s">
        <v>79</v>
      </c>
      <c r="AW445" s="13" t="s">
        <v>33</v>
      </c>
      <c r="AX445" s="13" t="s">
        <v>71</v>
      </c>
      <c r="AY445" s="243" t="s">
        <v>166</v>
      </c>
    </row>
    <row r="446" s="13" customFormat="1">
      <c r="A446" s="13"/>
      <c r="B446" s="233"/>
      <c r="C446" s="234"/>
      <c r="D446" s="235" t="s">
        <v>177</v>
      </c>
      <c r="E446" s="236" t="s">
        <v>19</v>
      </c>
      <c r="F446" s="237" t="s">
        <v>709</v>
      </c>
      <c r="G446" s="234"/>
      <c r="H446" s="236" t="s">
        <v>19</v>
      </c>
      <c r="I446" s="238"/>
      <c r="J446" s="234"/>
      <c r="K446" s="234"/>
      <c r="L446" s="239"/>
      <c r="M446" s="240"/>
      <c r="N446" s="241"/>
      <c r="O446" s="241"/>
      <c r="P446" s="241"/>
      <c r="Q446" s="241"/>
      <c r="R446" s="241"/>
      <c r="S446" s="241"/>
      <c r="T446" s="242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43" t="s">
        <v>177</v>
      </c>
      <c r="AU446" s="243" t="s">
        <v>81</v>
      </c>
      <c r="AV446" s="13" t="s">
        <v>79</v>
      </c>
      <c r="AW446" s="13" t="s">
        <v>33</v>
      </c>
      <c r="AX446" s="13" t="s">
        <v>71</v>
      </c>
      <c r="AY446" s="243" t="s">
        <v>166</v>
      </c>
    </row>
    <row r="447" s="13" customFormat="1">
      <c r="A447" s="13"/>
      <c r="B447" s="233"/>
      <c r="C447" s="234"/>
      <c r="D447" s="235" t="s">
        <v>177</v>
      </c>
      <c r="E447" s="236" t="s">
        <v>19</v>
      </c>
      <c r="F447" s="237" t="s">
        <v>710</v>
      </c>
      <c r="G447" s="234"/>
      <c r="H447" s="236" t="s">
        <v>19</v>
      </c>
      <c r="I447" s="238"/>
      <c r="J447" s="234"/>
      <c r="K447" s="234"/>
      <c r="L447" s="239"/>
      <c r="M447" s="240"/>
      <c r="N447" s="241"/>
      <c r="O447" s="241"/>
      <c r="P447" s="241"/>
      <c r="Q447" s="241"/>
      <c r="R447" s="241"/>
      <c r="S447" s="241"/>
      <c r="T447" s="242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43" t="s">
        <v>177</v>
      </c>
      <c r="AU447" s="243" t="s">
        <v>81</v>
      </c>
      <c r="AV447" s="13" t="s">
        <v>79</v>
      </c>
      <c r="AW447" s="13" t="s">
        <v>33</v>
      </c>
      <c r="AX447" s="13" t="s">
        <v>71</v>
      </c>
      <c r="AY447" s="243" t="s">
        <v>166</v>
      </c>
    </row>
    <row r="448" s="14" customFormat="1">
      <c r="A448" s="14"/>
      <c r="B448" s="244"/>
      <c r="C448" s="245"/>
      <c r="D448" s="235" t="s">
        <v>177</v>
      </c>
      <c r="E448" s="246" t="s">
        <v>19</v>
      </c>
      <c r="F448" s="247" t="s">
        <v>906</v>
      </c>
      <c r="G448" s="245"/>
      <c r="H448" s="248">
        <v>5.75</v>
      </c>
      <c r="I448" s="249"/>
      <c r="J448" s="245"/>
      <c r="K448" s="245"/>
      <c r="L448" s="250"/>
      <c r="M448" s="251"/>
      <c r="N448" s="252"/>
      <c r="O448" s="252"/>
      <c r="P448" s="252"/>
      <c r="Q448" s="252"/>
      <c r="R448" s="252"/>
      <c r="S448" s="252"/>
      <c r="T448" s="253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54" t="s">
        <v>177</v>
      </c>
      <c r="AU448" s="254" t="s">
        <v>81</v>
      </c>
      <c r="AV448" s="14" t="s">
        <v>81</v>
      </c>
      <c r="AW448" s="14" t="s">
        <v>33</v>
      </c>
      <c r="AX448" s="14" t="s">
        <v>71</v>
      </c>
      <c r="AY448" s="254" t="s">
        <v>166</v>
      </c>
    </row>
    <row r="449" s="15" customFormat="1">
      <c r="A449" s="15"/>
      <c r="B449" s="255"/>
      <c r="C449" s="256"/>
      <c r="D449" s="235" t="s">
        <v>177</v>
      </c>
      <c r="E449" s="257" t="s">
        <v>19</v>
      </c>
      <c r="F449" s="258" t="s">
        <v>180</v>
      </c>
      <c r="G449" s="256"/>
      <c r="H449" s="259">
        <v>5.75</v>
      </c>
      <c r="I449" s="260"/>
      <c r="J449" s="256"/>
      <c r="K449" s="256"/>
      <c r="L449" s="261"/>
      <c r="M449" s="262"/>
      <c r="N449" s="263"/>
      <c r="O449" s="263"/>
      <c r="P449" s="263"/>
      <c r="Q449" s="263"/>
      <c r="R449" s="263"/>
      <c r="S449" s="263"/>
      <c r="T449" s="264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T449" s="265" t="s">
        <v>177</v>
      </c>
      <c r="AU449" s="265" t="s">
        <v>81</v>
      </c>
      <c r="AV449" s="15" t="s">
        <v>173</v>
      </c>
      <c r="AW449" s="15" t="s">
        <v>33</v>
      </c>
      <c r="AX449" s="15" t="s">
        <v>79</v>
      </c>
      <c r="AY449" s="265" t="s">
        <v>166</v>
      </c>
    </row>
    <row r="450" s="2" customFormat="1" ht="16.5" customHeight="1">
      <c r="A450" s="41"/>
      <c r="B450" s="42"/>
      <c r="C450" s="215" t="s">
        <v>651</v>
      </c>
      <c r="D450" s="215" t="s">
        <v>168</v>
      </c>
      <c r="E450" s="216" t="s">
        <v>423</v>
      </c>
      <c r="F450" s="217" t="s">
        <v>424</v>
      </c>
      <c r="G450" s="218" t="s">
        <v>188</v>
      </c>
      <c r="H450" s="219">
        <v>5.75</v>
      </c>
      <c r="I450" s="220"/>
      <c r="J450" s="221">
        <f>ROUND(I450*H450,2)</f>
        <v>0</v>
      </c>
      <c r="K450" s="217" t="s">
        <v>172</v>
      </c>
      <c r="L450" s="47"/>
      <c r="M450" s="222" t="s">
        <v>19</v>
      </c>
      <c r="N450" s="223" t="s">
        <v>42</v>
      </c>
      <c r="O450" s="87"/>
      <c r="P450" s="224">
        <f>O450*H450</f>
        <v>0</v>
      </c>
      <c r="Q450" s="224">
        <v>0.0019300000000000001</v>
      </c>
      <c r="R450" s="224">
        <f>Q450*H450</f>
        <v>0.0110975</v>
      </c>
      <c r="S450" s="224">
        <v>0</v>
      </c>
      <c r="T450" s="225">
        <f>S450*H450</f>
        <v>0</v>
      </c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R450" s="226" t="s">
        <v>315</v>
      </c>
      <c r="AT450" s="226" t="s">
        <v>168</v>
      </c>
      <c r="AU450" s="226" t="s">
        <v>81</v>
      </c>
      <c r="AY450" s="20" t="s">
        <v>166</v>
      </c>
      <c r="BE450" s="227">
        <f>IF(N450="základní",J450,0)</f>
        <v>0</v>
      </c>
      <c r="BF450" s="227">
        <f>IF(N450="snížená",J450,0)</f>
        <v>0</v>
      </c>
      <c r="BG450" s="227">
        <f>IF(N450="zákl. přenesená",J450,0)</f>
        <v>0</v>
      </c>
      <c r="BH450" s="227">
        <f>IF(N450="sníž. přenesená",J450,0)</f>
        <v>0</v>
      </c>
      <c r="BI450" s="227">
        <f>IF(N450="nulová",J450,0)</f>
        <v>0</v>
      </c>
      <c r="BJ450" s="20" t="s">
        <v>79</v>
      </c>
      <c r="BK450" s="227">
        <f>ROUND(I450*H450,2)</f>
        <v>0</v>
      </c>
      <c r="BL450" s="20" t="s">
        <v>315</v>
      </c>
      <c r="BM450" s="226" t="s">
        <v>860</v>
      </c>
    </row>
    <row r="451" s="2" customFormat="1">
      <c r="A451" s="41"/>
      <c r="B451" s="42"/>
      <c r="C451" s="43"/>
      <c r="D451" s="228" t="s">
        <v>175</v>
      </c>
      <c r="E451" s="43"/>
      <c r="F451" s="229" t="s">
        <v>426</v>
      </c>
      <c r="G451" s="43"/>
      <c r="H451" s="43"/>
      <c r="I451" s="230"/>
      <c r="J451" s="43"/>
      <c r="K451" s="43"/>
      <c r="L451" s="47"/>
      <c r="M451" s="231"/>
      <c r="N451" s="232"/>
      <c r="O451" s="87"/>
      <c r="P451" s="87"/>
      <c r="Q451" s="87"/>
      <c r="R451" s="87"/>
      <c r="S451" s="87"/>
      <c r="T451" s="88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T451" s="20" t="s">
        <v>175</v>
      </c>
      <c r="AU451" s="20" t="s">
        <v>81</v>
      </c>
    </row>
    <row r="452" s="13" customFormat="1">
      <c r="A452" s="13"/>
      <c r="B452" s="233"/>
      <c r="C452" s="234"/>
      <c r="D452" s="235" t="s">
        <v>177</v>
      </c>
      <c r="E452" s="236" t="s">
        <v>19</v>
      </c>
      <c r="F452" s="237" t="s">
        <v>862</v>
      </c>
      <c r="G452" s="234"/>
      <c r="H452" s="236" t="s">
        <v>19</v>
      </c>
      <c r="I452" s="238"/>
      <c r="J452" s="234"/>
      <c r="K452" s="234"/>
      <c r="L452" s="239"/>
      <c r="M452" s="240"/>
      <c r="N452" s="241"/>
      <c r="O452" s="241"/>
      <c r="P452" s="241"/>
      <c r="Q452" s="241"/>
      <c r="R452" s="241"/>
      <c r="S452" s="241"/>
      <c r="T452" s="242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43" t="s">
        <v>177</v>
      </c>
      <c r="AU452" s="243" t="s">
        <v>81</v>
      </c>
      <c r="AV452" s="13" t="s">
        <v>79</v>
      </c>
      <c r="AW452" s="13" t="s">
        <v>33</v>
      </c>
      <c r="AX452" s="13" t="s">
        <v>71</v>
      </c>
      <c r="AY452" s="243" t="s">
        <v>166</v>
      </c>
    </row>
    <row r="453" s="13" customFormat="1">
      <c r="A453" s="13"/>
      <c r="B453" s="233"/>
      <c r="C453" s="234"/>
      <c r="D453" s="235" t="s">
        <v>177</v>
      </c>
      <c r="E453" s="236" t="s">
        <v>19</v>
      </c>
      <c r="F453" s="237" t="s">
        <v>709</v>
      </c>
      <c r="G453" s="234"/>
      <c r="H453" s="236" t="s">
        <v>19</v>
      </c>
      <c r="I453" s="238"/>
      <c r="J453" s="234"/>
      <c r="K453" s="234"/>
      <c r="L453" s="239"/>
      <c r="M453" s="240"/>
      <c r="N453" s="241"/>
      <c r="O453" s="241"/>
      <c r="P453" s="241"/>
      <c r="Q453" s="241"/>
      <c r="R453" s="241"/>
      <c r="S453" s="241"/>
      <c r="T453" s="242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43" t="s">
        <v>177</v>
      </c>
      <c r="AU453" s="243" t="s">
        <v>81</v>
      </c>
      <c r="AV453" s="13" t="s">
        <v>79</v>
      </c>
      <c r="AW453" s="13" t="s">
        <v>33</v>
      </c>
      <c r="AX453" s="13" t="s">
        <v>71</v>
      </c>
      <c r="AY453" s="243" t="s">
        <v>166</v>
      </c>
    </row>
    <row r="454" s="13" customFormat="1">
      <c r="A454" s="13"/>
      <c r="B454" s="233"/>
      <c r="C454" s="234"/>
      <c r="D454" s="235" t="s">
        <v>177</v>
      </c>
      <c r="E454" s="236" t="s">
        <v>19</v>
      </c>
      <c r="F454" s="237" t="s">
        <v>710</v>
      </c>
      <c r="G454" s="234"/>
      <c r="H454" s="236" t="s">
        <v>19</v>
      </c>
      <c r="I454" s="238"/>
      <c r="J454" s="234"/>
      <c r="K454" s="234"/>
      <c r="L454" s="239"/>
      <c r="M454" s="240"/>
      <c r="N454" s="241"/>
      <c r="O454" s="241"/>
      <c r="P454" s="241"/>
      <c r="Q454" s="241"/>
      <c r="R454" s="241"/>
      <c r="S454" s="241"/>
      <c r="T454" s="242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43" t="s">
        <v>177</v>
      </c>
      <c r="AU454" s="243" t="s">
        <v>81</v>
      </c>
      <c r="AV454" s="13" t="s">
        <v>79</v>
      </c>
      <c r="AW454" s="13" t="s">
        <v>33</v>
      </c>
      <c r="AX454" s="13" t="s">
        <v>71</v>
      </c>
      <c r="AY454" s="243" t="s">
        <v>166</v>
      </c>
    </row>
    <row r="455" s="14" customFormat="1">
      <c r="A455" s="14"/>
      <c r="B455" s="244"/>
      <c r="C455" s="245"/>
      <c r="D455" s="235" t="s">
        <v>177</v>
      </c>
      <c r="E455" s="246" t="s">
        <v>19</v>
      </c>
      <c r="F455" s="247" t="s">
        <v>906</v>
      </c>
      <c r="G455" s="245"/>
      <c r="H455" s="248">
        <v>5.75</v>
      </c>
      <c r="I455" s="249"/>
      <c r="J455" s="245"/>
      <c r="K455" s="245"/>
      <c r="L455" s="250"/>
      <c r="M455" s="251"/>
      <c r="N455" s="252"/>
      <c r="O455" s="252"/>
      <c r="P455" s="252"/>
      <c r="Q455" s="252"/>
      <c r="R455" s="252"/>
      <c r="S455" s="252"/>
      <c r="T455" s="253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54" t="s">
        <v>177</v>
      </c>
      <c r="AU455" s="254" t="s">
        <v>81</v>
      </c>
      <c r="AV455" s="14" t="s">
        <v>81</v>
      </c>
      <c r="AW455" s="14" t="s">
        <v>33</v>
      </c>
      <c r="AX455" s="14" t="s">
        <v>71</v>
      </c>
      <c r="AY455" s="254" t="s">
        <v>166</v>
      </c>
    </row>
    <row r="456" s="15" customFormat="1">
      <c r="A456" s="15"/>
      <c r="B456" s="255"/>
      <c r="C456" s="256"/>
      <c r="D456" s="235" t="s">
        <v>177</v>
      </c>
      <c r="E456" s="257" t="s">
        <v>19</v>
      </c>
      <c r="F456" s="258" t="s">
        <v>180</v>
      </c>
      <c r="G456" s="256"/>
      <c r="H456" s="259">
        <v>5.75</v>
      </c>
      <c r="I456" s="260"/>
      <c r="J456" s="256"/>
      <c r="K456" s="256"/>
      <c r="L456" s="261"/>
      <c r="M456" s="262"/>
      <c r="N456" s="263"/>
      <c r="O456" s="263"/>
      <c r="P456" s="263"/>
      <c r="Q456" s="263"/>
      <c r="R456" s="263"/>
      <c r="S456" s="263"/>
      <c r="T456" s="264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T456" s="265" t="s">
        <v>177</v>
      </c>
      <c r="AU456" s="265" t="s">
        <v>81</v>
      </c>
      <c r="AV456" s="15" t="s">
        <v>173</v>
      </c>
      <c r="AW456" s="15" t="s">
        <v>33</v>
      </c>
      <c r="AX456" s="15" t="s">
        <v>79</v>
      </c>
      <c r="AY456" s="265" t="s">
        <v>166</v>
      </c>
    </row>
    <row r="457" s="12" customFormat="1" ht="25.92" customHeight="1">
      <c r="A457" s="12"/>
      <c r="B457" s="199"/>
      <c r="C457" s="200"/>
      <c r="D457" s="201" t="s">
        <v>70</v>
      </c>
      <c r="E457" s="202" t="s">
        <v>342</v>
      </c>
      <c r="F457" s="202" t="s">
        <v>343</v>
      </c>
      <c r="G457" s="200"/>
      <c r="H457" s="200"/>
      <c r="I457" s="203"/>
      <c r="J457" s="204">
        <f>BK457</f>
        <v>0</v>
      </c>
      <c r="K457" s="200"/>
      <c r="L457" s="205"/>
      <c r="M457" s="206"/>
      <c r="N457" s="207"/>
      <c r="O457" s="207"/>
      <c r="P457" s="208">
        <f>P458</f>
        <v>0</v>
      </c>
      <c r="Q457" s="207"/>
      <c r="R457" s="208">
        <f>R458</f>
        <v>0</v>
      </c>
      <c r="S457" s="207"/>
      <c r="T457" s="209">
        <f>T458</f>
        <v>0</v>
      </c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R457" s="210" t="s">
        <v>198</v>
      </c>
      <c r="AT457" s="211" t="s">
        <v>70</v>
      </c>
      <c r="AU457" s="211" t="s">
        <v>71</v>
      </c>
      <c r="AY457" s="210" t="s">
        <v>166</v>
      </c>
      <c r="BK457" s="212">
        <f>BK458</f>
        <v>0</v>
      </c>
    </row>
    <row r="458" s="2" customFormat="1" ht="16.5" customHeight="1">
      <c r="A458" s="41"/>
      <c r="B458" s="42"/>
      <c r="C458" s="215" t="s">
        <v>653</v>
      </c>
      <c r="D458" s="215" t="s">
        <v>168</v>
      </c>
      <c r="E458" s="216" t="s">
        <v>345</v>
      </c>
      <c r="F458" s="217" t="s">
        <v>346</v>
      </c>
      <c r="G458" s="218" t="s">
        <v>347</v>
      </c>
      <c r="H458" s="277"/>
      <c r="I458" s="220"/>
      <c r="J458" s="221">
        <f>ROUND(I458*H458,2)</f>
        <v>0</v>
      </c>
      <c r="K458" s="217" t="s">
        <v>19</v>
      </c>
      <c r="L458" s="47"/>
      <c r="M458" s="278" t="s">
        <v>19</v>
      </c>
      <c r="N458" s="279" t="s">
        <v>42</v>
      </c>
      <c r="O458" s="280"/>
      <c r="P458" s="281">
        <f>O458*H458</f>
        <v>0</v>
      </c>
      <c r="Q458" s="281">
        <v>0</v>
      </c>
      <c r="R458" s="281">
        <f>Q458*H458</f>
        <v>0</v>
      </c>
      <c r="S458" s="281">
        <v>0</v>
      </c>
      <c r="T458" s="282">
        <f>S458*H458</f>
        <v>0</v>
      </c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R458" s="226" t="s">
        <v>173</v>
      </c>
      <c r="AT458" s="226" t="s">
        <v>168</v>
      </c>
      <c r="AU458" s="226" t="s">
        <v>79</v>
      </c>
      <c r="AY458" s="20" t="s">
        <v>166</v>
      </c>
      <c r="BE458" s="227">
        <f>IF(N458="základní",J458,0)</f>
        <v>0</v>
      </c>
      <c r="BF458" s="227">
        <f>IF(N458="snížená",J458,0)</f>
        <v>0</v>
      </c>
      <c r="BG458" s="227">
        <f>IF(N458="zákl. přenesená",J458,0)</f>
        <v>0</v>
      </c>
      <c r="BH458" s="227">
        <f>IF(N458="sníž. přenesená",J458,0)</f>
        <v>0</v>
      </c>
      <c r="BI458" s="227">
        <f>IF(N458="nulová",J458,0)</f>
        <v>0</v>
      </c>
      <c r="BJ458" s="20" t="s">
        <v>79</v>
      </c>
      <c r="BK458" s="227">
        <f>ROUND(I458*H458,2)</f>
        <v>0</v>
      </c>
      <c r="BL458" s="20" t="s">
        <v>173</v>
      </c>
      <c r="BM458" s="226" t="s">
        <v>532</v>
      </c>
    </row>
    <row r="459" s="2" customFormat="1" ht="6.96" customHeight="1">
      <c r="A459" s="41"/>
      <c r="B459" s="62"/>
      <c r="C459" s="63"/>
      <c r="D459" s="63"/>
      <c r="E459" s="63"/>
      <c r="F459" s="63"/>
      <c r="G459" s="63"/>
      <c r="H459" s="63"/>
      <c r="I459" s="63"/>
      <c r="J459" s="63"/>
      <c r="K459" s="63"/>
      <c r="L459" s="47"/>
      <c r="M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</row>
  </sheetData>
  <sheetProtection sheet="1" autoFilter="0" formatColumns="0" formatRows="0" objects="1" scenarios="1" spinCount="100000" saltValue="v3juzdcNA8hDjaWj4GDduid/9WWTy2MUTM6TflOnE54i/X6A1DWE3oV/MqmVPH8kxOFxQ+qysx3oTo09bDtR8Q==" hashValue="hDPaLi9COURVxfTEzCpn3Lv8RWL97m9mqmKjl8e/+iWXdSeOgf26hHksriUbr5ThXTNtV8cq17DTdJSo35re5g==" algorithmName="SHA-512" password="CC35"/>
  <autoFilter ref="C95:K45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0" r:id="rId1" display="https://podminky.urs.cz/item/CS_URS_2025_02/213141112"/>
    <hyperlink ref="F130" r:id="rId2" display="https://podminky.urs.cz/item/CS_URS_2025_02/213311151"/>
    <hyperlink ref="F147" r:id="rId3" display="https://podminky.urs.cz/item/CS_URS_2025_02/311321816"/>
    <hyperlink ref="F160" r:id="rId4" display="https://podminky.urs.cz/item/CS_URS_2025_02/311351121"/>
    <hyperlink ref="F173" r:id="rId5" display="https://podminky.urs.cz/item/CS_URS_2025_02/311351122"/>
    <hyperlink ref="F186" r:id="rId6" display="https://podminky.urs.cz/item/CS_URS_2025_02/311351911"/>
    <hyperlink ref="F199" r:id="rId7" display="https://podminky.urs.cz/item/CS_URS_2025_02/311361821"/>
    <hyperlink ref="F207" r:id="rId8" display="https://podminky.urs.cz/item/CS_URS_2025_02/413322727"/>
    <hyperlink ref="F218" r:id="rId9" display="https://podminky.urs.cz/item/CS_URS_2025_02/413351111"/>
    <hyperlink ref="F233" r:id="rId10" display="https://podminky.urs.cz/item/CS_URS_2025_02/413351112"/>
    <hyperlink ref="F248" r:id="rId11" display="https://podminky.urs.cz/item/CS_URS_2025_02/413351191"/>
    <hyperlink ref="F263" r:id="rId12" display="https://podminky.urs.cz/item/CS_URS_2025_02/413352111"/>
    <hyperlink ref="F274" r:id="rId13" display="https://podminky.urs.cz/item/CS_URS_2025_02/413352112"/>
    <hyperlink ref="F285" r:id="rId14" display="https://podminky.urs.cz/item/CS_URS_2025_02/413361821"/>
    <hyperlink ref="F293" r:id="rId15" display="https://podminky.urs.cz/item/CS_URS_2025_02/631311236"/>
    <hyperlink ref="F317" r:id="rId16" display="https://podminky.urs.cz/item/CS_URS_2025_02/631319175"/>
    <hyperlink ref="F332" r:id="rId17" display="https://podminky.urs.cz/item/CS_URS_2025_02/631319185"/>
    <hyperlink ref="F341" r:id="rId18" display="https://podminky.urs.cz/item/CS_URS_2025_02/631351101"/>
    <hyperlink ref="F348" r:id="rId19" display="https://podminky.urs.cz/item/CS_URS_2025_02/631351102"/>
    <hyperlink ref="F355" r:id="rId20" display="https://podminky.urs.cz/item/CS_URS_2025_02/631362021"/>
    <hyperlink ref="F370" r:id="rId21" display="https://podminky.urs.cz/item/CS_URS_2025_02/632481213"/>
    <hyperlink ref="F385" r:id="rId22" display="https://podminky.urs.cz/item/CS_URS_2025_02/633991111"/>
    <hyperlink ref="F401" r:id="rId23" display="https://podminky.urs.cz/item/CS_URS_2025_02/998011008"/>
    <hyperlink ref="F405" r:id="rId24" display="https://podminky.urs.cz/item/CS_URS_2025_02/767995112"/>
    <hyperlink ref="F426" r:id="rId25" display="https://podminky.urs.cz/item/CS_URS_2025_02/998767121"/>
    <hyperlink ref="F429" r:id="rId26" display="https://podminky.urs.cz/item/CS_URS_2025_02/783317101"/>
    <hyperlink ref="F437" r:id="rId27" display="https://podminky.urs.cz/item/CS_URS_2025_02/789111141"/>
    <hyperlink ref="F444" r:id="rId28" display="https://podminky.urs.cz/item/CS_URS_2025_02/789111260"/>
    <hyperlink ref="F451" r:id="rId29" display="https://podminky.urs.cz/item/CS_URS_2025_02/78941253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0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907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ROUND(J93,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ROUND((SUM(BE93:BE204)),  2)</f>
        <v>0</v>
      </c>
      <c r="G35" s="41"/>
      <c r="H35" s="41"/>
      <c r="I35" s="160">
        <v>0.20999999999999999</v>
      </c>
      <c r="J35" s="159">
        <f>ROUND(((SUM(BE93:BE204))*I35),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ROUND((SUM(BF93:BF204)),  2)</f>
        <v>0</v>
      </c>
      <c r="G36" s="41"/>
      <c r="H36" s="41"/>
      <c r="I36" s="160">
        <v>0.12</v>
      </c>
      <c r="J36" s="159">
        <f>ROUND(((SUM(BF93:BF204))*I36),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ROUND((SUM(BG93:BG204)),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ROUND((SUM(BH93:BH204)),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ROUND((SUM(BI93:BI204)),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0209 - Překážka 9 - Lomený rail kulatý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J93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J94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J95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148</v>
      </c>
      <c r="E66" s="185"/>
      <c r="F66" s="185"/>
      <c r="G66" s="185"/>
      <c r="H66" s="185"/>
      <c r="I66" s="185"/>
      <c r="J66" s="186">
        <f>J145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7"/>
      <c r="C67" s="178"/>
      <c r="D67" s="179" t="s">
        <v>352</v>
      </c>
      <c r="E67" s="180"/>
      <c r="F67" s="180"/>
      <c r="G67" s="180"/>
      <c r="H67" s="180"/>
      <c r="I67" s="180"/>
      <c r="J67" s="181">
        <f>J148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3"/>
      <c r="C68" s="128"/>
      <c r="D68" s="184" t="s">
        <v>353</v>
      </c>
      <c r="E68" s="185"/>
      <c r="F68" s="185"/>
      <c r="G68" s="185"/>
      <c r="H68" s="185"/>
      <c r="I68" s="185"/>
      <c r="J68" s="186">
        <f>J149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354</v>
      </c>
      <c r="E69" s="185"/>
      <c r="F69" s="185"/>
      <c r="G69" s="185"/>
      <c r="H69" s="185"/>
      <c r="I69" s="185"/>
      <c r="J69" s="186">
        <f>J173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355</v>
      </c>
      <c r="E70" s="185"/>
      <c r="F70" s="185"/>
      <c r="G70" s="185"/>
      <c r="H70" s="185"/>
      <c r="I70" s="185"/>
      <c r="J70" s="186">
        <f>J181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7"/>
      <c r="C71" s="178"/>
      <c r="D71" s="179" t="s">
        <v>150</v>
      </c>
      <c r="E71" s="180"/>
      <c r="F71" s="180"/>
      <c r="G71" s="180"/>
      <c r="H71" s="180"/>
      <c r="I71" s="180"/>
      <c r="J71" s="181">
        <f>J203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2" customFormat="1" ht="21.84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62"/>
      <c r="C73" s="63"/>
      <c r="D73" s="63"/>
      <c r="E73" s="63"/>
      <c r="F73" s="63"/>
      <c r="G73" s="63"/>
      <c r="H73" s="63"/>
      <c r="I73" s="63"/>
      <c r="J73" s="63"/>
      <c r="K73" s="6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151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16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172" t="str">
        <f>E7</f>
        <v>Novostavba skateparkového hřiště, Bystřice pod Hostýnem</v>
      </c>
      <c r="F81" s="35"/>
      <c r="G81" s="35"/>
      <c r="H81" s="35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4"/>
      <c r="C82" s="35" t="s">
        <v>138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172" t="s">
        <v>349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350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E11</f>
        <v>0209 - Překážka 9 - Lomený rail kulatý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F14</f>
        <v xml:space="preserve"> </v>
      </c>
      <c r="G87" s="43"/>
      <c r="H87" s="43"/>
      <c r="I87" s="35" t="s">
        <v>23</v>
      </c>
      <c r="J87" s="75" t="str">
        <f>IF(J14="","",J14)</f>
        <v>31. 8. 2025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25.65" customHeight="1">
      <c r="A89" s="41"/>
      <c r="B89" s="42"/>
      <c r="C89" s="35" t="s">
        <v>25</v>
      </c>
      <c r="D89" s="43"/>
      <c r="E89" s="43"/>
      <c r="F89" s="30" t="str">
        <f>E17</f>
        <v>Město Bystřice pod Hostýnem</v>
      </c>
      <c r="G89" s="43"/>
      <c r="H89" s="43"/>
      <c r="I89" s="35" t="s">
        <v>31</v>
      </c>
      <c r="J89" s="39" t="str">
        <f>E23</f>
        <v>Michal Langoš, Hranice na Moravě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29</v>
      </c>
      <c r="D90" s="43"/>
      <c r="E90" s="43"/>
      <c r="F90" s="30" t="str">
        <f>IF(E20="","",E20)</f>
        <v>Vyplň údaj</v>
      </c>
      <c r="G90" s="43"/>
      <c r="H90" s="43"/>
      <c r="I90" s="35" t="s">
        <v>34</v>
      </c>
      <c r="J90" s="39" t="str">
        <f>E26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88"/>
      <c r="B92" s="189"/>
      <c r="C92" s="190" t="s">
        <v>152</v>
      </c>
      <c r="D92" s="191" t="s">
        <v>56</v>
      </c>
      <c r="E92" s="191" t="s">
        <v>52</v>
      </c>
      <c r="F92" s="191" t="s">
        <v>53</v>
      </c>
      <c r="G92" s="191" t="s">
        <v>153</v>
      </c>
      <c r="H92" s="191" t="s">
        <v>154</v>
      </c>
      <c r="I92" s="191" t="s">
        <v>155</v>
      </c>
      <c r="J92" s="191" t="s">
        <v>142</v>
      </c>
      <c r="K92" s="192" t="s">
        <v>156</v>
      </c>
      <c r="L92" s="193"/>
      <c r="M92" s="95" t="s">
        <v>19</v>
      </c>
      <c r="N92" s="96" t="s">
        <v>41</v>
      </c>
      <c r="O92" s="96" t="s">
        <v>157</v>
      </c>
      <c r="P92" s="96" t="s">
        <v>158</v>
      </c>
      <c r="Q92" s="96" t="s">
        <v>159</v>
      </c>
      <c r="R92" s="96" t="s">
        <v>160</v>
      </c>
      <c r="S92" s="96" t="s">
        <v>161</v>
      </c>
      <c r="T92" s="97" t="s">
        <v>162</v>
      </c>
      <c r="U92" s="188"/>
      <c r="V92" s="188"/>
      <c r="W92" s="188"/>
      <c r="X92" s="188"/>
      <c r="Y92" s="188"/>
      <c r="Z92" s="188"/>
      <c r="AA92" s="188"/>
      <c r="AB92" s="188"/>
      <c r="AC92" s="188"/>
      <c r="AD92" s="188"/>
      <c r="AE92" s="188"/>
    </row>
    <row r="93" s="2" customFormat="1" ht="22.8" customHeight="1">
      <c r="A93" s="41"/>
      <c r="B93" s="42"/>
      <c r="C93" s="102" t="s">
        <v>163</v>
      </c>
      <c r="D93" s="43"/>
      <c r="E93" s="43"/>
      <c r="F93" s="43"/>
      <c r="G93" s="43"/>
      <c r="H93" s="43"/>
      <c r="I93" s="43"/>
      <c r="J93" s="194">
        <f>BK93</f>
        <v>0</v>
      </c>
      <c r="K93" s="43"/>
      <c r="L93" s="47"/>
      <c r="M93" s="98"/>
      <c r="N93" s="195"/>
      <c r="O93" s="99"/>
      <c r="P93" s="196">
        <f>P94+P148+P203</f>
        <v>0</v>
      </c>
      <c r="Q93" s="99"/>
      <c r="R93" s="196">
        <f>R94+R148+R203</f>
        <v>0.69460578999999989</v>
      </c>
      <c r="S93" s="99"/>
      <c r="T93" s="197">
        <f>T94+T148+T203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70</v>
      </c>
      <c r="AU93" s="20" t="s">
        <v>143</v>
      </c>
      <c r="BK93" s="198">
        <f>BK94+BK148+BK203</f>
        <v>0</v>
      </c>
    </row>
    <row r="94" s="12" customFormat="1" ht="25.92" customHeight="1">
      <c r="A94" s="12"/>
      <c r="B94" s="199"/>
      <c r="C94" s="200"/>
      <c r="D94" s="201" t="s">
        <v>70</v>
      </c>
      <c r="E94" s="202" t="s">
        <v>164</v>
      </c>
      <c r="F94" s="202" t="s">
        <v>165</v>
      </c>
      <c r="G94" s="200"/>
      <c r="H94" s="200"/>
      <c r="I94" s="203"/>
      <c r="J94" s="204">
        <f>BK94</f>
        <v>0</v>
      </c>
      <c r="K94" s="200"/>
      <c r="L94" s="205"/>
      <c r="M94" s="206"/>
      <c r="N94" s="207"/>
      <c r="O94" s="207"/>
      <c r="P94" s="208">
        <f>P95+P145</f>
        <v>0</v>
      </c>
      <c r="Q94" s="207"/>
      <c r="R94" s="208">
        <f>R95+R145</f>
        <v>0.55650927999999988</v>
      </c>
      <c r="S94" s="207"/>
      <c r="T94" s="209">
        <f>T95+T145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0" t="s">
        <v>79</v>
      </c>
      <c r="AT94" s="211" t="s">
        <v>70</v>
      </c>
      <c r="AU94" s="211" t="s">
        <v>71</v>
      </c>
      <c r="AY94" s="210" t="s">
        <v>166</v>
      </c>
      <c r="BK94" s="212">
        <f>BK95+BK145</f>
        <v>0</v>
      </c>
    </row>
    <row r="95" s="12" customFormat="1" ht="22.8" customHeight="1">
      <c r="A95" s="12"/>
      <c r="B95" s="199"/>
      <c r="C95" s="200"/>
      <c r="D95" s="201" t="s">
        <v>70</v>
      </c>
      <c r="E95" s="213" t="s">
        <v>81</v>
      </c>
      <c r="F95" s="213" t="s">
        <v>248</v>
      </c>
      <c r="G95" s="200"/>
      <c r="H95" s="200"/>
      <c r="I95" s="203"/>
      <c r="J95" s="214">
        <f>BK95</f>
        <v>0</v>
      </c>
      <c r="K95" s="200"/>
      <c r="L95" s="205"/>
      <c r="M95" s="206"/>
      <c r="N95" s="207"/>
      <c r="O95" s="207"/>
      <c r="P95" s="208">
        <f>SUM(P96:P144)</f>
        <v>0</v>
      </c>
      <c r="Q95" s="207"/>
      <c r="R95" s="208">
        <f>SUM(R96:R144)</f>
        <v>0.55650927999999988</v>
      </c>
      <c r="S95" s="207"/>
      <c r="T95" s="209">
        <f>SUM(T96:T144)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79</v>
      </c>
      <c r="AT95" s="211" t="s">
        <v>70</v>
      </c>
      <c r="AU95" s="211" t="s">
        <v>79</v>
      </c>
      <c r="AY95" s="210" t="s">
        <v>166</v>
      </c>
      <c r="BK95" s="212">
        <f>SUM(BK96:BK144)</f>
        <v>0</v>
      </c>
    </row>
    <row r="96" s="2" customFormat="1" ht="21.75" customHeight="1">
      <c r="A96" s="41"/>
      <c r="B96" s="42"/>
      <c r="C96" s="215" t="s">
        <v>79</v>
      </c>
      <c r="D96" s="215" t="s">
        <v>168</v>
      </c>
      <c r="E96" s="216" t="s">
        <v>356</v>
      </c>
      <c r="F96" s="217" t="s">
        <v>357</v>
      </c>
      <c r="G96" s="218" t="s">
        <v>194</v>
      </c>
      <c r="H96" s="219">
        <v>0.216</v>
      </c>
      <c r="I96" s="220"/>
      <c r="J96" s="221">
        <f>ROUND(I96*H96,2)</f>
        <v>0</v>
      </c>
      <c r="K96" s="217" t="s">
        <v>172</v>
      </c>
      <c r="L96" s="47"/>
      <c r="M96" s="222" t="s">
        <v>19</v>
      </c>
      <c r="N96" s="223" t="s">
        <v>42</v>
      </c>
      <c r="O96" s="87"/>
      <c r="P96" s="224">
        <f>O96*H96</f>
        <v>0</v>
      </c>
      <c r="Q96" s="224">
        <v>2.5018699999999998</v>
      </c>
      <c r="R96" s="224">
        <f>Q96*H96</f>
        <v>0.54040391999999993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173</v>
      </c>
      <c r="AT96" s="226" t="s">
        <v>168</v>
      </c>
      <c r="AU96" s="226" t="s">
        <v>81</v>
      </c>
      <c r="AY96" s="20" t="s">
        <v>166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79</v>
      </c>
      <c r="BK96" s="227">
        <f>ROUND(I96*H96,2)</f>
        <v>0</v>
      </c>
      <c r="BL96" s="20" t="s">
        <v>173</v>
      </c>
      <c r="BM96" s="226" t="s">
        <v>358</v>
      </c>
    </row>
    <row r="97" s="2" customFormat="1">
      <c r="A97" s="41"/>
      <c r="B97" s="42"/>
      <c r="C97" s="43"/>
      <c r="D97" s="228" t="s">
        <v>175</v>
      </c>
      <c r="E97" s="43"/>
      <c r="F97" s="229" t="s">
        <v>359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175</v>
      </c>
      <c r="AU97" s="20" t="s">
        <v>81</v>
      </c>
    </row>
    <row r="98" s="13" customFormat="1">
      <c r="A98" s="13"/>
      <c r="B98" s="233"/>
      <c r="C98" s="234"/>
      <c r="D98" s="235" t="s">
        <v>177</v>
      </c>
      <c r="E98" s="236" t="s">
        <v>19</v>
      </c>
      <c r="F98" s="237" t="s">
        <v>908</v>
      </c>
      <c r="G98" s="234"/>
      <c r="H98" s="236" t="s">
        <v>19</v>
      </c>
      <c r="I98" s="238"/>
      <c r="J98" s="234"/>
      <c r="K98" s="234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177</v>
      </c>
      <c r="AU98" s="243" t="s">
        <v>81</v>
      </c>
      <c r="AV98" s="13" t="s">
        <v>79</v>
      </c>
      <c r="AW98" s="13" t="s">
        <v>33</v>
      </c>
      <c r="AX98" s="13" t="s">
        <v>71</v>
      </c>
      <c r="AY98" s="243" t="s">
        <v>166</v>
      </c>
    </row>
    <row r="99" s="14" customFormat="1">
      <c r="A99" s="14"/>
      <c r="B99" s="244"/>
      <c r="C99" s="245"/>
      <c r="D99" s="235" t="s">
        <v>177</v>
      </c>
      <c r="E99" s="246" t="s">
        <v>19</v>
      </c>
      <c r="F99" s="247" t="s">
        <v>361</v>
      </c>
      <c r="G99" s="245"/>
      <c r="H99" s="248">
        <v>0.027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177</v>
      </c>
      <c r="AU99" s="254" t="s">
        <v>81</v>
      </c>
      <c r="AV99" s="14" t="s">
        <v>81</v>
      </c>
      <c r="AW99" s="14" t="s">
        <v>33</v>
      </c>
      <c r="AX99" s="14" t="s">
        <v>71</v>
      </c>
      <c r="AY99" s="254" t="s">
        <v>166</v>
      </c>
    </row>
    <row r="100" s="14" customFormat="1">
      <c r="A100" s="14"/>
      <c r="B100" s="244"/>
      <c r="C100" s="245"/>
      <c r="D100" s="235" t="s">
        <v>177</v>
      </c>
      <c r="E100" s="246" t="s">
        <v>19</v>
      </c>
      <c r="F100" s="247" t="s">
        <v>361</v>
      </c>
      <c r="G100" s="245"/>
      <c r="H100" s="248">
        <v>0.027</v>
      </c>
      <c r="I100" s="249"/>
      <c r="J100" s="245"/>
      <c r="K100" s="245"/>
      <c r="L100" s="250"/>
      <c r="M100" s="251"/>
      <c r="N100" s="252"/>
      <c r="O100" s="252"/>
      <c r="P100" s="252"/>
      <c r="Q100" s="252"/>
      <c r="R100" s="252"/>
      <c r="S100" s="252"/>
      <c r="T100" s="253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4" t="s">
        <v>177</v>
      </c>
      <c r="AU100" s="254" t="s">
        <v>81</v>
      </c>
      <c r="AV100" s="14" t="s">
        <v>81</v>
      </c>
      <c r="AW100" s="14" t="s">
        <v>33</v>
      </c>
      <c r="AX100" s="14" t="s">
        <v>71</v>
      </c>
      <c r="AY100" s="254" t="s">
        <v>166</v>
      </c>
    </row>
    <row r="101" s="14" customFormat="1">
      <c r="A101" s="14"/>
      <c r="B101" s="244"/>
      <c r="C101" s="245"/>
      <c r="D101" s="235" t="s">
        <v>177</v>
      </c>
      <c r="E101" s="246" t="s">
        <v>19</v>
      </c>
      <c r="F101" s="247" t="s">
        <v>361</v>
      </c>
      <c r="G101" s="245"/>
      <c r="H101" s="248">
        <v>0.027</v>
      </c>
      <c r="I101" s="249"/>
      <c r="J101" s="245"/>
      <c r="K101" s="245"/>
      <c r="L101" s="250"/>
      <c r="M101" s="251"/>
      <c r="N101" s="252"/>
      <c r="O101" s="252"/>
      <c r="P101" s="252"/>
      <c r="Q101" s="252"/>
      <c r="R101" s="252"/>
      <c r="S101" s="252"/>
      <c r="T101" s="253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4" t="s">
        <v>177</v>
      </c>
      <c r="AU101" s="254" t="s">
        <v>81</v>
      </c>
      <c r="AV101" s="14" t="s">
        <v>81</v>
      </c>
      <c r="AW101" s="14" t="s">
        <v>33</v>
      </c>
      <c r="AX101" s="14" t="s">
        <v>71</v>
      </c>
      <c r="AY101" s="254" t="s">
        <v>166</v>
      </c>
    </row>
    <row r="102" s="14" customFormat="1">
      <c r="A102" s="14"/>
      <c r="B102" s="244"/>
      <c r="C102" s="245"/>
      <c r="D102" s="235" t="s">
        <v>177</v>
      </c>
      <c r="E102" s="246" t="s">
        <v>19</v>
      </c>
      <c r="F102" s="247" t="s">
        <v>361</v>
      </c>
      <c r="G102" s="245"/>
      <c r="H102" s="248">
        <v>0.027</v>
      </c>
      <c r="I102" s="249"/>
      <c r="J102" s="245"/>
      <c r="K102" s="245"/>
      <c r="L102" s="250"/>
      <c r="M102" s="251"/>
      <c r="N102" s="252"/>
      <c r="O102" s="252"/>
      <c r="P102" s="252"/>
      <c r="Q102" s="252"/>
      <c r="R102" s="252"/>
      <c r="S102" s="252"/>
      <c r="T102" s="253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4" t="s">
        <v>177</v>
      </c>
      <c r="AU102" s="254" t="s">
        <v>81</v>
      </c>
      <c r="AV102" s="14" t="s">
        <v>81</v>
      </c>
      <c r="AW102" s="14" t="s">
        <v>33</v>
      </c>
      <c r="AX102" s="14" t="s">
        <v>71</v>
      </c>
      <c r="AY102" s="254" t="s">
        <v>166</v>
      </c>
    </row>
    <row r="103" s="14" customFormat="1">
      <c r="A103" s="14"/>
      <c r="B103" s="244"/>
      <c r="C103" s="245"/>
      <c r="D103" s="235" t="s">
        <v>177</v>
      </c>
      <c r="E103" s="246" t="s">
        <v>19</v>
      </c>
      <c r="F103" s="247" t="s">
        <v>361</v>
      </c>
      <c r="G103" s="245"/>
      <c r="H103" s="248">
        <v>0.027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177</v>
      </c>
      <c r="AU103" s="254" t="s">
        <v>81</v>
      </c>
      <c r="AV103" s="14" t="s">
        <v>81</v>
      </c>
      <c r="AW103" s="14" t="s">
        <v>33</v>
      </c>
      <c r="AX103" s="14" t="s">
        <v>71</v>
      </c>
      <c r="AY103" s="254" t="s">
        <v>166</v>
      </c>
    </row>
    <row r="104" s="14" customFormat="1">
      <c r="A104" s="14"/>
      <c r="B104" s="244"/>
      <c r="C104" s="245"/>
      <c r="D104" s="235" t="s">
        <v>177</v>
      </c>
      <c r="E104" s="246" t="s">
        <v>19</v>
      </c>
      <c r="F104" s="247" t="s">
        <v>361</v>
      </c>
      <c r="G104" s="245"/>
      <c r="H104" s="248">
        <v>0.027</v>
      </c>
      <c r="I104" s="249"/>
      <c r="J104" s="245"/>
      <c r="K104" s="245"/>
      <c r="L104" s="250"/>
      <c r="M104" s="251"/>
      <c r="N104" s="252"/>
      <c r="O104" s="252"/>
      <c r="P104" s="252"/>
      <c r="Q104" s="252"/>
      <c r="R104" s="252"/>
      <c r="S104" s="252"/>
      <c r="T104" s="253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4" t="s">
        <v>177</v>
      </c>
      <c r="AU104" s="254" t="s">
        <v>81</v>
      </c>
      <c r="AV104" s="14" t="s">
        <v>81</v>
      </c>
      <c r="AW104" s="14" t="s">
        <v>33</v>
      </c>
      <c r="AX104" s="14" t="s">
        <v>71</v>
      </c>
      <c r="AY104" s="254" t="s">
        <v>166</v>
      </c>
    </row>
    <row r="105" s="14" customFormat="1">
      <c r="A105" s="14"/>
      <c r="B105" s="244"/>
      <c r="C105" s="245"/>
      <c r="D105" s="235" t="s">
        <v>177</v>
      </c>
      <c r="E105" s="246" t="s">
        <v>19</v>
      </c>
      <c r="F105" s="247" t="s">
        <v>361</v>
      </c>
      <c r="G105" s="245"/>
      <c r="H105" s="248">
        <v>0.027</v>
      </c>
      <c r="I105" s="249"/>
      <c r="J105" s="245"/>
      <c r="K105" s="245"/>
      <c r="L105" s="250"/>
      <c r="M105" s="251"/>
      <c r="N105" s="252"/>
      <c r="O105" s="252"/>
      <c r="P105" s="252"/>
      <c r="Q105" s="252"/>
      <c r="R105" s="252"/>
      <c r="S105" s="252"/>
      <c r="T105" s="253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4" t="s">
        <v>177</v>
      </c>
      <c r="AU105" s="254" t="s">
        <v>81</v>
      </c>
      <c r="AV105" s="14" t="s">
        <v>81</v>
      </c>
      <c r="AW105" s="14" t="s">
        <v>33</v>
      </c>
      <c r="AX105" s="14" t="s">
        <v>71</v>
      </c>
      <c r="AY105" s="254" t="s">
        <v>166</v>
      </c>
    </row>
    <row r="106" s="14" customFormat="1">
      <c r="A106" s="14"/>
      <c r="B106" s="244"/>
      <c r="C106" s="245"/>
      <c r="D106" s="235" t="s">
        <v>177</v>
      </c>
      <c r="E106" s="246" t="s">
        <v>19</v>
      </c>
      <c r="F106" s="247" t="s">
        <v>361</v>
      </c>
      <c r="G106" s="245"/>
      <c r="H106" s="248">
        <v>0.027</v>
      </c>
      <c r="I106" s="249"/>
      <c r="J106" s="245"/>
      <c r="K106" s="245"/>
      <c r="L106" s="250"/>
      <c r="M106" s="251"/>
      <c r="N106" s="252"/>
      <c r="O106" s="252"/>
      <c r="P106" s="252"/>
      <c r="Q106" s="252"/>
      <c r="R106" s="252"/>
      <c r="S106" s="252"/>
      <c r="T106" s="253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4" t="s">
        <v>177</v>
      </c>
      <c r="AU106" s="254" t="s">
        <v>81</v>
      </c>
      <c r="AV106" s="14" t="s">
        <v>81</v>
      </c>
      <c r="AW106" s="14" t="s">
        <v>33</v>
      </c>
      <c r="AX106" s="14" t="s">
        <v>71</v>
      </c>
      <c r="AY106" s="254" t="s">
        <v>166</v>
      </c>
    </row>
    <row r="107" s="15" customFormat="1">
      <c r="A107" s="15"/>
      <c r="B107" s="255"/>
      <c r="C107" s="256"/>
      <c r="D107" s="235" t="s">
        <v>177</v>
      </c>
      <c r="E107" s="257" t="s">
        <v>19</v>
      </c>
      <c r="F107" s="258" t="s">
        <v>180</v>
      </c>
      <c r="G107" s="256"/>
      <c r="H107" s="259">
        <v>0.216</v>
      </c>
      <c r="I107" s="260"/>
      <c r="J107" s="256"/>
      <c r="K107" s="256"/>
      <c r="L107" s="261"/>
      <c r="M107" s="262"/>
      <c r="N107" s="263"/>
      <c r="O107" s="263"/>
      <c r="P107" s="263"/>
      <c r="Q107" s="263"/>
      <c r="R107" s="263"/>
      <c r="S107" s="263"/>
      <c r="T107" s="264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65" t="s">
        <v>177</v>
      </c>
      <c r="AU107" s="265" t="s">
        <v>81</v>
      </c>
      <c r="AV107" s="15" t="s">
        <v>173</v>
      </c>
      <c r="AW107" s="15" t="s">
        <v>33</v>
      </c>
      <c r="AX107" s="15" t="s">
        <v>79</v>
      </c>
      <c r="AY107" s="265" t="s">
        <v>166</v>
      </c>
    </row>
    <row r="108" s="2" customFormat="1" ht="16.5" customHeight="1">
      <c r="A108" s="41"/>
      <c r="B108" s="42"/>
      <c r="C108" s="215" t="s">
        <v>81</v>
      </c>
      <c r="D108" s="215" t="s">
        <v>168</v>
      </c>
      <c r="E108" s="216" t="s">
        <v>362</v>
      </c>
      <c r="F108" s="217" t="s">
        <v>363</v>
      </c>
      <c r="G108" s="218" t="s">
        <v>188</v>
      </c>
      <c r="H108" s="219">
        <v>2.8799999999999999</v>
      </c>
      <c r="I108" s="220"/>
      <c r="J108" s="221">
        <f>ROUND(I108*H108,2)</f>
        <v>0</v>
      </c>
      <c r="K108" s="217" t="s">
        <v>172</v>
      </c>
      <c r="L108" s="47"/>
      <c r="M108" s="222" t="s">
        <v>19</v>
      </c>
      <c r="N108" s="223" t="s">
        <v>42</v>
      </c>
      <c r="O108" s="87"/>
      <c r="P108" s="224">
        <f>O108*H108</f>
        <v>0</v>
      </c>
      <c r="Q108" s="224">
        <v>0.00264</v>
      </c>
      <c r="R108" s="224">
        <f>Q108*H108</f>
        <v>0.0076032000000000001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173</v>
      </c>
      <c r="AT108" s="226" t="s">
        <v>168</v>
      </c>
      <c r="AU108" s="226" t="s">
        <v>81</v>
      </c>
      <c r="AY108" s="20" t="s">
        <v>166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79</v>
      </c>
      <c r="BK108" s="227">
        <f>ROUND(I108*H108,2)</f>
        <v>0</v>
      </c>
      <c r="BL108" s="20" t="s">
        <v>173</v>
      </c>
      <c r="BM108" s="226" t="s">
        <v>364</v>
      </c>
    </row>
    <row r="109" s="2" customFormat="1">
      <c r="A109" s="41"/>
      <c r="B109" s="42"/>
      <c r="C109" s="43"/>
      <c r="D109" s="228" t="s">
        <v>175</v>
      </c>
      <c r="E109" s="43"/>
      <c r="F109" s="229" t="s">
        <v>365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175</v>
      </c>
      <c r="AU109" s="20" t="s">
        <v>81</v>
      </c>
    </row>
    <row r="110" s="13" customFormat="1">
      <c r="A110" s="13"/>
      <c r="B110" s="233"/>
      <c r="C110" s="234"/>
      <c r="D110" s="235" t="s">
        <v>177</v>
      </c>
      <c r="E110" s="236" t="s">
        <v>19</v>
      </c>
      <c r="F110" s="237" t="s">
        <v>908</v>
      </c>
      <c r="G110" s="234"/>
      <c r="H110" s="236" t="s">
        <v>19</v>
      </c>
      <c r="I110" s="238"/>
      <c r="J110" s="234"/>
      <c r="K110" s="234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177</v>
      </c>
      <c r="AU110" s="243" t="s">
        <v>81</v>
      </c>
      <c r="AV110" s="13" t="s">
        <v>79</v>
      </c>
      <c r="AW110" s="13" t="s">
        <v>33</v>
      </c>
      <c r="AX110" s="13" t="s">
        <v>71</v>
      </c>
      <c r="AY110" s="243" t="s">
        <v>166</v>
      </c>
    </row>
    <row r="111" s="14" customFormat="1">
      <c r="A111" s="14"/>
      <c r="B111" s="244"/>
      <c r="C111" s="245"/>
      <c r="D111" s="235" t="s">
        <v>177</v>
      </c>
      <c r="E111" s="246" t="s">
        <v>19</v>
      </c>
      <c r="F111" s="247" t="s">
        <v>367</v>
      </c>
      <c r="G111" s="245"/>
      <c r="H111" s="248">
        <v>0.35999999999999999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177</v>
      </c>
      <c r="AU111" s="254" t="s">
        <v>81</v>
      </c>
      <c r="AV111" s="14" t="s">
        <v>81</v>
      </c>
      <c r="AW111" s="14" t="s">
        <v>33</v>
      </c>
      <c r="AX111" s="14" t="s">
        <v>71</v>
      </c>
      <c r="AY111" s="254" t="s">
        <v>166</v>
      </c>
    </row>
    <row r="112" s="14" customFormat="1">
      <c r="A112" s="14"/>
      <c r="B112" s="244"/>
      <c r="C112" s="245"/>
      <c r="D112" s="235" t="s">
        <v>177</v>
      </c>
      <c r="E112" s="246" t="s">
        <v>19</v>
      </c>
      <c r="F112" s="247" t="s">
        <v>367</v>
      </c>
      <c r="G112" s="245"/>
      <c r="H112" s="248">
        <v>0.35999999999999999</v>
      </c>
      <c r="I112" s="249"/>
      <c r="J112" s="245"/>
      <c r="K112" s="245"/>
      <c r="L112" s="250"/>
      <c r="M112" s="251"/>
      <c r="N112" s="252"/>
      <c r="O112" s="252"/>
      <c r="P112" s="252"/>
      <c r="Q112" s="252"/>
      <c r="R112" s="252"/>
      <c r="S112" s="252"/>
      <c r="T112" s="253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4" t="s">
        <v>177</v>
      </c>
      <c r="AU112" s="254" t="s">
        <v>81</v>
      </c>
      <c r="AV112" s="14" t="s">
        <v>81</v>
      </c>
      <c r="AW112" s="14" t="s">
        <v>33</v>
      </c>
      <c r="AX112" s="14" t="s">
        <v>71</v>
      </c>
      <c r="AY112" s="254" t="s">
        <v>166</v>
      </c>
    </row>
    <row r="113" s="14" customFormat="1">
      <c r="A113" s="14"/>
      <c r="B113" s="244"/>
      <c r="C113" s="245"/>
      <c r="D113" s="235" t="s">
        <v>177</v>
      </c>
      <c r="E113" s="246" t="s">
        <v>19</v>
      </c>
      <c r="F113" s="247" t="s">
        <v>367</v>
      </c>
      <c r="G113" s="245"/>
      <c r="H113" s="248">
        <v>0.35999999999999999</v>
      </c>
      <c r="I113" s="249"/>
      <c r="J113" s="245"/>
      <c r="K113" s="245"/>
      <c r="L113" s="250"/>
      <c r="M113" s="251"/>
      <c r="N113" s="252"/>
      <c r="O113" s="252"/>
      <c r="P113" s="252"/>
      <c r="Q113" s="252"/>
      <c r="R113" s="252"/>
      <c r="S113" s="252"/>
      <c r="T113" s="253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4" t="s">
        <v>177</v>
      </c>
      <c r="AU113" s="254" t="s">
        <v>81</v>
      </c>
      <c r="AV113" s="14" t="s">
        <v>81</v>
      </c>
      <c r="AW113" s="14" t="s">
        <v>33</v>
      </c>
      <c r="AX113" s="14" t="s">
        <v>71</v>
      </c>
      <c r="AY113" s="254" t="s">
        <v>166</v>
      </c>
    </row>
    <row r="114" s="14" customFormat="1">
      <c r="A114" s="14"/>
      <c r="B114" s="244"/>
      <c r="C114" s="245"/>
      <c r="D114" s="235" t="s">
        <v>177</v>
      </c>
      <c r="E114" s="246" t="s">
        <v>19</v>
      </c>
      <c r="F114" s="247" t="s">
        <v>367</v>
      </c>
      <c r="G114" s="245"/>
      <c r="H114" s="248">
        <v>0.35999999999999999</v>
      </c>
      <c r="I114" s="249"/>
      <c r="J114" s="245"/>
      <c r="K114" s="245"/>
      <c r="L114" s="250"/>
      <c r="M114" s="251"/>
      <c r="N114" s="252"/>
      <c r="O114" s="252"/>
      <c r="P114" s="252"/>
      <c r="Q114" s="252"/>
      <c r="R114" s="252"/>
      <c r="S114" s="252"/>
      <c r="T114" s="253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4" t="s">
        <v>177</v>
      </c>
      <c r="AU114" s="254" t="s">
        <v>81</v>
      </c>
      <c r="AV114" s="14" t="s">
        <v>81</v>
      </c>
      <c r="AW114" s="14" t="s">
        <v>33</v>
      </c>
      <c r="AX114" s="14" t="s">
        <v>71</v>
      </c>
      <c r="AY114" s="254" t="s">
        <v>166</v>
      </c>
    </row>
    <row r="115" s="14" customFormat="1">
      <c r="A115" s="14"/>
      <c r="B115" s="244"/>
      <c r="C115" s="245"/>
      <c r="D115" s="235" t="s">
        <v>177</v>
      </c>
      <c r="E115" s="246" t="s">
        <v>19</v>
      </c>
      <c r="F115" s="247" t="s">
        <v>367</v>
      </c>
      <c r="G115" s="245"/>
      <c r="H115" s="248">
        <v>0.35999999999999999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177</v>
      </c>
      <c r="AU115" s="254" t="s">
        <v>81</v>
      </c>
      <c r="AV115" s="14" t="s">
        <v>81</v>
      </c>
      <c r="AW115" s="14" t="s">
        <v>33</v>
      </c>
      <c r="AX115" s="14" t="s">
        <v>71</v>
      </c>
      <c r="AY115" s="254" t="s">
        <v>166</v>
      </c>
    </row>
    <row r="116" s="14" customFormat="1">
      <c r="A116" s="14"/>
      <c r="B116" s="244"/>
      <c r="C116" s="245"/>
      <c r="D116" s="235" t="s">
        <v>177</v>
      </c>
      <c r="E116" s="246" t="s">
        <v>19</v>
      </c>
      <c r="F116" s="247" t="s">
        <v>367</v>
      </c>
      <c r="G116" s="245"/>
      <c r="H116" s="248">
        <v>0.35999999999999999</v>
      </c>
      <c r="I116" s="249"/>
      <c r="J116" s="245"/>
      <c r="K116" s="245"/>
      <c r="L116" s="250"/>
      <c r="M116" s="251"/>
      <c r="N116" s="252"/>
      <c r="O116" s="252"/>
      <c r="P116" s="252"/>
      <c r="Q116" s="252"/>
      <c r="R116" s="252"/>
      <c r="S116" s="252"/>
      <c r="T116" s="253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4" t="s">
        <v>177</v>
      </c>
      <c r="AU116" s="254" t="s">
        <v>81</v>
      </c>
      <c r="AV116" s="14" t="s">
        <v>81</v>
      </c>
      <c r="AW116" s="14" t="s">
        <v>33</v>
      </c>
      <c r="AX116" s="14" t="s">
        <v>71</v>
      </c>
      <c r="AY116" s="254" t="s">
        <v>166</v>
      </c>
    </row>
    <row r="117" s="14" customFormat="1">
      <c r="A117" s="14"/>
      <c r="B117" s="244"/>
      <c r="C117" s="245"/>
      <c r="D117" s="235" t="s">
        <v>177</v>
      </c>
      <c r="E117" s="246" t="s">
        <v>19</v>
      </c>
      <c r="F117" s="247" t="s">
        <v>367</v>
      </c>
      <c r="G117" s="245"/>
      <c r="H117" s="248">
        <v>0.35999999999999999</v>
      </c>
      <c r="I117" s="249"/>
      <c r="J117" s="245"/>
      <c r="K117" s="245"/>
      <c r="L117" s="250"/>
      <c r="M117" s="251"/>
      <c r="N117" s="252"/>
      <c r="O117" s="252"/>
      <c r="P117" s="252"/>
      <c r="Q117" s="252"/>
      <c r="R117" s="252"/>
      <c r="S117" s="252"/>
      <c r="T117" s="253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4" t="s">
        <v>177</v>
      </c>
      <c r="AU117" s="254" t="s">
        <v>81</v>
      </c>
      <c r="AV117" s="14" t="s">
        <v>81</v>
      </c>
      <c r="AW117" s="14" t="s">
        <v>33</v>
      </c>
      <c r="AX117" s="14" t="s">
        <v>71</v>
      </c>
      <c r="AY117" s="254" t="s">
        <v>166</v>
      </c>
    </row>
    <row r="118" s="14" customFormat="1">
      <c r="A118" s="14"/>
      <c r="B118" s="244"/>
      <c r="C118" s="245"/>
      <c r="D118" s="235" t="s">
        <v>177</v>
      </c>
      <c r="E118" s="246" t="s">
        <v>19</v>
      </c>
      <c r="F118" s="247" t="s">
        <v>367</v>
      </c>
      <c r="G118" s="245"/>
      <c r="H118" s="248">
        <v>0.35999999999999999</v>
      </c>
      <c r="I118" s="249"/>
      <c r="J118" s="245"/>
      <c r="K118" s="245"/>
      <c r="L118" s="250"/>
      <c r="M118" s="251"/>
      <c r="N118" s="252"/>
      <c r="O118" s="252"/>
      <c r="P118" s="252"/>
      <c r="Q118" s="252"/>
      <c r="R118" s="252"/>
      <c r="S118" s="252"/>
      <c r="T118" s="253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4" t="s">
        <v>177</v>
      </c>
      <c r="AU118" s="254" t="s">
        <v>81</v>
      </c>
      <c r="AV118" s="14" t="s">
        <v>81</v>
      </c>
      <c r="AW118" s="14" t="s">
        <v>33</v>
      </c>
      <c r="AX118" s="14" t="s">
        <v>71</v>
      </c>
      <c r="AY118" s="254" t="s">
        <v>166</v>
      </c>
    </row>
    <row r="119" s="15" customFormat="1">
      <c r="A119" s="15"/>
      <c r="B119" s="255"/>
      <c r="C119" s="256"/>
      <c r="D119" s="235" t="s">
        <v>177</v>
      </c>
      <c r="E119" s="257" t="s">
        <v>19</v>
      </c>
      <c r="F119" s="258" t="s">
        <v>180</v>
      </c>
      <c r="G119" s="256"/>
      <c r="H119" s="259">
        <v>2.8799999999999994</v>
      </c>
      <c r="I119" s="260"/>
      <c r="J119" s="256"/>
      <c r="K119" s="256"/>
      <c r="L119" s="261"/>
      <c r="M119" s="262"/>
      <c r="N119" s="263"/>
      <c r="O119" s="263"/>
      <c r="P119" s="263"/>
      <c r="Q119" s="263"/>
      <c r="R119" s="263"/>
      <c r="S119" s="263"/>
      <c r="T119" s="264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65" t="s">
        <v>177</v>
      </c>
      <c r="AU119" s="265" t="s">
        <v>81</v>
      </c>
      <c r="AV119" s="15" t="s">
        <v>173</v>
      </c>
      <c r="AW119" s="15" t="s">
        <v>33</v>
      </c>
      <c r="AX119" s="15" t="s">
        <v>79</v>
      </c>
      <c r="AY119" s="265" t="s">
        <v>166</v>
      </c>
    </row>
    <row r="120" s="2" customFormat="1" ht="16.5" customHeight="1">
      <c r="A120" s="41"/>
      <c r="B120" s="42"/>
      <c r="C120" s="215" t="s">
        <v>185</v>
      </c>
      <c r="D120" s="215" t="s">
        <v>168</v>
      </c>
      <c r="E120" s="216" t="s">
        <v>368</v>
      </c>
      <c r="F120" s="217" t="s">
        <v>369</v>
      </c>
      <c r="G120" s="218" t="s">
        <v>188</v>
      </c>
      <c r="H120" s="219">
        <v>2.8799999999999999</v>
      </c>
      <c r="I120" s="220"/>
      <c r="J120" s="221">
        <f>ROUND(I120*H120,2)</f>
        <v>0</v>
      </c>
      <c r="K120" s="217" t="s">
        <v>172</v>
      </c>
      <c r="L120" s="47"/>
      <c r="M120" s="222" t="s">
        <v>19</v>
      </c>
      <c r="N120" s="223" t="s">
        <v>42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173</v>
      </c>
      <c r="AT120" s="226" t="s">
        <v>168</v>
      </c>
      <c r="AU120" s="226" t="s">
        <v>81</v>
      </c>
      <c r="AY120" s="20" t="s">
        <v>166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79</v>
      </c>
      <c r="BK120" s="227">
        <f>ROUND(I120*H120,2)</f>
        <v>0</v>
      </c>
      <c r="BL120" s="20" t="s">
        <v>173</v>
      </c>
      <c r="BM120" s="226" t="s">
        <v>370</v>
      </c>
    </row>
    <row r="121" s="2" customFormat="1">
      <c r="A121" s="41"/>
      <c r="B121" s="42"/>
      <c r="C121" s="43"/>
      <c r="D121" s="228" t="s">
        <v>175</v>
      </c>
      <c r="E121" s="43"/>
      <c r="F121" s="229" t="s">
        <v>371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175</v>
      </c>
      <c r="AU121" s="20" t="s">
        <v>81</v>
      </c>
    </row>
    <row r="122" s="13" customFormat="1">
      <c r="A122" s="13"/>
      <c r="B122" s="233"/>
      <c r="C122" s="234"/>
      <c r="D122" s="235" t="s">
        <v>177</v>
      </c>
      <c r="E122" s="236" t="s">
        <v>19</v>
      </c>
      <c r="F122" s="237" t="s">
        <v>908</v>
      </c>
      <c r="G122" s="234"/>
      <c r="H122" s="236" t="s">
        <v>19</v>
      </c>
      <c r="I122" s="238"/>
      <c r="J122" s="234"/>
      <c r="K122" s="234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177</v>
      </c>
      <c r="AU122" s="243" t="s">
        <v>81</v>
      </c>
      <c r="AV122" s="13" t="s">
        <v>79</v>
      </c>
      <c r="AW122" s="13" t="s">
        <v>33</v>
      </c>
      <c r="AX122" s="13" t="s">
        <v>71</v>
      </c>
      <c r="AY122" s="243" t="s">
        <v>166</v>
      </c>
    </row>
    <row r="123" s="14" customFormat="1">
      <c r="A123" s="14"/>
      <c r="B123" s="244"/>
      <c r="C123" s="245"/>
      <c r="D123" s="235" t="s">
        <v>177</v>
      </c>
      <c r="E123" s="246" t="s">
        <v>19</v>
      </c>
      <c r="F123" s="247" t="s">
        <v>367</v>
      </c>
      <c r="G123" s="245"/>
      <c r="H123" s="248">
        <v>0.35999999999999999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177</v>
      </c>
      <c r="AU123" s="254" t="s">
        <v>81</v>
      </c>
      <c r="AV123" s="14" t="s">
        <v>81</v>
      </c>
      <c r="AW123" s="14" t="s">
        <v>33</v>
      </c>
      <c r="AX123" s="14" t="s">
        <v>71</v>
      </c>
      <c r="AY123" s="254" t="s">
        <v>166</v>
      </c>
    </row>
    <row r="124" s="14" customFormat="1">
      <c r="A124" s="14"/>
      <c r="B124" s="244"/>
      <c r="C124" s="245"/>
      <c r="D124" s="235" t="s">
        <v>177</v>
      </c>
      <c r="E124" s="246" t="s">
        <v>19</v>
      </c>
      <c r="F124" s="247" t="s">
        <v>367</v>
      </c>
      <c r="G124" s="245"/>
      <c r="H124" s="248">
        <v>0.35999999999999999</v>
      </c>
      <c r="I124" s="249"/>
      <c r="J124" s="245"/>
      <c r="K124" s="245"/>
      <c r="L124" s="250"/>
      <c r="M124" s="251"/>
      <c r="N124" s="252"/>
      <c r="O124" s="252"/>
      <c r="P124" s="252"/>
      <c r="Q124" s="252"/>
      <c r="R124" s="252"/>
      <c r="S124" s="252"/>
      <c r="T124" s="253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4" t="s">
        <v>177</v>
      </c>
      <c r="AU124" s="254" t="s">
        <v>81</v>
      </c>
      <c r="AV124" s="14" t="s">
        <v>81</v>
      </c>
      <c r="AW124" s="14" t="s">
        <v>33</v>
      </c>
      <c r="AX124" s="14" t="s">
        <v>71</v>
      </c>
      <c r="AY124" s="254" t="s">
        <v>166</v>
      </c>
    </row>
    <row r="125" s="14" customFormat="1">
      <c r="A125" s="14"/>
      <c r="B125" s="244"/>
      <c r="C125" s="245"/>
      <c r="D125" s="235" t="s">
        <v>177</v>
      </c>
      <c r="E125" s="246" t="s">
        <v>19</v>
      </c>
      <c r="F125" s="247" t="s">
        <v>367</v>
      </c>
      <c r="G125" s="245"/>
      <c r="H125" s="248">
        <v>0.35999999999999999</v>
      </c>
      <c r="I125" s="249"/>
      <c r="J125" s="245"/>
      <c r="K125" s="245"/>
      <c r="L125" s="250"/>
      <c r="M125" s="251"/>
      <c r="N125" s="252"/>
      <c r="O125" s="252"/>
      <c r="P125" s="252"/>
      <c r="Q125" s="252"/>
      <c r="R125" s="252"/>
      <c r="S125" s="252"/>
      <c r="T125" s="253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4" t="s">
        <v>177</v>
      </c>
      <c r="AU125" s="254" t="s">
        <v>81</v>
      </c>
      <c r="AV125" s="14" t="s">
        <v>81</v>
      </c>
      <c r="AW125" s="14" t="s">
        <v>33</v>
      </c>
      <c r="AX125" s="14" t="s">
        <v>71</v>
      </c>
      <c r="AY125" s="254" t="s">
        <v>166</v>
      </c>
    </row>
    <row r="126" s="14" customFormat="1">
      <c r="A126" s="14"/>
      <c r="B126" s="244"/>
      <c r="C126" s="245"/>
      <c r="D126" s="235" t="s">
        <v>177</v>
      </c>
      <c r="E126" s="246" t="s">
        <v>19</v>
      </c>
      <c r="F126" s="247" t="s">
        <v>367</v>
      </c>
      <c r="G126" s="245"/>
      <c r="H126" s="248">
        <v>0.35999999999999999</v>
      </c>
      <c r="I126" s="249"/>
      <c r="J126" s="245"/>
      <c r="K126" s="245"/>
      <c r="L126" s="250"/>
      <c r="M126" s="251"/>
      <c r="N126" s="252"/>
      <c r="O126" s="252"/>
      <c r="P126" s="252"/>
      <c r="Q126" s="252"/>
      <c r="R126" s="252"/>
      <c r="S126" s="252"/>
      <c r="T126" s="253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4" t="s">
        <v>177</v>
      </c>
      <c r="AU126" s="254" t="s">
        <v>81</v>
      </c>
      <c r="AV126" s="14" t="s">
        <v>81</v>
      </c>
      <c r="AW126" s="14" t="s">
        <v>33</v>
      </c>
      <c r="AX126" s="14" t="s">
        <v>71</v>
      </c>
      <c r="AY126" s="254" t="s">
        <v>166</v>
      </c>
    </row>
    <row r="127" s="14" customFormat="1">
      <c r="A127" s="14"/>
      <c r="B127" s="244"/>
      <c r="C127" s="245"/>
      <c r="D127" s="235" t="s">
        <v>177</v>
      </c>
      <c r="E127" s="246" t="s">
        <v>19</v>
      </c>
      <c r="F127" s="247" t="s">
        <v>367</v>
      </c>
      <c r="G127" s="245"/>
      <c r="H127" s="248">
        <v>0.35999999999999999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177</v>
      </c>
      <c r="AU127" s="254" t="s">
        <v>81</v>
      </c>
      <c r="AV127" s="14" t="s">
        <v>81</v>
      </c>
      <c r="AW127" s="14" t="s">
        <v>33</v>
      </c>
      <c r="AX127" s="14" t="s">
        <v>71</v>
      </c>
      <c r="AY127" s="254" t="s">
        <v>166</v>
      </c>
    </row>
    <row r="128" s="14" customFormat="1">
      <c r="A128" s="14"/>
      <c r="B128" s="244"/>
      <c r="C128" s="245"/>
      <c r="D128" s="235" t="s">
        <v>177</v>
      </c>
      <c r="E128" s="246" t="s">
        <v>19</v>
      </c>
      <c r="F128" s="247" t="s">
        <v>367</v>
      </c>
      <c r="G128" s="245"/>
      <c r="H128" s="248">
        <v>0.35999999999999999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177</v>
      </c>
      <c r="AU128" s="254" t="s">
        <v>81</v>
      </c>
      <c r="AV128" s="14" t="s">
        <v>81</v>
      </c>
      <c r="AW128" s="14" t="s">
        <v>33</v>
      </c>
      <c r="AX128" s="14" t="s">
        <v>71</v>
      </c>
      <c r="AY128" s="254" t="s">
        <v>166</v>
      </c>
    </row>
    <row r="129" s="14" customFormat="1">
      <c r="A129" s="14"/>
      <c r="B129" s="244"/>
      <c r="C129" s="245"/>
      <c r="D129" s="235" t="s">
        <v>177</v>
      </c>
      <c r="E129" s="246" t="s">
        <v>19</v>
      </c>
      <c r="F129" s="247" t="s">
        <v>367</v>
      </c>
      <c r="G129" s="245"/>
      <c r="H129" s="248">
        <v>0.35999999999999999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4" t="s">
        <v>177</v>
      </c>
      <c r="AU129" s="254" t="s">
        <v>81</v>
      </c>
      <c r="AV129" s="14" t="s">
        <v>81</v>
      </c>
      <c r="AW129" s="14" t="s">
        <v>33</v>
      </c>
      <c r="AX129" s="14" t="s">
        <v>71</v>
      </c>
      <c r="AY129" s="254" t="s">
        <v>166</v>
      </c>
    </row>
    <row r="130" s="14" customFormat="1">
      <c r="A130" s="14"/>
      <c r="B130" s="244"/>
      <c r="C130" s="245"/>
      <c r="D130" s="235" t="s">
        <v>177</v>
      </c>
      <c r="E130" s="246" t="s">
        <v>19</v>
      </c>
      <c r="F130" s="247" t="s">
        <v>367</v>
      </c>
      <c r="G130" s="245"/>
      <c r="H130" s="248">
        <v>0.35999999999999999</v>
      </c>
      <c r="I130" s="249"/>
      <c r="J130" s="245"/>
      <c r="K130" s="245"/>
      <c r="L130" s="250"/>
      <c r="M130" s="251"/>
      <c r="N130" s="252"/>
      <c r="O130" s="252"/>
      <c r="P130" s="252"/>
      <c r="Q130" s="252"/>
      <c r="R130" s="252"/>
      <c r="S130" s="252"/>
      <c r="T130" s="253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4" t="s">
        <v>177</v>
      </c>
      <c r="AU130" s="254" t="s">
        <v>81</v>
      </c>
      <c r="AV130" s="14" t="s">
        <v>81</v>
      </c>
      <c r="AW130" s="14" t="s">
        <v>33</v>
      </c>
      <c r="AX130" s="14" t="s">
        <v>71</v>
      </c>
      <c r="AY130" s="254" t="s">
        <v>166</v>
      </c>
    </row>
    <row r="131" s="15" customFormat="1">
      <c r="A131" s="15"/>
      <c r="B131" s="255"/>
      <c r="C131" s="256"/>
      <c r="D131" s="235" t="s">
        <v>177</v>
      </c>
      <c r="E131" s="257" t="s">
        <v>19</v>
      </c>
      <c r="F131" s="258" t="s">
        <v>180</v>
      </c>
      <c r="G131" s="256"/>
      <c r="H131" s="259">
        <v>2.8799999999999994</v>
      </c>
      <c r="I131" s="260"/>
      <c r="J131" s="256"/>
      <c r="K131" s="256"/>
      <c r="L131" s="261"/>
      <c r="M131" s="262"/>
      <c r="N131" s="263"/>
      <c r="O131" s="263"/>
      <c r="P131" s="263"/>
      <c r="Q131" s="263"/>
      <c r="R131" s="263"/>
      <c r="S131" s="263"/>
      <c r="T131" s="264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T131" s="265" t="s">
        <v>177</v>
      </c>
      <c r="AU131" s="265" t="s">
        <v>81</v>
      </c>
      <c r="AV131" s="15" t="s">
        <v>173</v>
      </c>
      <c r="AW131" s="15" t="s">
        <v>33</v>
      </c>
      <c r="AX131" s="15" t="s">
        <v>79</v>
      </c>
      <c r="AY131" s="265" t="s">
        <v>166</v>
      </c>
    </row>
    <row r="132" s="2" customFormat="1" ht="16.5" customHeight="1">
      <c r="A132" s="41"/>
      <c r="B132" s="42"/>
      <c r="C132" s="215" t="s">
        <v>173</v>
      </c>
      <c r="D132" s="215" t="s">
        <v>168</v>
      </c>
      <c r="E132" s="216" t="s">
        <v>372</v>
      </c>
      <c r="F132" s="217" t="s">
        <v>373</v>
      </c>
      <c r="G132" s="218" t="s">
        <v>234</v>
      </c>
      <c r="H132" s="219">
        <v>0.0080000000000000002</v>
      </c>
      <c r="I132" s="220"/>
      <c r="J132" s="221">
        <f>ROUND(I132*H132,2)</f>
        <v>0</v>
      </c>
      <c r="K132" s="217" t="s">
        <v>172</v>
      </c>
      <c r="L132" s="47"/>
      <c r="M132" s="222" t="s">
        <v>19</v>
      </c>
      <c r="N132" s="223" t="s">
        <v>42</v>
      </c>
      <c r="O132" s="87"/>
      <c r="P132" s="224">
        <f>O132*H132</f>
        <v>0</v>
      </c>
      <c r="Q132" s="224">
        <v>1.06277</v>
      </c>
      <c r="R132" s="224">
        <f>Q132*H132</f>
        <v>0.0085021599999999999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173</v>
      </c>
      <c r="AT132" s="226" t="s">
        <v>168</v>
      </c>
      <c r="AU132" s="226" t="s">
        <v>81</v>
      </c>
      <c r="AY132" s="20" t="s">
        <v>166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79</v>
      </c>
      <c r="BK132" s="227">
        <f>ROUND(I132*H132,2)</f>
        <v>0</v>
      </c>
      <c r="BL132" s="20" t="s">
        <v>173</v>
      </c>
      <c r="BM132" s="226" t="s">
        <v>374</v>
      </c>
    </row>
    <row r="133" s="2" customFormat="1">
      <c r="A133" s="41"/>
      <c r="B133" s="42"/>
      <c r="C133" s="43"/>
      <c r="D133" s="228" t="s">
        <v>175</v>
      </c>
      <c r="E133" s="43"/>
      <c r="F133" s="229" t="s">
        <v>375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175</v>
      </c>
      <c r="AU133" s="20" t="s">
        <v>81</v>
      </c>
    </row>
    <row r="134" s="13" customFormat="1">
      <c r="A134" s="13"/>
      <c r="B134" s="233"/>
      <c r="C134" s="234"/>
      <c r="D134" s="235" t="s">
        <v>177</v>
      </c>
      <c r="E134" s="236" t="s">
        <v>19</v>
      </c>
      <c r="F134" s="237" t="s">
        <v>908</v>
      </c>
      <c r="G134" s="234"/>
      <c r="H134" s="236" t="s">
        <v>19</v>
      </c>
      <c r="I134" s="238"/>
      <c r="J134" s="234"/>
      <c r="K134" s="234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177</v>
      </c>
      <c r="AU134" s="243" t="s">
        <v>81</v>
      </c>
      <c r="AV134" s="13" t="s">
        <v>79</v>
      </c>
      <c r="AW134" s="13" t="s">
        <v>33</v>
      </c>
      <c r="AX134" s="13" t="s">
        <v>71</v>
      </c>
      <c r="AY134" s="243" t="s">
        <v>166</v>
      </c>
    </row>
    <row r="135" s="13" customFormat="1">
      <c r="A135" s="13"/>
      <c r="B135" s="233"/>
      <c r="C135" s="234"/>
      <c r="D135" s="235" t="s">
        <v>177</v>
      </c>
      <c r="E135" s="236" t="s">
        <v>19</v>
      </c>
      <c r="F135" s="237" t="s">
        <v>376</v>
      </c>
      <c r="G135" s="234"/>
      <c r="H135" s="236" t="s">
        <v>19</v>
      </c>
      <c r="I135" s="238"/>
      <c r="J135" s="234"/>
      <c r="K135" s="234"/>
      <c r="L135" s="239"/>
      <c r="M135" s="240"/>
      <c r="N135" s="241"/>
      <c r="O135" s="241"/>
      <c r="P135" s="241"/>
      <c r="Q135" s="241"/>
      <c r="R135" s="241"/>
      <c r="S135" s="241"/>
      <c r="T135" s="24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3" t="s">
        <v>177</v>
      </c>
      <c r="AU135" s="243" t="s">
        <v>81</v>
      </c>
      <c r="AV135" s="13" t="s">
        <v>79</v>
      </c>
      <c r="AW135" s="13" t="s">
        <v>33</v>
      </c>
      <c r="AX135" s="13" t="s">
        <v>71</v>
      </c>
      <c r="AY135" s="243" t="s">
        <v>166</v>
      </c>
    </row>
    <row r="136" s="14" customFormat="1">
      <c r="A136" s="14"/>
      <c r="B136" s="244"/>
      <c r="C136" s="245"/>
      <c r="D136" s="235" t="s">
        <v>177</v>
      </c>
      <c r="E136" s="246" t="s">
        <v>19</v>
      </c>
      <c r="F136" s="247" t="s">
        <v>377</v>
      </c>
      <c r="G136" s="245"/>
      <c r="H136" s="248">
        <v>0.001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177</v>
      </c>
      <c r="AU136" s="254" t="s">
        <v>81</v>
      </c>
      <c r="AV136" s="14" t="s">
        <v>81</v>
      </c>
      <c r="AW136" s="14" t="s">
        <v>33</v>
      </c>
      <c r="AX136" s="14" t="s">
        <v>71</v>
      </c>
      <c r="AY136" s="254" t="s">
        <v>166</v>
      </c>
    </row>
    <row r="137" s="14" customFormat="1">
      <c r="A137" s="14"/>
      <c r="B137" s="244"/>
      <c r="C137" s="245"/>
      <c r="D137" s="235" t="s">
        <v>177</v>
      </c>
      <c r="E137" s="246" t="s">
        <v>19</v>
      </c>
      <c r="F137" s="247" t="s">
        <v>377</v>
      </c>
      <c r="G137" s="245"/>
      <c r="H137" s="248">
        <v>0.001</v>
      </c>
      <c r="I137" s="249"/>
      <c r="J137" s="245"/>
      <c r="K137" s="245"/>
      <c r="L137" s="250"/>
      <c r="M137" s="251"/>
      <c r="N137" s="252"/>
      <c r="O137" s="252"/>
      <c r="P137" s="252"/>
      <c r="Q137" s="252"/>
      <c r="R137" s="252"/>
      <c r="S137" s="252"/>
      <c r="T137" s="253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4" t="s">
        <v>177</v>
      </c>
      <c r="AU137" s="254" t="s">
        <v>81</v>
      </c>
      <c r="AV137" s="14" t="s">
        <v>81</v>
      </c>
      <c r="AW137" s="14" t="s">
        <v>33</v>
      </c>
      <c r="AX137" s="14" t="s">
        <v>71</v>
      </c>
      <c r="AY137" s="254" t="s">
        <v>166</v>
      </c>
    </row>
    <row r="138" s="14" customFormat="1">
      <c r="A138" s="14"/>
      <c r="B138" s="244"/>
      <c r="C138" s="245"/>
      <c r="D138" s="235" t="s">
        <v>177</v>
      </c>
      <c r="E138" s="246" t="s">
        <v>19</v>
      </c>
      <c r="F138" s="247" t="s">
        <v>377</v>
      </c>
      <c r="G138" s="245"/>
      <c r="H138" s="248">
        <v>0.001</v>
      </c>
      <c r="I138" s="249"/>
      <c r="J138" s="245"/>
      <c r="K138" s="245"/>
      <c r="L138" s="250"/>
      <c r="M138" s="251"/>
      <c r="N138" s="252"/>
      <c r="O138" s="252"/>
      <c r="P138" s="252"/>
      <c r="Q138" s="252"/>
      <c r="R138" s="252"/>
      <c r="S138" s="252"/>
      <c r="T138" s="253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4" t="s">
        <v>177</v>
      </c>
      <c r="AU138" s="254" t="s">
        <v>81</v>
      </c>
      <c r="AV138" s="14" t="s">
        <v>81</v>
      </c>
      <c r="AW138" s="14" t="s">
        <v>33</v>
      </c>
      <c r="AX138" s="14" t="s">
        <v>71</v>
      </c>
      <c r="AY138" s="254" t="s">
        <v>166</v>
      </c>
    </row>
    <row r="139" s="14" customFormat="1">
      <c r="A139" s="14"/>
      <c r="B139" s="244"/>
      <c r="C139" s="245"/>
      <c r="D139" s="235" t="s">
        <v>177</v>
      </c>
      <c r="E139" s="246" t="s">
        <v>19</v>
      </c>
      <c r="F139" s="247" t="s">
        <v>377</v>
      </c>
      <c r="G139" s="245"/>
      <c r="H139" s="248">
        <v>0.001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177</v>
      </c>
      <c r="AU139" s="254" t="s">
        <v>81</v>
      </c>
      <c r="AV139" s="14" t="s">
        <v>81</v>
      </c>
      <c r="AW139" s="14" t="s">
        <v>33</v>
      </c>
      <c r="AX139" s="14" t="s">
        <v>71</v>
      </c>
      <c r="AY139" s="254" t="s">
        <v>166</v>
      </c>
    </row>
    <row r="140" s="14" customFormat="1">
      <c r="A140" s="14"/>
      <c r="B140" s="244"/>
      <c r="C140" s="245"/>
      <c r="D140" s="235" t="s">
        <v>177</v>
      </c>
      <c r="E140" s="246" t="s">
        <v>19</v>
      </c>
      <c r="F140" s="247" t="s">
        <v>377</v>
      </c>
      <c r="G140" s="245"/>
      <c r="H140" s="248">
        <v>0.001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4" t="s">
        <v>177</v>
      </c>
      <c r="AU140" s="254" t="s">
        <v>81</v>
      </c>
      <c r="AV140" s="14" t="s">
        <v>81</v>
      </c>
      <c r="AW140" s="14" t="s">
        <v>33</v>
      </c>
      <c r="AX140" s="14" t="s">
        <v>71</v>
      </c>
      <c r="AY140" s="254" t="s">
        <v>166</v>
      </c>
    </row>
    <row r="141" s="14" customFormat="1">
      <c r="A141" s="14"/>
      <c r="B141" s="244"/>
      <c r="C141" s="245"/>
      <c r="D141" s="235" t="s">
        <v>177</v>
      </c>
      <c r="E141" s="246" t="s">
        <v>19</v>
      </c>
      <c r="F141" s="247" t="s">
        <v>377</v>
      </c>
      <c r="G141" s="245"/>
      <c r="H141" s="248">
        <v>0.001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4" t="s">
        <v>177</v>
      </c>
      <c r="AU141" s="254" t="s">
        <v>81</v>
      </c>
      <c r="AV141" s="14" t="s">
        <v>81</v>
      </c>
      <c r="AW141" s="14" t="s">
        <v>33</v>
      </c>
      <c r="AX141" s="14" t="s">
        <v>71</v>
      </c>
      <c r="AY141" s="254" t="s">
        <v>166</v>
      </c>
    </row>
    <row r="142" s="14" customFormat="1">
      <c r="A142" s="14"/>
      <c r="B142" s="244"/>
      <c r="C142" s="245"/>
      <c r="D142" s="235" t="s">
        <v>177</v>
      </c>
      <c r="E142" s="246" t="s">
        <v>19</v>
      </c>
      <c r="F142" s="247" t="s">
        <v>377</v>
      </c>
      <c r="G142" s="245"/>
      <c r="H142" s="248">
        <v>0.001</v>
      </c>
      <c r="I142" s="249"/>
      <c r="J142" s="245"/>
      <c r="K142" s="245"/>
      <c r="L142" s="250"/>
      <c r="M142" s="251"/>
      <c r="N142" s="252"/>
      <c r="O142" s="252"/>
      <c r="P142" s="252"/>
      <c r="Q142" s="252"/>
      <c r="R142" s="252"/>
      <c r="S142" s="252"/>
      <c r="T142" s="253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4" t="s">
        <v>177</v>
      </c>
      <c r="AU142" s="254" t="s">
        <v>81</v>
      </c>
      <c r="AV142" s="14" t="s">
        <v>81</v>
      </c>
      <c r="AW142" s="14" t="s">
        <v>33</v>
      </c>
      <c r="AX142" s="14" t="s">
        <v>71</v>
      </c>
      <c r="AY142" s="254" t="s">
        <v>166</v>
      </c>
    </row>
    <row r="143" s="14" customFormat="1">
      <c r="A143" s="14"/>
      <c r="B143" s="244"/>
      <c r="C143" s="245"/>
      <c r="D143" s="235" t="s">
        <v>177</v>
      </c>
      <c r="E143" s="246" t="s">
        <v>19</v>
      </c>
      <c r="F143" s="247" t="s">
        <v>377</v>
      </c>
      <c r="G143" s="245"/>
      <c r="H143" s="248">
        <v>0.001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177</v>
      </c>
      <c r="AU143" s="254" t="s">
        <v>81</v>
      </c>
      <c r="AV143" s="14" t="s">
        <v>81</v>
      </c>
      <c r="AW143" s="14" t="s">
        <v>33</v>
      </c>
      <c r="AX143" s="14" t="s">
        <v>71</v>
      </c>
      <c r="AY143" s="254" t="s">
        <v>166</v>
      </c>
    </row>
    <row r="144" s="15" customFormat="1">
      <c r="A144" s="15"/>
      <c r="B144" s="255"/>
      <c r="C144" s="256"/>
      <c r="D144" s="235" t="s">
        <v>177</v>
      </c>
      <c r="E144" s="257" t="s">
        <v>19</v>
      </c>
      <c r="F144" s="258" t="s">
        <v>180</v>
      </c>
      <c r="G144" s="256"/>
      <c r="H144" s="259">
        <v>0.0080000000000000002</v>
      </c>
      <c r="I144" s="260"/>
      <c r="J144" s="256"/>
      <c r="K144" s="256"/>
      <c r="L144" s="261"/>
      <c r="M144" s="262"/>
      <c r="N144" s="263"/>
      <c r="O144" s="263"/>
      <c r="P144" s="263"/>
      <c r="Q144" s="263"/>
      <c r="R144" s="263"/>
      <c r="S144" s="263"/>
      <c r="T144" s="264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T144" s="265" t="s">
        <v>177</v>
      </c>
      <c r="AU144" s="265" t="s">
        <v>81</v>
      </c>
      <c r="AV144" s="15" t="s">
        <v>173</v>
      </c>
      <c r="AW144" s="15" t="s">
        <v>33</v>
      </c>
      <c r="AX144" s="15" t="s">
        <v>79</v>
      </c>
      <c r="AY144" s="265" t="s">
        <v>166</v>
      </c>
    </row>
    <row r="145" s="12" customFormat="1" ht="22.8" customHeight="1">
      <c r="A145" s="12"/>
      <c r="B145" s="199"/>
      <c r="C145" s="200"/>
      <c r="D145" s="201" t="s">
        <v>70</v>
      </c>
      <c r="E145" s="213" t="s">
        <v>323</v>
      </c>
      <c r="F145" s="213" t="s">
        <v>324</v>
      </c>
      <c r="G145" s="200"/>
      <c r="H145" s="200"/>
      <c r="I145" s="203"/>
      <c r="J145" s="214">
        <f>BK145</f>
        <v>0</v>
      </c>
      <c r="K145" s="200"/>
      <c r="L145" s="205"/>
      <c r="M145" s="206"/>
      <c r="N145" s="207"/>
      <c r="O145" s="207"/>
      <c r="P145" s="208">
        <f>SUM(P146:P147)</f>
        <v>0</v>
      </c>
      <c r="Q145" s="207"/>
      <c r="R145" s="208">
        <f>SUM(R146:R147)</f>
        <v>0</v>
      </c>
      <c r="S145" s="207"/>
      <c r="T145" s="209">
        <f>SUM(T146:T147)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10" t="s">
        <v>79</v>
      </c>
      <c r="AT145" s="211" t="s">
        <v>70</v>
      </c>
      <c r="AU145" s="211" t="s">
        <v>79</v>
      </c>
      <c r="AY145" s="210" t="s">
        <v>166</v>
      </c>
      <c r="BK145" s="212">
        <f>SUM(BK146:BK147)</f>
        <v>0</v>
      </c>
    </row>
    <row r="146" s="2" customFormat="1" ht="37.8" customHeight="1">
      <c r="A146" s="41"/>
      <c r="B146" s="42"/>
      <c r="C146" s="215" t="s">
        <v>198</v>
      </c>
      <c r="D146" s="215" t="s">
        <v>168</v>
      </c>
      <c r="E146" s="216" t="s">
        <v>326</v>
      </c>
      <c r="F146" s="217" t="s">
        <v>327</v>
      </c>
      <c r="G146" s="218" t="s">
        <v>234</v>
      </c>
      <c r="H146" s="219">
        <v>0.55700000000000005</v>
      </c>
      <c r="I146" s="220"/>
      <c r="J146" s="221">
        <f>ROUND(I146*H146,2)</f>
        <v>0</v>
      </c>
      <c r="K146" s="217" t="s">
        <v>172</v>
      </c>
      <c r="L146" s="47"/>
      <c r="M146" s="222" t="s">
        <v>19</v>
      </c>
      <c r="N146" s="223" t="s">
        <v>42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173</v>
      </c>
      <c r="AT146" s="226" t="s">
        <v>168</v>
      </c>
      <c r="AU146" s="226" t="s">
        <v>81</v>
      </c>
      <c r="AY146" s="20" t="s">
        <v>166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79</v>
      </c>
      <c r="BK146" s="227">
        <f>ROUND(I146*H146,2)</f>
        <v>0</v>
      </c>
      <c r="BL146" s="20" t="s">
        <v>173</v>
      </c>
      <c r="BM146" s="226" t="s">
        <v>378</v>
      </c>
    </row>
    <row r="147" s="2" customFormat="1">
      <c r="A147" s="41"/>
      <c r="B147" s="42"/>
      <c r="C147" s="43"/>
      <c r="D147" s="228" t="s">
        <v>175</v>
      </c>
      <c r="E147" s="43"/>
      <c r="F147" s="229" t="s">
        <v>329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175</v>
      </c>
      <c r="AU147" s="20" t="s">
        <v>81</v>
      </c>
    </row>
    <row r="148" s="12" customFormat="1" ht="25.92" customHeight="1">
      <c r="A148" s="12"/>
      <c r="B148" s="199"/>
      <c r="C148" s="200"/>
      <c r="D148" s="201" t="s">
        <v>70</v>
      </c>
      <c r="E148" s="202" t="s">
        <v>379</v>
      </c>
      <c r="F148" s="202" t="s">
        <v>380</v>
      </c>
      <c r="G148" s="200"/>
      <c r="H148" s="200"/>
      <c r="I148" s="203"/>
      <c r="J148" s="204">
        <f>BK148</f>
        <v>0</v>
      </c>
      <c r="K148" s="200"/>
      <c r="L148" s="205"/>
      <c r="M148" s="206"/>
      <c r="N148" s="207"/>
      <c r="O148" s="207"/>
      <c r="P148" s="208">
        <f>P149+P173+P181</f>
        <v>0</v>
      </c>
      <c r="Q148" s="207"/>
      <c r="R148" s="208">
        <f>R149+R173+R181</f>
        <v>0.13809651000000001</v>
      </c>
      <c r="S148" s="207"/>
      <c r="T148" s="209">
        <f>T149+T173+T181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10" t="s">
        <v>81</v>
      </c>
      <c r="AT148" s="211" t="s">
        <v>70</v>
      </c>
      <c r="AU148" s="211" t="s">
        <v>71</v>
      </c>
      <c r="AY148" s="210" t="s">
        <v>166</v>
      </c>
      <c r="BK148" s="212">
        <f>BK149+BK173+BK181</f>
        <v>0</v>
      </c>
    </row>
    <row r="149" s="12" customFormat="1" ht="22.8" customHeight="1">
      <c r="A149" s="12"/>
      <c r="B149" s="199"/>
      <c r="C149" s="200"/>
      <c r="D149" s="201" t="s">
        <v>70</v>
      </c>
      <c r="E149" s="213" t="s">
        <v>381</v>
      </c>
      <c r="F149" s="213" t="s">
        <v>382</v>
      </c>
      <c r="G149" s="200"/>
      <c r="H149" s="200"/>
      <c r="I149" s="203"/>
      <c r="J149" s="214">
        <f>BK149</f>
        <v>0</v>
      </c>
      <c r="K149" s="200"/>
      <c r="L149" s="205"/>
      <c r="M149" s="206"/>
      <c r="N149" s="207"/>
      <c r="O149" s="207"/>
      <c r="P149" s="208">
        <f>SUM(P150:P172)</f>
        <v>0</v>
      </c>
      <c r="Q149" s="207"/>
      <c r="R149" s="208">
        <f>SUM(R150:R172)</f>
        <v>0.12760256</v>
      </c>
      <c r="S149" s="207"/>
      <c r="T149" s="209">
        <f>SUM(T150:T172)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10" t="s">
        <v>81</v>
      </c>
      <c r="AT149" s="211" t="s">
        <v>70</v>
      </c>
      <c r="AU149" s="211" t="s">
        <v>79</v>
      </c>
      <c r="AY149" s="210" t="s">
        <v>166</v>
      </c>
      <c r="BK149" s="212">
        <f>SUM(BK150:BK172)</f>
        <v>0</v>
      </c>
    </row>
    <row r="150" s="2" customFormat="1" ht="16.5" customHeight="1">
      <c r="A150" s="41"/>
      <c r="B150" s="42"/>
      <c r="C150" s="215" t="s">
        <v>213</v>
      </c>
      <c r="D150" s="215" t="s">
        <v>168</v>
      </c>
      <c r="E150" s="216" t="s">
        <v>383</v>
      </c>
      <c r="F150" s="217" t="s">
        <v>384</v>
      </c>
      <c r="G150" s="218" t="s">
        <v>385</v>
      </c>
      <c r="H150" s="219">
        <v>131.77600000000001</v>
      </c>
      <c r="I150" s="220"/>
      <c r="J150" s="221">
        <f>ROUND(I150*H150,2)</f>
        <v>0</v>
      </c>
      <c r="K150" s="217" t="s">
        <v>172</v>
      </c>
      <c r="L150" s="47"/>
      <c r="M150" s="222" t="s">
        <v>19</v>
      </c>
      <c r="N150" s="223" t="s">
        <v>42</v>
      </c>
      <c r="O150" s="87"/>
      <c r="P150" s="224">
        <f>O150*H150</f>
        <v>0</v>
      </c>
      <c r="Q150" s="224">
        <v>6.0000000000000002E-05</v>
      </c>
      <c r="R150" s="224">
        <f>Q150*H150</f>
        <v>0.00790656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315</v>
      </c>
      <c r="AT150" s="226" t="s">
        <v>168</v>
      </c>
      <c r="AU150" s="226" t="s">
        <v>81</v>
      </c>
      <c r="AY150" s="20" t="s">
        <v>166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79</v>
      </c>
      <c r="BK150" s="227">
        <f>ROUND(I150*H150,2)</f>
        <v>0</v>
      </c>
      <c r="BL150" s="20" t="s">
        <v>315</v>
      </c>
      <c r="BM150" s="226" t="s">
        <v>386</v>
      </c>
    </row>
    <row r="151" s="2" customFormat="1">
      <c r="A151" s="41"/>
      <c r="B151" s="42"/>
      <c r="C151" s="43"/>
      <c r="D151" s="228" t="s">
        <v>175</v>
      </c>
      <c r="E151" s="43"/>
      <c r="F151" s="229" t="s">
        <v>387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175</v>
      </c>
      <c r="AU151" s="20" t="s">
        <v>81</v>
      </c>
    </row>
    <row r="152" s="13" customFormat="1">
      <c r="A152" s="13"/>
      <c r="B152" s="233"/>
      <c r="C152" s="234"/>
      <c r="D152" s="235" t="s">
        <v>177</v>
      </c>
      <c r="E152" s="236" t="s">
        <v>19</v>
      </c>
      <c r="F152" s="237" t="s">
        <v>908</v>
      </c>
      <c r="G152" s="234"/>
      <c r="H152" s="236" t="s">
        <v>19</v>
      </c>
      <c r="I152" s="238"/>
      <c r="J152" s="234"/>
      <c r="K152" s="234"/>
      <c r="L152" s="239"/>
      <c r="M152" s="240"/>
      <c r="N152" s="241"/>
      <c r="O152" s="241"/>
      <c r="P152" s="241"/>
      <c r="Q152" s="241"/>
      <c r="R152" s="241"/>
      <c r="S152" s="241"/>
      <c r="T152" s="242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3" t="s">
        <v>177</v>
      </c>
      <c r="AU152" s="243" t="s">
        <v>81</v>
      </c>
      <c r="AV152" s="13" t="s">
        <v>79</v>
      </c>
      <c r="AW152" s="13" t="s">
        <v>33</v>
      </c>
      <c r="AX152" s="13" t="s">
        <v>71</v>
      </c>
      <c r="AY152" s="243" t="s">
        <v>166</v>
      </c>
    </row>
    <row r="153" s="13" customFormat="1">
      <c r="A153" s="13"/>
      <c r="B153" s="233"/>
      <c r="C153" s="234"/>
      <c r="D153" s="235" t="s">
        <v>177</v>
      </c>
      <c r="E153" s="236" t="s">
        <v>19</v>
      </c>
      <c r="F153" s="237" t="s">
        <v>909</v>
      </c>
      <c r="G153" s="234"/>
      <c r="H153" s="236" t="s">
        <v>19</v>
      </c>
      <c r="I153" s="238"/>
      <c r="J153" s="234"/>
      <c r="K153" s="234"/>
      <c r="L153" s="239"/>
      <c r="M153" s="240"/>
      <c r="N153" s="241"/>
      <c r="O153" s="241"/>
      <c r="P153" s="241"/>
      <c r="Q153" s="241"/>
      <c r="R153" s="241"/>
      <c r="S153" s="241"/>
      <c r="T153" s="242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3" t="s">
        <v>177</v>
      </c>
      <c r="AU153" s="243" t="s">
        <v>81</v>
      </c>
      <c r="AV153" s="13" t="s">
        <v>79</v>
      </c>
      <c r="AW153" s="13" t="s">
        <v>33</v>
      </c>
      <c r="AX153" s="13" t="s">
        <v>71</v>
      </c>
      <c r="AY153" s="243" t="s">
        <v>166</v>
      </c>
    </row>
    <row r="154" s="13" customFormat="1">
      <c r="A154" s="13"/>
      <c r="B154" s="233"/>
      <c r="C154" s="234"/>
      <c r="D154" s="235" t="s">
        <v>177</v>
      </c>
      <c r="E154" s="236" t="s">
        <v>19</v>
      </c>
      <c r="F154" s="237" t="s">
        <v>910</v>
      </c>
      <c r="G154" s="234"/>
      <c r="H154" s="236" t="s">
        <v>19</v>
      </c>
      <c r="I154" s="238"/>
      <c r="J154" s="234"/>
      <c r="K154" s="234"/>
      <c r="L154" s="239"/>
      <c r="M154" s="240"/>
      <c r="N154" s="241"/>
      <c r="O154" s="241"/>
      <c r="P154" s="241"/>
      <c r="Q154" s="241"/>
      <c r="R154" s="241"/>
      <c r="S154" s="241"/>
      <c r="T154" s="24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3" t="s">
        <v>177</v>
      </c>
      <c r="AU154" s="243" t="s">
        <v>81</v>
      </c>
      <c r="AV154" s="13" t="s">
        <v>79</v>
      </c>
      <c r="AW154" s="13" t="s">
        <v>33</v>
      </c>
      <c r="AX154" s="13" t="s">
        <v>71</v>
      </c>
      <c r="AY154" s="243" t="s">
        <v>166</v>
      </c>
    </row>
    <row r="155" s="14" customFormat="1">
      <c r="A155" s="14"/>
      <c r="B155" s="244"/>
      <c r="C155" s="245"/>
      <c r="D155" s="235" t="s">
        <v>177</v>
      </c>
      <c r="E155" s="246" t="s">
        <v>19</v>
      </c>
      <c r="F155" s="247" t="s">
        <v>911</v>
      </c>
      <c r="G155" s="245"/>
      <c r="H155" s="248">
        <v>130.83199999999999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177</v>
      </c>
      <c r="AU155" s="254" t="s">
        <v>81</v>
      </c>
      <c r="AV155" s="14" t="s">
        <v>81</v>
      </c>
      <c r="AW155" s="14" t="s">
        <v>33</v>
      </c>
      <c r="AX155" s="14" t="s">
        <v>71</v>
      </c>
      <c r="AY155" s="254" t="s">
        <v>166</v>
      </c>
    </row>
    <row r="156" s="13" customFormat="1">
      <c r="A156" s="13"/>
      <c r="B156" s="233"/>
      <c r="C156" s="234"/>
      <c r="D156" s="235" t="s">
        <v>177</v>
      </c>
      <c r="E156" s="236" t="s">
        <v>19</v>
      </c>
      <c r="F156" s="237" t="s">
        <v>390</v>
      </c>
      <c r="G156" s="234"/>
      <c r="H156" s="236" t="s">
        <v>19</v>
      </c>
      <c r="I156" s="238"/>
      <c r="J156" s="234"/>
      <c r="K156" s="234"/>
      <c r="L156" s="239"/>
      <c r="M156" s="240"/>
      <c r="N156" s="241"/>
      <c r="O156" s="241"/>
      <c r="P156" s="241"/>
      <c r="Q156" s="241"/>
      <c r="R156" s="241"/>
      <c r="S156" s="241"/>
      <c r="T156" s="242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3" t="s">
        <v>177</v>
      </c>
      <c r="AU156" s="243" t="s">
        <v>81</v>
      </c>
      <c r="AV156" s="13" t="s">
        <v>79</v>
      </c>
      <c r="AW156" s="13" t="s">
        <v>33</v>
      </c>
      <c r="AX156" s="13" t="s">
        <v>71</v>
      </c>
      <c r="AY156" s="243" t="s">
        <v>166</v>
      </c>
    </row>
    <row r="157" s="14" customFormat="1">
      <c r="A157" s="14"/>
      <c r="B157" s="244"/>
      <c r="C157" s="245"/>
      <c r="D157" s="235" t="s">
        <v>177</v>
      </c>
      <c r="E157" s="246" t="s">
        <v>19</v>
      </c>
      <c r="F157" s="247" t="s">
        <v>912</v>
      </c>
      <c r="G157" s="245"/>
      <c r="H157" s="248">
        <v>0.94399999999999995</v>
      </c>
      <c r="I157" s="249"/>
      <c r="J157" s="245"/>
      <c r="K157" s="245"/>
      <c r="L157" s="250"/>
      <c r="M157" s="251"/>
      <c r="N157" s="252"/>
      <c r="O157" s="252"/>
      <c r="P157" s="252"/>
      <c r="Q157" s="252"/>
      <c r="R157" s="252"/>
      <c r="S157" s="252"/>
      <c r="T157" s="253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4" t="s">
        <v>177</v>
      </c>
      <c r="AU157" s="254" t="s">
        <v>81</v>
      </c>
      <c r="AV157" s="14" t="s">
        <v>81</v>
      </c>
      <c r="AW157" s="14" t="s">
        <v>33</v>
      </c>
      <c r="AX157" s="14" t="s">
        <v>71</v>
      </c>
      <c r="AY157" s="254" t="s">
        <v>166</v>
      </c>
    </row>
    <row r="158" s="15" customFormat="1">
      <c r="A158" s="15"/>
      <c r="B158" s="255"/>
      <c r="C158" s="256"/>
      <c r="D158" s="235" t="s">
        <v>177</v>
      </c>
      <c r="E158" s="257" t="s">
        <v>19</v>
      </c>
      <c r="F158" s="258" t="s">
        <v>180</v>
      </c>
      <c r="G158" s="256"/>
      <c r="H158" s="259">
        <v>131.77599999999998</v>
      </c>
      <c r="I158" s="260"/>
      <c r="J158" s="256"/>
      <c r="K158" s="256"/>
      <c r="L158" s="261"/>
      <c r="M158" s="262"/>
      <c r="N158" s="263"/>
      <c r="O158" s="263"/>
      <c r="P158" s="263"/>
      <c r="Q158" s="263"/>
      <c r="R158" s="263"/>
      <c r="S158" s="263"/>
      <c r="T158" s="264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65" t="s">
        <v>177</v>
      </c>
      <c r="AU158" s="265" t="s">
        <v>81</v>
      </c>
      <c r="AV158" s="15" t="s">
        <v>173</v>
      </c>
      <c r="AW158" s="15" t="s">
        <v>33</v>
      </c>
      <c r="AX158" s="15" t="s">
        <v>79</v>
      </c>
      <c r="AY158" s="265" t="s">
        <v>166</v>
      </c>
    </row>
    <row r="159" s="2" customFormat="1" ht="16.5" customHeight="1">
      <c r="A159" s="41"/>
      <c r="B159" s="42"/>
      <c r="C159" s="283" t="s">
        <v>179</v>
      </c>
      <c r="D159" s="283" t="s">
        <v>392</v>
      </c>
      <c r="E159" s="284" t="s">
        <v>913</v>
      </c>
      <c r="F159" s="285" t="s">
        <v>914</v>
      </c>
      <c r="G159" s="286" t="s">
        <v>524</v>
      </c>
      <c r="H159" s="287">
        <v>29.600000000000001</v>
      </c>
      <c r="I159" s="288"/>
      <c r="J159" s="289">
        <f>ROUND(I159*H159,2)</f>
        <v>0</v>
      </c>
      <c r="K159" s="285" t="s">
        <v>172</v>
      </c>
      <c r="L159" s="290"/>
      <c r="M159" s="291" t="s">
        <v>19</v>
      </c>
      <c r="N159" s="292" t="s">
        <v>42</v>
      </c>
      <c r="O159" s="87"/>
      <c r="P159" s="224">
        <f>O159*H159</f>
        <v>0</v>
      </c>
      <c r="Q159" s="224">
        <v>0.0040099999999999997</v>
      </c>
      <c r="R159" s="224">
        <f>Q159*H159</f>
        <v>0.118696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395</v>
      </c>
      <c r="AT159" s="226" t="s">
        <v>392</v>
      </c>
      <c r="AU159" s="226" t="s">
        <v>81</v>
      </c>
      <c r="AY159" s="20" t="s">
        <v>166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79</v>
      </c>
      <c r="BK159" s="227">
        <f>ROUND(I159*H159,2)</f>
        <v>0</v>
      </c>
      <c r="BL159" s="20" t="s">
        <v>315</v>
      </c>
      <c r="BM159" s="226" t="s">
        <v>915</v>
      </c>
    </row>
    <row r="160" s="13" customFormat="1">
      <c r="A160" s="13"/>
      <c r="B160" s="233"/>
      <c r="C160" s="234"/>
      <c r="D160" s="235" t="s">
        <v>177</v>
      </c>
      <c r="E160" s="236" t="s">
        <v>19</v>
      </c>
      <c r="F160" s="237" t="s">
        <v>908</v>
      </c>
      <c r="G160" s="234"/>
      <c r="H160" s="236" t="s">
        <v>19</v>
      </c>
      <c r="I160" s="238"/>
      <c r="J160" s="234"/>
      <c r="K160" s="234"/>
      <c r="L160" s="239"/>
      <c r="M160" s="240"/>
      <c r="N160" s="241"/>
      <c r="O160" s="241"/>
      <c r="P160" s="241"/>
      <c r="Q160" s="241"/>
      <c r="R160" s="241"/>
      <c r="S160" s="241"/>
      <c r="T160" s="24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3" t="s">
        <v>177</v>
      </c>
      <c r="AU160" s="243" t="s">
        <v>81</v>
      </c>
      <c r="AV160" s="13" t="s">
        <v>79</v>
      </c>
      <c r="AW160" s="13" t="s">
        <v>33</v>
      </c>
      <c r="AX160" s="13" t="s">
        <v>71</v>
      </c>
      <c r="AY160" s="243" t="s">
        <v>166</v>
      </c>
    </row>
    <row r="161" s="13" customFormat="1">
      <c r="A161" s="13"/>
      <c r="B161" s="233"/>
      <c r="C161" s="234"/>
      <c r="D161" s="235" t="s">
        <v>177</v>
      </c>
      <c r="E161" s="236" t="s">
        <v>19</v>
      </c>
      <c r="F161" s="237" t="s">
        <v>909</v>
      </c>
      <c r="G161" s="234"/>
      <c r="H161" s="236" t="s">
        <v>19</v>
      </c>
      <c r="I161" s="238"/>
      <c r="J161" s="234"/>
      <c r="K161" s="234"/>
      <c r="L161" s="239"/>
      <c r="M161" s="240"/>
      <c r="N161" s="241"/>
      <c r="O161" s="241"/>
      <c r="P161" s="241"/>
      <c r="Q161" s="241"/>
      <c r="R161" s="241"/>
      <c r="S161" s="241"/>
      <c r="T161" s="24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3" t="s">
        <v>177</v>
      </c>
      <c r="AU161" s="243" t="s">
        <v>81</v>
      </c>
      <c r="AV161" s="13" t="s">
        <v>79</v>
      </c>
      <c r="AW161" s="13" t="s">
        <v>33</v>
      </c>
      <c r="AX161" s="13" t="s">
        <v>71</v>
      </c>
      <c r="AY161" s="243" t="s">
        <v>166</v>
      </c>
    </row>
    <row r="162" s="13" customFormat="1">
      <c r="A162" s="13"/>
      <c r="B162" s="233"/>
      <c r="C162" s="234"/>
      <c r="D162" s="235" t="s">
        <v>177</v>
      </c>
      <c r="E162" s="236" t="s">
        <v>19</v>
      </c>
      <c r="F162" s="237" t="s">
        <v>910</v>
      </c>
      <c r="G162" s="234"/>
      <c r="H162" s="236" t="s">
        <v>19</v>
      </c>
      <c r="I162" s="238"/>
      <c r="J162" s="234"/>
      <c r="K162" s="234"/>
      <c r="L162" s="239"/>
      <c r="M162" s="240"/>
      <c r="N162" s="241"/>
      <c r="O162" s="241"/>
      <c r="P162" s="241"/>
      <c r="Q162" s="241"/>
      <c r="R162" s="241"/>
      <c r="S162" s="241"/>
      <c r="T162" s="24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3" t="s">
        <v>177</v>
      </c>
      <c r="AU162" s="243" t="s">
        <v>81</v>
      </c>
      <c r="AV162" s="13" t="s">
        <v>79</v>
      </c>
      <c r="AW162" s="13" t="s">
        <v>33</v>
      </c>
      <c r="AX162" s="13" t="s">
        <v>71</v>
      </c>
      <c r="AY162" s="243" t="s">
        <v>166</v>
      </c>
    </row>
    <row r="163" s="14" customFormat="1">
      <c r="A163" s="14"/>
      <c r="B163" s="244"/>
      <c r="C163" s="245"/>
      <c r="D163" s="235" t="s">
        <v>177</v>
      </c>
      <c r="E163" s="246" t="s">
        <v>19</v>
      </c>
      <c r="F163" s="247" t="s">
        <v>916</v>
      </c>
      <c r="G163" s="245"/>
      <c r="H163" s="248">
        <v>29.600000000000001</v>
      </c>
      <c r="I163" s="249"/>
      <c r="J163" s="245"/>
      <c r="K163" s="245"/>
      <c r="L163" s="250"/>
      <c r="M163" s="251"/>
      <c r="N163" s="252"/>
      <c r="O163" s="252"/>
      <c r="P163" s="252"/>
      <c r="Q163" s="252"/>
      <c r="R163" s="252"/>
      <c r="S163" s="252"/>
      <c r="T163" s="25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4" t="s">
        <v>177</v>
      </c>
      <c r="AU163" s="254" t="s">
        <v>81</v>
      </c>
      <c r="AV163" s="14" t="s">
        <v>81</v>
      </c>
      <c r="AW163" s="14" t="s">
        <v>33</v>
      </c>
      <c r="AX163" s="14" t="s">
        <v>71</v>
      </c>
      <c r="AY163" s="254" t="s">
        <v>166</v>
      </c>
    </row>
    <row r="164" s="15" customFormat="1">
      <c r="A164" s="15"/>
      <c r="B164" s="255"/>
      <c r="C164" s="256"/>
      <c r="D164" s="235" t="s">
        <v>177</v>
      </c>
      <c r="E164" s="257" t="s">
        <v>19</v>
      </c>
      <c r="F164" s="258" t="s">
        <v>180</v>
      </c>
      <c r="G164" s="256"/>
      <c r="H164" s="259">
        <v>29.600000000000001</v>
      </c>
      <c r="I164" s="260"/>
      <c r="J164" s="256"/>
      <c r="K164" s="256"/>
      <c r="L164" s="261"/>
      <c r="M164" s="262"/>
      <c r="N164" s="263"/>
      <c r="O164" s="263"/>
      <c r="P164" s="263"/>
      <c r="Q164" s="263"/>
      <c r="R164" s="263"/>
      <c r="S164" s="263"/>
      <c r="T164" s="264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5" t="s">
        <v>177</v>
      </c>
      <c r="AU164" s="265" t="s">
        <v>81</v>
      </c>
      <c r="AV164" s="15" t="s">
        <v>173</v>
      </c>
      <c r="AW164" s="15" t="s">
        <v>33</v>
      </c>
      <c r="AX164" s="15" t="s">
        <v>79</v>
      </c>
      <c r="AY164" s="265" t="s">
        <v>166</v>
      </c>
    </row>
    <row r="165" s="2" customFormat="1" ht="16.5" customHeight="1">
      <c r="A165" s="41"/>
      <c r="B165" s="42"/>
      <c r="C165" s="283" t="s">
        <v>226</v>
      </c>
      <c r="D165" s="283" t="s">
        <v>392</v>
      </c>
      <c r="E165" s="284" t="s">
        <v>398</v>
      </c>
      <c r="F165" s="285" t="s">
        <v>399</v>
      </c>
      <c r="G165" s="286" t="s">
        <v>234</v>
      </c>
      <c r="H165" s="287">
        <v>0.001</v>
      </c>
      <c r="I165" s="288"/>
      <c r="J165" s="289">
        <f>ROUND(I165*H165,2)</f>
        <v>0</v>
      </c>
      <c r="K165" s="285" t="s">
        <v>172</v>
      </c>
      <c r="L165" s="290"/>
      <c r="M165" s="291" t="s">
        <v>19</v>
      </c>
      <c r="N165" s="292" t="s">
        <v>42</v>
      </c>
      <c r="O165" s="87"/>
      <c r="P165" s="224">
        <f>O165*H165</f>
        <v>0</v>
      </c>
      <c r="Q165" s="224">
        <v>1</v>
      </c>
      <c r="R165" s="224">
        <f>Q165*H165</f>
        <v>0.001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395</v>
      </c>
      <c r="AT165" s="226" t="s">
        <v>392</v>
      </c>
      <c r="AU165" s="226" t="s">
        <v>81</v>
      </c>
      <c r="AY165" s="20" t="s">
        <v>166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79</v>
      </c>
      <c r="BK165" s="227">
        <f>ROUND(I165*H165,2)</f>
        <v>0</v>
      </c>
      <c r="BL165" s="20" t="s">
        <v>315</v>
      </c>
      <c r="BM165" s="226" t="s">
        <v>400</v>
      </c>
    </row>
    <row r="166" s="13" customFormat="1">
      <c r="A166" s="13"/>
      <c r="B166" s="233"/>
      <c r="C166" s="234"/>
      <c r="D166" s="235" t="s">
        <v>177</v>
      </c>
      <c r="E166" s="236" t="s">
        <v>19</v>
      </c>
      <c r="F166" s="237" t="s">
        <v>908</v>
      </c>
      <c r="G166" s="234"/>
      <c r="H166" s="236" t="s">
        <v>19</v>
      </c>
      <c r="I166" s="238"/>
      <c r="J166" s="234"/>
      <c r="K166" s="234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177</v>
      </c>
      <c r="AU166" s="243" t="s">
        <v>81</v>
      </c>
      <c r="AV166" s="13" t="s">
        <v>79</v>
      </c>
      <c r="AW166" s="13" t="s">
        <v>33</v>
      </c>
      <c r="AX166" s="13" t="s">
        <v>71</v>
      </c>
      <c r="AY166" s="243" t="s">
        <v>166</v>
      </c>
    </row>
    <row r="167" s="13" customFormat="1">
      <c r="A167" s="13"/>
      <c r="B167" s="233"/>
      <c r="C167" s="234"/>
      <c r="D167" s="235" t="s">
        <v>177</v>
      </c>
      <c r="E167" s="236" t="s">
        <v>19</v>
      </c>
      <c r="F167" s="237" t="s">
        <v>909</v>
      </c>
      <c r="G167" s="234"/>
      <c r="H167" s="236" t="s">
        <v>19</v>
      </c>
      <c r="I167" s="238"/>
      <c r="J167" s="234"/>
      <c r="K167" s="234"/>
      <c r="L167" s="239"/>
      <c r="M167" s="240"/>
      <c r="N167" s="241"/>
      <c r="O167" s="241"/>
      <c r="P167" s="241"/>
      <c r="Q167" s="241"/>
      <c r="R167" s="241"/>
      <c r="S167" s="241"/>
      <c r="T167" s="242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3" t="s">
        <v>177</v>
      </c>
      <c r="AU167" s="243" t="s">
        <v>81</v>
      </c>
      <c r="AV167" s="13" t="s">
        <v>79</v>
      </c>
      <c r="AW167" s="13" t="s">
        <v>33</v>
      </c>
      <c r="AX167" s="13" t="s">
        <v>71</v>
      </c>
      <c r="AY167" s="243" t="s">
        <v>166</v>
      </c>
    </row>
    <row r="168" s="13" customFormat="1">
      <c r="A168" s="13"/>
      <c r="B168" s="233"/>
      <c r="C168" s="234"/>
      <c r="D168" s="235" t="s">
        <v>177</v>
      </c>
      <c r="E168" s="236" t="s">
        <v>19</v>
      </c>
      <c r="F168" s="237" t="s">
        <v>390</v>
      </c>
      <c r="G168" s="234"/>
      <c r="H168" s="236" t="s">
        <v>19</v>
      </c>
      <c r="I168" s="238"/>
      <c r="J168" s="234"/>
      <c r="K168" s="234"/>
      <c r="L168" s="239"/>
      <c r="M168" s="240"/>
      <c r="N168" s="241"/>
      <c r="O168" s="241"/>
      <c r="P168" s="241"/>
      <c r="Q168" s="241"/>
      <c r="R168" s="241"/>
      <c r="S168" s="241"/>
      <c r="T168" s="242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3" t="s">
        <v>177</v>
      </c>
      <c r="AU168" s="243" t="s">
        <v>81</v>
      </c>
      <c r="AV168" s="13" t="s">
        <v>79</v>
      </c>
      <c r="AW168" s="13" t="s">
        <v>33</v>
      </c>
      <c r="AX168" s="13" t="s">
        <v>71</v>
      </c>
      <c r="AY168" s="243" t="s">
        <v>166</v>
      </c>
    </row>
    <row r="169" s="14" customFormat="1">
      <c r="A169" s="14"/>
      <c r="B169" s="244"/>
      <c r="C169" s="245"/>
      <c r="D169" s="235" t="s">
        <v>177</v>
      </c>
      <c r="E169" s="246" t="s">
        <v>19</v>
      </c>
      <c r="F169" s="247" t="s">
        <v>917</v>
      </c>
      <c r="G169" s="245"/>
      <c r="H169" s="248">
        <v>0.001</v>
      </c>
      <c r="I169" s="249"/>
      <c r="J169" s="245"/>
      <c r="K169" s="245"/>
      <c r="L169" s="250"/>
      <c r="M169" s="251"/>
      <c r="N169" s="252"/>
      <c r="O169" s="252"/>
      <c r="P169" s="252"/>
      <c r="Q169" s="252"/>
      <c r="R169" s="252"/>
      <c r="S169" s="252"/>
      <c r="T169" s="253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4" t="s">
        <v>177</v>
      </c>
      <c r="AU169" s="254" t="s">
        <v>81</v>
      </c>
      <c r="AV169" s="14" t="s">
        <v>81</v>
      </c>
      <c r="AW169" s="14" t="s">
        <v>33</v>
      </c>
      <c r="AX169" s="14" t="s">
        <v>71</v>
      </c>
      <c r="AY169" s="254" t="s">
        <v>166</v>
      </c>
    </row>
    <row r="170" s="15" customFormat="1">
      <c r="A170" s="15"/>
      <c r="B170" s="255"/>
      <c r="C170" s="256"/>
      <c r="D170" s="235" t="s">
        <v>177</v>
      </c>
      <c r="E170" s="257" t="s">
        <v>19</v>
      </c>
      <c r="F170" s="258" t="s">
        <v>180</v>
      </c>
      <c r="G170" s="256"/>
      <c r="H170" s="259">
        <v>0.001</v>
      </c>
      <c r="I170" s="260"/>
      <c r="J170" s="256"/>
      <c r="K170" s="256"/>
      <c r="L170" s="261"/>
      <c r="M170" s="262"/>
      <c r="N170" s="263"/>
      <c r="O170" s="263"/>
      <c r="P170" s="263"/>
      <c r="Q170" s="263"/>
      <c r="R170" s="263"/>
      <c r="S170" s="263"/>
      <c r="T170" s="264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65" t="s">
        <v>177</v>
      </c>
      <c r="AU170" s="265" t="s">
        <v>81</v>
      </c>
      <c r="AV170" s="15" t="s">
        <v>173</v>
      </c>
      <c r="AW170" s="15" t="s">
        <v>33</v>
      </c>
      <c r="AX170" s="15" t="s">
        <v>79</v>
      </c>
      <c r="AY170" s="265" t="s">
        <v>166</v>
      </c>
    </row>
    <row r="171" s="2" customFormat="1" ht="24.15" customHeight="1">
      <c r="A171" s="41"/>
      <c r="B171" s="42"/>
      <c r="C171" s="215" t="s">
        <v>231</v>
      </c>
      <c r="D171" s="215" t="s">
        <v>168</v>
      </c>
      <c r="E171" s="216" t="s">
        <v>402</v>
      </c>
      <c r="F171" s="217" t="s">
        <v>403</v>
      </c>
      <c r="G171" s="218" t="s">
        <v>234</v>
      </c>
      <c r="H171" s="219">
        <v>0.128</v>
      </c>
      <c r="I171" s="220"/>
      <c r="J171" s="221">
        <f>ROUND(I171*H171,2)</f>
        <v>0</v>
      </c>
      <c r="K171" s="217" t="s">
        <v>172</v>
      </c>
      <c r="L171" s="47"/>
      <c r="M171" s="222" t="s">
        <v>19</v>
      </c>
      <c r="N171" s="223" t="s">
        <v>42</v>
      </c>
      <c r="O171" s="87"/>
      <c r="P171" s="224">
        <f>O171*H171</f>
        <v>0</v>
      </c>
      <c r="Q171" s="224">
        <v>0</v>
      </c>
      <c r="R171" s="224">
        <f>Q171*H171</f>
        <v>0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315</v>
      </c>
      <c r="AT171" s="226" t="s">
        <v>168</v>
      </c>
      <c r="AU171" s="226" t="s">
        <v>81</v>
      </c>
      <c r="AY171" s="20" t="s">
        <v>166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79</v>
      </c>
      <c r="BK171" s="227">
        <f>ROUND(I171*H171,2)</f>
        <v>0</v>
      </c>
      <c r="BL171" s="20" t="s">
        <v>315</v>
      </c>
      <c r="BM171" s="226" t="s">
        <v>404</v>
      </c>
    </row>
    <row r="172" s="2" customFormat="1">
      <c r="A172" s="41"/>
      <c r="B172" s="42"/>
      <c r="C172" s="43"/>
      <c r="D172" s="228" t="s">
        <v>175</v>
      </c>
      <c r="E172" s="43"/>
      <c r="F172" s="229" t="s">
        <v>405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175</v>
      </c>
      <c r="AU172" s="20" t="s">
        <v>81</v>
      </c>
    </row>
    <row r="173" s="12" customFormat="1" ht="22.8" customHeight="1">
      <c r="A173" s="12"/>
      <c r="B173" s="199"/>
      <c r="C173" s="200"/>
      <c r="D173" s="201" t="s">
        <v>70</v>
      </c>
      <c r="E173" s="213" t="s">
        <v>406</v>
      </c>
      <c r="F173" s="213" t="s">
        <v>407</v>
      </c>
      <c r="G173" s="200"/>
      <c r="H173" s="200"/>
      <c r="I173" s="203"/>
      <c r="J173" s="214">
        <f>BK173</f>
        <v>0</v>
      </c>
      <c r="K173" s="200"/>
      <c r="L173" s="205"/>
      <c r="M173" s="206"/>
      <c r="N173" s="207"/>
      <c r="O173" s="207"/>
      <c r="P173" s="208">
        <f>SUM(P174:P180)</f>
        <v>0</v>
      </c>
      <c r="Q173" s="207"/>
      <c r="R173" s="208">
        <f>SUM(R174:R180)</f>
        <v>0.00061428000000000003</v>
      </c>
      <c r="S173" s="207"/>
      <c r="T173" s="209">
        <f>SUM(T174:T180)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10" t="s">
        <v>81</v>
      </c>
      <c r="AT173" s="211" t="s">
        <v>70</v>
      </c>
      <c r="AU173" s="211" t="s">
        <v>79</v>
      </c>
      <c r="AY173" s="210" t="s">
        <v>166</v>
      </c>
      <c r="BK173" s="212">
        <f>SUM(BK174:BK180)</f>
        <v>0</v>
      </c>
    </row>
    <row r="174" s="2" customFormat="1" ht="16.5" customHeight="1">
      <c r="A174" s="41"/>
      <c r="B174" s="42"/>
      <c r="C174" s="215" t="s">
        <v>238</v>
      </c>
      <c r="D174" s="215" t="s">
        <v>168</v>
      </c>
      <c r="E174" s="216" t="s">
        <v>408</v>
      </c>
      <c r="F174" s="217" t="s">
        <v>409</v>
      </c>
      <c r="G174" s="218" t="s">
        <v>188</v>
      </c>
      <c r="H174" s="219">
        <v>5.1189999999999998</v>
      </c>
      <c r="I174" s="220"/>
      <c r="J174" s="221">
        <f>ROUND(I174*H174,2)</f>
        <v>0</v>
      </c>
      <c r="K174" s="217" t="s">
        <v>172</v>
      </c>
      <c r="L174" s="47"/>
      <c r="M174" s="222" t="s">
        <v>19</v>
      </c>
      <c r="N174" s="223" t="s">
        <v>42</v>
      </c>
      <c r="O174" s="87"/>
      <c r="P174" s="224">
        <f>O174*H174</f>
        <v>0</v>
      </c>
      <c r="Q174" s="224">
        <v>0.00012</v>
      </c>
      <c r="R174" s="224">
        <f>Q174*H174</f>
        <v>0.00061428000000000003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315</v>
      </c>
      <c r="AT174" s="226" t="s">
        <v>168</v>
      </c>
      <c r="AU174" s="226" t="s">
        <v>81</v>
      </c>
      <c r="AY174" s="20" t="s">
        <v>166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79</v>
      </c>
      <c r="BK174" s="227">
        <f>ROUND(I174*H174,2)</f>
        <v>0</v>
      </c>
      <c r="BL174" s="20" t="s">
        <v>315</v>
      </c>
      <c r="BM174" s="226" t="s">
        <v>410</v>
      </c>
    </row>
    <row r="175" s="2" customFormat="1">
      <c r="A175" s="41"/>
      <c r="B175" s="42"/>
      <c r="C175" s="43"/>
      <c r="D175" s="228" t="s">
        <v>175</v>
      </c>
      <c r="E175" s="43"/>
      <c r="F175" s="229" t="s">
        <v>411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175</v>
      </c>
      <c r="AU175" s="20" t="s">
        <v>81</v>
      </c>
    </row>
    <row r="176" s="13" customFormat="1">
      <c r="A176" s="13"/>
      <c r="B176" s="233"/>
      <c r="C176" s="234"/>
      <c r="D176" s="235" t="s">
        <v>177</v>
      </c>
      <c r="E176" s="236" t="s">
        <v>19</v>
      </c>
      <c r="F176" s="237" t="s">
        <v>908</v>
      </c>
      <c r="G176" s="234"/>
      <c r="H176" s="236" t="s">
        <v>19</v>
      </c>
      <c r="I176" s="238"/>
      <c r="J176" s="234"/>
      <c r="K176" s="234"/>
      <c r="L176" s="239"/>
      <c r="M176" s="240"/>
      <c r="N176" s="241"/>
      <c r="O176" s="241"/>
      <c r="P176" s="241"/>
      <c r="Q176" s="241"/>
      <c r="R176" s="241"/>
      <c r="S176" s="241"/>
      <c r="T176" s="24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3" t="s">
        <v>177</v>
      </c>
      <c r="AU176" s="243" t="s">
        <v>81</v>
      </c>
      <c r="AV176" s="13" t="s">
        <v>79</v>
      </c>
      <c r="AW176" s="13" t="s">
        <v>33</v>
      </c>
      <c r="AX176" s="13" t="s">
        <v>71</v>
      </c>
      <c r="AY176" s="243" t="s">
        <v>166</v>
      </c>
    </row>
    <row r="177" s="13" customFormat="1">
      <c r="A177" s="13"/>
      <c r="B177" s="233"/>
      <c r="C177" s="234"/>
      <c r="D177" s="235" t="s">
        <v>177</v>
      </c>
      <c r="E177" s="236" t="s">
        <v>19</v>
      </c>
      <c r="F177" s="237" t="s">
        <v>909</v>
      </c>
      <c r="G177" s="234"/>
      <c r="H177" s="236" t="s">
        <v>19</v>
      </c>
      <c r="I177" s="238"/>
      <c r="J177" s="234"/>
      <c r="K177" s="234"/>
      <c r="L177" s="239"/>
      <c r="M177" s="240"/>
      <c r="N177" s="241"/>
      <c r="O177" s="241"/>
      <c r="P177" s="241"/>
      <c r="Q177" s="241"/>
      <c r="R177" s="241"/>
      <c r="S177" s="241"/>
      <c r="T177" s="242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3" t="s">
        <v>177</v>
      </c>
      <c r="AU177" s="243" t="s">
        <v>81</v>
      </c>
      <c r="AV177" s="13" t="s">
        <v>79</v>
      </c>
      <c r="AW177" s="13" t="s">
        <v>33</v>
      </c>
      <c r="AX177" s="13" t="s">
        <v>71</v>
      </c>
      <c r="AY177" s="243" t="s">
        <v>166</v>
      </c>
    </row>
    <row r="178" s="13" customFormat="1">
      <c r="A178" s="13"/>
      <c r="B178" s="233"/>
      <c r="C178" s="234"/>
      <c r="D178" s="235" t="s">
        <v>177</v>
      </c>
      <c r="E178" s="236" t="s">
        <v>19</v>
      </c>
      <c r="F178" s="237" t="s">
        <v>910</v>
      </c>
      <c r="G178" s="234"/>
      <c r="H178" s="236" t="s">
        <v>19</v>
      </c>
      <c r="I178" s="238"/>
      <c r="J178" s="234"/>
      <c r="K178" s="234"/>
      <c r="L178" s="239"/>
      <c r="M178" s="240"/>
      <c r="N178" s="241"/>
      <c r="O178" s="241"/>
      <c r="P178" s="241"/>
      <c r="Q178" s="241"/>
      <c r="R178" s="241"/>
      <c r="S178" s="241"/>
      <c r="T178" s="24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3" t="s">
        <v>177</v>
      </c>
      <c r="AU178" s="243" t="s">
        <v>81</v>
      </c>
      <c r="AV178" s="13" t="s">
        <v>79</v>
      </c>
      <c r="AW178" s="13" t="s">
        <v>33</v>
      </c>
      <c r="AX178" s="13" t="s">
        <v>71</v>
      </c>
      <c r="AY178" s="243" t="s">
        <v>166</v>
      </c>
    </row>
    <row r="179" s="14" customFormat="1">
      <c r="A179" s="14"/>
      <c r="B179" s="244"/>
      <c r="C179" s="245"/>
      <c r="D179" s="235" t="s">
        <v>177</v>
      </c>
      <c r="E179" s="246" t="s">
        <v>19</v>
      </c>
      <c r="F179" s="247" t="s">
        <v>918</v>
      </c>
      <c r="G179" s="245"/>
      <c r="H179" s="248">
        <v>5.1189999999999998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4" t="s">
        <v>177</v>
      </c>
      <c r="AU179" s="254" t="s">
        <v>81</v>
      </c>
      <c r="AV179" s="14" t="s">
        <v>81</v>
      </c>
      <c r="AW179" s="14" t="s">
        <v>33</v>
      </c>
      <c r="AX179" s="14" t="s">
        <v>71</v>
      </c>
      <c r="AY179" s="254" t="s">
        <v>166</v>
      </c>
    </row>
    <row r="180" s="15" customFormat="1">
      <c r="A180" s="15"/>
      <c r="B180" s="255"/>
      <c r="C180" s="256"/>
      <c r="D180" s="235" t="s">
        <v>177</v>
      </c>
      <c r="E180" s="257" t="s">
        <v>19</v>
      </c>
      <c r="F180" s="258" t="s">
        <v>180</v>
      </c>
      <c r="G180" s="256"/>
      <c r="H180" s="259">
        <v>5.1189999999999998</v>
      </c>
      <c r="I180" s="260"/>
      <c r="J180" s="256"/>
      <c r="K180" s="256"/>
      <c r="L180" s="261"/>
      <c r="M180" s="262"/>
      <c r="N180" s="263"/>
      <c r="O180" s="263"/>
      <c r="P180" s="263"/>
      <c r="Q180" s="263"/>
      <c r="R180" s="263"/>
      <c r="S180" s="263"/>
      <c r="T180" s="264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65" t="s">
        <v>177</v>
      </c>
      <c r="AU180" s="265" t="s">
        <v>81</v>
      </c>
      <c r="AV180" s="15" t="s">
        <v>173</v>
      </c>
      <c r="AW180" s="15" t="s">
        <v>33</v>
      </c>
      <c r="AX180" s="15" t="s">
        <v>79</v>
      </c>
      <c r="AY180" s="265" t="s">
        <v>166</v>
      </c>
    </row>
    <row r="181" s="12" customFormat="1" ht="22.8" customHeight="1">
      <c r="A181" s="12"/>
      <c r="B181" s="199"/>
      <c r="C181" s="200"/>
      <c r="D181" s="201" t="s">
        <v>70</v>
      </c>
      <c r="E181" s="213" t="s">
        <v>413</v>
      </c>
      <c r="F181" s="213" t="s">
        <v>414</v>
      </c>
      <c r="G181" s="200"/>
      <c r="H181" s="200"/>
      <c r="I181" s="203"/>
      <c r="J181" s="214">
        <f>BK181</f>
        <v>0</v>
      </c>
      <c r="K181" s="200"/>
      <c r="L181" s="205"/>
      <c r="M181" s="206"/>
      <c r="N181" s="207"/>
      <c r="O181" s="207"/>
      <c r="P181" s="208">
        <f>SUM(P182:P202)</f>
        <v>0</v>
      </c>
      <c r="Q181" s="207"/>
      <c r="R181" s="208">
        <f>SUM(R182:R202)</f>
        <v>0.0098796700000000001</v>
      </c>
      <c r="S181" s="207"/>
      <c r="T181" s="209">
        <f>SUM(T182:T202)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10" t="s">
        <v>81</v>
      </c>
      <c r="AT181" s="211" t="s">
        <v>70</v>
      </c>
      <c r="AU181" s="211" t="s">
        <v>79</v>
      </c>
      <c r="AY181" s="210" t="s">
        <v>166</v>
      </c>
      <c r="BK181" s="212">
        <f>SUM(BK182:BK202)</f>
        <v>0</v>
      </c>
    </row>
    <row r="182" s="2" customFormat="1" ht="24.15" customHeight="1">
      <c r="A182" s="41"/>
      <c r="B182" s="42"/>
      <c r="C182" s="215" t="s">
        <v>243</v>
      </c>
      <c r="D182" s="215" t="s">
        <v>168</v>
      </c>
      <c r="E182" s="216" t="s">
        <v>415</v>
      </c>
      <c r="F182" s="217" t="s">
        <v>416</v>
      </c>
      <c r="G182" s="218" t="s">
        <v>188</v>
      </c>
      <c r="H182" s="219">
        <v>5.1189999999999998</v>
      </c>
      <c r="I182" s="220"/>
      <c r="J182" s="221">
        <f>ROUND(I182*H182,2)</f>
        <v>0</v>
      </c>
      <c r="K182" s="217" t="s">
        <v>172</v>
      </c>
      <c r="L182" s="47"/>
      <c r="M182" s="222" t="s">
        <v>19</v>
      </c>
      <c r="N182" s="223" t="s">
        <v>42</v>
      </c>
      <c r="O182" s="87"/>
      <c r="P182" s="224">
        <f>O182*H182</f>
        <v>0</v>
      </c>
      <c r="Q182" s="224">
        <v>0</v>
      </c>
      <c r="R182" s="224">
        <f>Q182*H182</f>
        <v>0</v>
      </c>
      <c r="S182" s="224">
        <v>0</v>
      </c>
      <c r="T182" s="225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6" t="s">
        <v>315</v>
      </c>
      <c r="AT182" s="226" t="s">
        <v>168</v>
      </c>
      <c r="AU182" s="226" t="s">
        <v>81</v>
      </c>
      <c r="AY182" s="20" t="s">
        <v>166</v>
      </c>
      <c r="BE182" s="227">
        <f>IF(N182="základní",J182,0)</f>
        <v>0</v>
      </c>
      <c r="BF182" s="227">
        <f>IF(N182="snížená",J182,0)</f>
        <v>0</v>
      </c>
      <c r="BG182" s="227">
        <f>IF(N182="zákl. přenesená",J182,0)</f>
        <v>0</v>
      </c>
      <c r="BH182" s="227">
        <f>IF(N182="sníž. přenesená",J182,0)</f>
        <v>0</v>
      </c>
      <c r="BI182" s="227">
        <f>IF(N182="nulová",J182,0)</f>
        <v>0</v>
      </c>
      <c r="BJ182" s="20" t="s">
        <v>79</v>
      </c>
      <c r="BK182" s="227">
        <f>ROUND(I182*H182,2)</f>
        <v>0</v>
      </c>
      <c r="BL182" s="20" t="s">
        <v>315</v>
      </c>
      <c r="BM182" s="226" t="s">
        <v>417</v>
      </c>
    </row>
    <row r="183" s="2" customFormat="1">
      <c r="A183" s="41"/>
      <c r="B183" s="42"/>
      <c r="C183" s="43"/>
      <c r="D183" s="228" t="s">
        <v>175</v>
      </c>
      <c r="E183" s="43"/>
      <c r="F183" s="229" t="s">
        <v>418</v>
      </c>
      <c r="G183" s="43"/>
      <c r="H183" s="43"/>
      <c r="I183" s="230"/>
      <c r="J183" s="43"/>
      <c r="K183" s="43"/>
      <c r="L183" s="47"/>
      <c r="M183" s="231"/>
      <c r="N183" s="232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175</v>
      </c>
      <c r="AU183" s="20" t="s">
        <v>81</v>
      </c>
    </row>
    <row r="184" s="13" customFormat="1">
      <c r="A184" s="13"/>
      <c r="B184" s="233"/>
      <c r="C184" s="234"/>
      <c r="D184" s="235" t="s">
        <v>177</v>
      </c>
      <c r="E184" s="236" t="s">
        <v>19</v>
      </c>
      <c r="F184" s="237" t="s">
        <v>908</v>
      </c>
      <c r="G184" s="234"/>
      <c r="H184" s="236" t="s">
        <v>19</v>
      </c>
      <c r="I184" s="238"/>
      <c r="J184" s="234"/>
      <c r="K184" s="234"/>
      <c r="L184" s="239"/>
      <c r="M184" s="240"/>
      <c r="N184" s="241"/>
      <c r="O184" s="241"/>
      <c r="P184" s="241"/>
      <c r="Q184" s="241"/>
      <c r="R184" s="241"/>
      <c r="S184" s="241"/>
      <c r="T184" s="242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3" t="s">
        <v>177</v>
      </c>
      <c r="AU184" s="243" t="s">
        <v>81</v>
      </c>
      <c r="AV184" s="13" t="s">
        <v>79</v>
      </c>
      <c r="AW184" s="13" t="s">
        <v>33</v>
      </c>
      <c r="AX184" s="13" t="s">
        <v>71</v>
      </c>
      <c r="AY184" s="243" t="s">
        <v>166</v>
      </c>
    </row>
    <row r="185" s="13" customFormat="1">
      <c r="A185" s="13"/>
      <c r="B185" s="233"/>
      <c r="C185" s="234"/>
      <c r="D185" s="235" t="s">
        <v>177</v>
      </c>
      <c r="E185" s="236" t="s">
        <v>19</v>
      </c>
      <c r="F185" s="237" t="s">
        <v>909</v>
      </c>
      <c r="G185" s="234"/>
      <c r="H185" s="236" t="s">
        <v>19</v>
      </c>
      <c r="I185" s="238"/>
      <c r="J185" s="234"/>
      <c r="K185" s="234"/>
      <c r="L185" s="239"/>
      <c r="M185" s="240"/>
      <c r="N185" s="241"/>
      <c r="O185" s="241"/>
      <c r="P185" s="241"/>
      <c r="Q185" s="241"/>
      <c r="R185" s="241"/>
      <c r="S185" s="241"/>
      <c r="T185" s="242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3" t="s">
        <v>177</v>
      </c>
      <c r="AU185" s="243" t="s">
        <v>81</v>
      </c>
      <c r="AV185" s="13" t="s">
        <v>79</v>
      </c>
      <c r="AW185" s="13" t="s">
        <v>33</v>
      </c>
      <c r="AX185" s="13" t="s">
        <v>71</v>
      </c>
      <c r="AY185" s="243" t="s">
        <v>166</v>
      </c>
    </row>
    <row r="186" s="13" customFormat="1">
      <c r="A186" s="13"/>
      <c r="B186" s="233"/>
      <c r="C186" s="234"/>
      <c r="D186" s="235" t="s">
        <v>177</v>
      </c>
      <c r="E186" s="236" t="s">
        <v>19</v>
      </c>
      <c r="F186" s="237" t="s">
        <v>910</v>
      </c>
      <c r="G186" s="234"/>
      <c r="H186" s="236" t="s">
        <v>19</v>
      </c>
      <c r="I186" s="238"/>
      <c r="J186" s="234"/>
      <c r="K186" s="234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177</v>
      </c>
      <c r="AU186" s="243" t="s">
        <v>81</v>
      </c>
      <c r="AV186" s="13" t="s">
        <v>79</v>
      </c>
      <c r="AW186" s="13" t="s">
        <v>33</v>
      </c>
      <c r="AX186" s="13" t="s">
        <v>71</v>
      </c>
      <c r="AY186" s="243" t="s">
        <v>166</v>
      </c>
    </row>
    <row r="187" s="14" customFormat="1">
      <c r="A187" s="14"/>
      <c r="B187" s="244"/>
      <c r="C187" s="245"/>
      <c r="D187" s="235" t="s">
        <v>177</v>
      </c>
      <c r="E187" s="246" t="s">
        <v>19</v>
      </c>
      <c r="F187" s="247" t="s">
        <v>918</v>
      </c>
      <c r="G187" s="245"/>
      <c r="H187" s="248">
        <v>5.1189999999999998</v>
      </c>
      <c r="I187" s="249"/>
      <c r="J187" s="245"/>
      <c r="K187" s="245"/>
      <c r="L187" s="250"/>
      <c r="M187" s="251"/>
      <c r="N187" s="252"/>
      <c r="O187" s="252"/>
      <c r="P187" s="252"/>
      <c r="Q187" s="252"/>
      <c r="R187" s="252"/>
      <c r="S187" s="252"/>
      <c r="T187" s="25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4" t="s">
        <v>177</v>
      </c>
      <c r="AU187" s="254" t="s">
        <v>81</v>
      </c>
      <c r="AV187" s="14" t="s">
        <v>81</v>
      </c>
      <c r="AW187" s="14" t="s">
        <v>33</v>
      </c>
      <c r="AX187" s="14" t="s">
        <v>71</v>
      </c>
      <c r="AY187" s="254" t="s">
        <v>166</v>
      </c>
    </row>
    <row r="188" s="15" customFormat="1">
      <c r="A188" s="15"/>
      <c r="B188" s="255"/>
      <c r="C188" s="256"/>
      <c r="D188" s="235" t="s">
        <v>177</v>
      </c>
      <c r="E188" s="257" t="s">
        <v>19</v>
      </c>
      <c r="F188" s="258" t="s">
        <v>180</v>
      </c>
      <c r="G188" s="256"/>
      <c r="H188" s="259">
        <v>5.1189999999999998</v>
      </c>
      <c r="I188" s="260"/>
      <c r="J188" s="256"/>
      <c r="K188" s="256"/>
      <c r="L188" s="261"/>
      <c r="M188" s="262"/>
      <c r="N188" s="263"/>
      <c r="O188" s="263"/>
      <c r="P188" s="263"/>
      <c r="Q188" s="263"/>
      <c r="R188" s="263"/>
      <c r="S188" s="263"/>
      <c r="T188" s="264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5" t="s">
        <v>177</v>
      </c>
      <c r="AU188" s="265" t="s">
        <v>81</v>
      </c>
      <c r="AV188" s="15" t="s">
        <v>173</v>
      </c>
      <c r="AW188" s="15" t="s">
        <v>33</v>
      </c>
      <c r="AX188" s="15" t="s">
        <v>79</v>
      </c>
      <c r="AY188" s="265" t="s">
        <v>166</v>
      </c>
    </row>
    <row r="189" s="2" customFormat="1" ht="16.5" customHeight="1">
      <c r="A189" s="41"/>
      <c r="B189" s="42"/>
      <c r="C189" s="215" t="s">
        <v>8</v>
      </c>
      <c r="D189" s="215" t="s">
        <v>168</v>
      </c>
      <c r="E189" s="216" t="s">
        <v>419</v>
      </c>
      <c r="F189" s="217" t="s">
        <v>420</v>
      </c>
      <c r="G189" s="218" t="s">
        <v>188</v>
      </c>
      <c r="H189" s="219">
        <v>5.1189999999999998</v>
      </c>
      <c r="I189" s="220"/>
      <c r="J189" s="221">
        <f>ROUND(I189*H189,2)</f>
        <v>0</v>
      </c>
      <c r="K189" s="217" t="s">
        <v>172</v>
      </c>
      <c r="L189" s="47"/>
      <c r="M189" s="222" t="s">
        <v>19</v>
      </c>
      <c r="N189" s="223" t="s">
        <v>42</v>
      </c>
      <c r="O189" s="87"/>
      <c r="P189" s="224">
        <f>O189*H189</f>
        <v>0</v>
      </c>
      <c r="Q189" s="224">
        <v>0</v>
      </c>
      <c r="R189" s="224">
        <f>Q189*H189</f>
        <v>0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315</v>
      </c>
      <c r="AT189" s="226" t="s">
        <v>168</v>
      </c>
      <c r="AU189" s="226" t="s">
        <v>81</v>
      </c>
      <c r="AY189" s="20" t="s">
        <v>166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79</v>
      </c>
      <c r="BK189" s="227">
        <f>ROUND(I189*H189,2)</f>
        <v>0</v>
      </c>
      <c r="BL189" s="20" t="s">
        <v>315</v>
      </c>
      <c r="BM189" s="226" t="s">
        <v>421</v>
      </c>
    </row>
    <row r="190" s="2" customFormat="1">
      <c r="A190" s="41"/>
      <c r="B190" s="42"/>
      <c r="C190" s="43"/>
      <c r="D190" s="228" t="s">
        <v>175</v>
      </c>
      <c r="E190" s="43"/>
      <c r="F190" s="229" t="s">
        <v>422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175</v>
      </c>
      <c r="AU190" s="20" t="s">
        <v>81</v>
      </c>
    </row>
    <row r="191" s="13" customFormat="1">
      <c r="A191" s="13"/>
      <c r="B191" s="233"/>
      <c r="C191" s="234"/>
      <c r="D191" s="235" t="s">
        <v>177</v>
      </c>
      <c r="E191" s="236" t="s">
        <v>19</v>
      </c>
      <c r="F191" s="237" t="s">
        <v>908</v>
      </c>
      <c r="G191" s="234"/>
      <c r="H191" s="236" t="s">
        <v>19</v>
      </c>
      <c r="I191" s="238"/>
      <c r="J191" s="234"/>
      <c r="K191" s="234"/>
      <c r="L191" s="239"/>
      <c r="M191" s="240"/>
      <c r="N191" s="241"/>
      <c r="O191" s="241"/>
      <c r="P191" s="241"/>
      <c r="Q191" s="241"/>
      <c r="R191" s="241"/>
      <c r="S191" s="241"/>
      <c r="T191" s="242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3" t="s">
        <v>177</v>
      </c>
      <c r="AU191" s="243" t="s">
        <v>81</v>
      </c>
      <c r="AV191" s="13" t="s">
        <v>79</v>
      </c>
      <c r="AW191" s="13" t="s">
        <v>33</v>
      </c>
      <c r="AX191" s="13" t="s">
        <v>71</v>
      </c>
      <c r="AY191" s="243" t="s">
        <v>166</v>
      </c>
    </row>
    <row r="192" s="13" customFormat="1">
      <c r="A192" s="13"/>
      <c r="B192" s="233"/>
      <c r="C192" s="234"/>
      <c r="D192" s="235" t="s">
        <v>177</v>
      </c>
      <c r="E192" s="236" t="s">
        <v>19</v>
      </c>
      <c r="F192" s="237" t="s">
        <v>909</v>
      </c>
      <c r="G192" s="234"/>
      <c r="H192" s="236" t="s">
        <v>19</v>
      </c>
      <c r="I192" s="238"/>
      <c r="J192" s="234"/>
      <c r="K192" s="234"/>
      <c r="L192" s="239"/>
      <c r="M192" s="240"/>
      <c r="N192" s="241"/>
      <c r="O192" s="241"/>
      <c r="P192" s="241"/>
      <c r="Q192" s="241"/>
      <c r="R192" s="241"/>
      <c r="S192" s="241"/>
      <c r="T192" s="242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3" t="s">
        <v>177</v>
      </c>
      <c r="AU192" s="243" t="s">
        <v>81</v>
      </c>
      <c r="AV192" s="13" t="s">
        <v>79</v>
      </c>
      <c r="AW192" s="13" t="s">
        <v>33</v>
      </c>
      <c r="AX192" s="13" t="s">
        <v>71</v>
      </c>
      <c r="AY192" s="243" t="s">
        <v>166</v>
      </c>
    </row>
    <row r="193" s="13" customFormat="1">
      <c r="A193" s="13"/>
      <c r="B193" s="233"/>
      <c r="C193" s="234"/>
      <c r="D193" s="235" t="s">
        <v>177</v>
      </c>
      <c r="E193" s="236" t="s">
        <v>19</v>
      </c>
      <c r="F193" s="237" t="s">
        <v>910</v>
      </c>
      <c r="G193" s="234"/>
      <c r="H193" s="236" t="s">
        <v>19</v>
      </c>
      <c r="I193" s="238"/>
      <c r="J193" s="234"/>
      <c r="K193" s="234"/>
      <c r="L193" s="239"/>
      <c r="M193" s="240"/>
      <c r="N193" s="241"/>
      <c r="O193" s="241"/>
      <c r="P193" s="241"/>
      <c r="Q193" s="241"/>
      <c r="R193" s="241"/>
      <c r="S193" s="241"/>
      <c r="T193" s="242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3" t="s">
        <v>177</v>
      </c>
      <c r="AU193" s="243" t="s">
        <v>81</v>
      </c>
      <c r="AV193" s="13" t="s">
        <v>79</v>
      </c>
      <c r="AW193" s="13" t="s">
        <v>33</v>
      </c>
      <c r="AX193" s="13" t="s">
        <v>71</v>
      </c>
      <c r="AY193" s="243" t="s">
        <v>166</v>
      </c>
    </row>
    <row r="194" s="14" customFormat="1">
      <c r="A194" s="14"/>
      <c r="B194" s="244"/>
      <c r="C194" s="245"/>
      <c r="D194" s="235" t="s">
        <v>177</v>
      </c>
      <c r="E194" s="246" t="s">
        <v>19</v>
      </c>
      <c r="F194" s="247" t="s">
        <v>918</v>
      </c>
      <c r="G194" s="245"/>
      <c r="H194" s="248">
        <v>5.1189999999999998</v>
      </c>
      <c r="I194" s="249"/>
      <c r="J194" s="245"/>
      <c r="K194" s="245"/>
      <c r="L194" s="250"/>
      <c r="M194" s="251"/>
      <c r="N194" s="252"/>
      <c r="O194" s="252"/>
      <c r="P194" s="252"/>
      <c r="Q194" s="252"/>
      <c r="R194" s="252"/>
      <c r="S194" s="252"/>
      <c r="T194" s="25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4" t="s">
        <v>177</v>
      </c>
      <c r="AU194" s="254" t="s">
        <v>81</v>
      </c>
      <c r="AV194" s="14" t="s">
        <v>81</v>
      </c>
      <c r="AW194" s="14" t="s">
        <v>33</v>
      </c>
      <c r="AX194" s="14" t="s">
        <v>71</v>
      </c>
      <c r="AY194" s="254" t="s">
        <v>166</v>
      </c>
    </row>
    <row r="195" s="15" customFormat="1">
      <c r="A195" s="15"/>
      <c r="B195" s="255"/>
      <c r="C195" s="256"/>
      <c r="D195" s="235" t="s">
        <v>177</v>
      </c>
      <c r="E195" s="257" t="s">
        <v>19</v>
      </c>
      <c r="F195" s="258" t="s">
        <v>180</v>
      </c>
      <c r="G195" s="256"/>
      <c r="H195" s="259">
        <v>5.1189999999999998</v>
      </c>
      <c r="I195" s="260"/>
      <c r="J195" s="256"/>
      <c r="K195" s="256"/>
      <c r="L195" s="261"/>
      <c r="M195" s="262"/>
      <c r="N195" s="263"/>
      <c r="O195" s="263"/>
      <c r="P195" s="263"/>
      <c r="Q195" s="263"/>
      <c r="R195" s="263"/>
      <c r="S195" s="263"/>
      <c r="T195" s="264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5" t="s">
        <v>177</v>
      </c>
      <c r="AU195" s="265" t="s">
        <v>81</v>
      </c>
      <c r="AV195" s="15" t="s">
        <v>173</v>
      </c>
      <c r="AW195" s="15" t="s">
        <v>33</v>
      </c>
      <c r="AX195" s="15" t="s">
        <v>79</v>
      </c>
      <c r="AY195" s="265" t="s">
        <v>166</v>
      </c>
    </row>
    <row r="196" s="2" customFormat="1" ht="16.5" customHeight="1">
      <c r="A196" s="41"/>
      <c r="B196" s="42"/>
      <c r="C196" s="215" t="s">
        <v>263</v>
      </c>
      <c r="D196" s="215" t="s">
        <v>168</v>
      </c>
      <c r="E196" s="216" t="s">
        <v>423</v>
      </c>
      <c r="F196" s="217" t="s">
        <v>424</v>
      </c>
      <c r="G196" s="218" t="s">
        <v>188</v>
      </c>
      <c r="H196" s="219">
        <v>5.1189999999999998</v>
      </c>
      <c r="I196" s="220"/>
      <c r="J196" s="221">
        <f>ROUND(I196*H196,2)</f>
        <v>0</v>
      </c>
      <c r="K196" s="217" t="s">
        <v>172</v>
      </c>
      <c r="L196" s="47"/>
      <c r="M196" s="222" t="s">
        <v>19</v>
      </c>
      <c r="N196" s="223" t="s">
        <v>42</v>
      </c>
      <c r="O196" s="87"/>
      <c r="P196" s="224">
        <f>O196*H196</f>
        <v>0</v>
      </c>
      <c r="Q196" s="224">
        <v>0.0019300000000000001</v>
      </c>
      <c r="R196" s="224">
        <f>Q196*H196</f>
        <v>0.0098796700000000001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315</v>
      </c>
      <c r="AT196" s="226" t="s">
        <v>168</v>
      </c>
      <c r="AU196" s="226" t="s">
        <v>81</v>
      </c>
      <c r="AY196" s="20" t="s">
        <v>166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79</v>
      </c>
      <c r="BK196" s="227">
        <f>ROUND(I196*H196,2)</f>
        <v>0</v>
      </c>
      <c r="BL196" s="20" t="s">
        <v>315</v>
      </c>
      <c r="BM196" s="226" t="s">
        <v>425</v>
      </c>
    </row>
    <row r="197" s="2" customFormat="1">
      <c r="A197" s="41"/>
      <c r="B197" s="42"/>
      <c r="C197" s="43"/>
      <c r="D197" s="228" t="s">
        <v>175</v>
      </c>
      <c r="E197" s="43"/>
      <c r="F197" s="229" t="s">
        <v>426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175</v>
      </c>
      <c r="AU197" s="20" t="s">
        <v>81</v>
      </c>
    </row>
    <row r="198" s="13" customFormat="1">
      <c r="A198" s="13"/>
      <c r="B198" s="233"/>
      <c r="C198" s="234"/>
      <c r="D198" s="235" t="s">
        <v>177</v>
      </c>
      <c r="E198" s="236" t="s">
        <v>19</v>
      </c>
      <c r="F198" s="237" t="s">
        <v>908</v>
      </c>
      <c r="G198" s="234"/>
      <c r="H198" s="236" t="s">
        <v>19</v>
      </c>
      <c r="I198" s="238"/>
      <c r="J198" s="234"/>
      <c r="K198" s="234"/>
      <c r="L198" s="239"/>
      <c r="M198" s="240"/>
      <c r="N198" s="241"/>
      <c r="O198" s="241"/>
      <c r="P198" s="241"/>
      <c r="Q198" s="241"/>
      <c r="R198" s="241"/>
      <c r="S198" s="241"/>
      <c r="T198" s="242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3" t="s">
        <v>177</v>
      </c>
      <c r="AU198" s="243" t="s">
        <v>81</v>
      </c>
      <c r="AV198" s="13" t="s">
        <v>79</v>
      </c>
      <c r="AW198" s="13" t="s">
        <v>33</v>
      </c>
      <c r="AX198" s="13" t="s">
        <v>71</v>
      </c>
      <c r="AY198" s="243" t="s">
        <v>166</v>
      </c>
    </row>
    <row r="199" s="13" customFormat="1">
      <c r="A199" s="13"/>
      <c r="B199" s="233"/>
      <c r="C199" s="234"/>
      <c r="D199" s="235" t="s">
        <v>177</v>
      </c>
      <c r="E199" s="236" t="s">
        <v>19</v>
      </c>
      <c r="F199" s="237" t="s">
        <v>909</v>
      </c>
      <c r="G199" s="234"/>
      <c r="H199" s="236" t="s">
        <v>19</v>
      </c>
      <c r="I199" s="238"/>
      <c r="J199" s="234"/>
      <c r="K199" s="234"/>
      <c r="L199" s="239"/>
      <c r="M199" s="240"/>
      <c r="N199" s="241"/>
      <c r="O199" s="241"/>
      <c r="P199" s="241"/>
      <c r="Q199" s="241"/>
      <c r="R199" s="241"/>
      <c r="S199" s="241"/>
      <c r="T199" s="242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3" t="s">
        <v>177</v>
      </c>
      <c r="AU199" s="243" t="s">
        <v>81</v>
      </c>
      <c r="AV199" s="13" t="s">
        <v>79</v>
      </c>
      <c r="AW199" s="13" t="s">
        <v>33</v>
      </c>
      <c r="AX199" s="13" t="s">
        <v>71</v>
      </c>
      <c r="AY199" s="243" t="s">
        <v>166</v>
      </c>
    </row>
    <row r="200" s="13" customFormat="1">
      <c r="A200" s="13"/>
      <c r="B200" s="233"/>
      <c r="C200" s="234"/>
      <c r="D200" s="235" t="s">
        <v>177</v>
      </c>
      <c r="E200" s="236" t="s">
        <v>19</v>
      </c>
      <c r="F200" s="237" t="s">
        <v>910</v>
      </c>
      <c r="G200" s="234"/>
      <c r="H200" s="236" t="s">
        <v>19</v>
      </c>
      <c r="I200" s="238"/>
      <c r="J200" s="234"/>
      <c r="K200" s="234"/>
      <c r="L200" s="239"/>
      <c r="M200" s="240"/>
      <c r="N200" s="241"/>
      <c r="O200" s="241"/>
      <c r="P200" s="241"/>
      <c r="Q200" s="241"/>
      <c r="R200" s="241"/>
      <c r="S200" s="241"/>
      <c r="T200" s="242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3" t="s">
        <v>177</v>
      </c>
      <c r="AU200" s="243" t="s">
        <v>81</v>
      </c>
      <c r="AV200" s="13" t="s">
        <v>79</v>
      </c>
      <c r="AW200" s="13" t="s">
        <v>33</v>
      </c>
      <c r="AX200" s="13" t="s">
        <v>71</v>
      </c>
      <c r="AY200" s="243" t="s">
        <v>166</v>
      </c>
    </row>
    <row r="201" s="14" customFormat="1">
      <c r="A201" s="14"/>
      <c r="B201" s="244"/>
      <c r="C201" s="245"/>
      <c r="D201" s="235" t="s">
        <v>177</v>
      </c>
      <c r="E201" s="246" t="s">
        <v>19</v>
      </c>
      <c r="F201" s="247" t="s">
        <v>918</v>
      </c>
      <c r="G201" s="245"/>
      <c r="H201" s="248">
        <v>5.1189999999999998</v>
      </c>
      <c r="I201" s="249"/>
      <c r="J201" s="245"/>
      <c r="K201" s="245"/>
      <c r="L201" s="250"/>
      <c r="M201" s="251"/>
      <c r="N201" s="252"/>
      <c r="O201" s="252"/>
      <c r="P201" s="252"/>
      <c r="Q201" s="252"/>
      <c r="R201" s="252"/>
      <c r="S201" s="252"/>
      <c r="T201" s="253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4" t="s">
        <v>177</v>
      </c>
      <c r="AU201" s="254" t="s">
        <v>81</v>
      </c>
      <c r="AV201" s="14" t="s">
        <v>81</v>
      </c>
      <c r="AW201" s="14" t="s">
        <v>33</v>
      </c>
      <c r="AX201" s="14" t="s">
        <v>71</v>
      </c>
      <c r="AY201" s="254" t="s">
        <v>166</v>
      </c>
    </row>
    <row r="202" s="15" customFormat="1">
      <c r="A202" s="15"/>
      <c r="B202" s="255"/>
      <c r="C202" s="256"/>
      <c r="D202" s="235" t="s">
        <v>177</v>
      </c>
      <c r="E202" s="257" t="s">
        <v>19</v>
      </c>
      <c r="F202" s="258" t="s">
        <v>180</v>
      </c>
      <c r="G202" s="256"/>
      <c r="H202" s="259">
        <v>5.1189999999999998</v>
      </c>
      <c r="I202" s="260"/>
      <c r="J202" s="256"/>
      <c r="K202" s="256"/>
      <c r="L202" s="261"/>
      <c r="M202" s="262"/>
      <c r="N202" s="263"/>
      <c r="O202" s="263"/>
      <c r="P202" s="263"/>
      <c r="Q202" s="263"/>
      <c r="R202" s="263"/>
      <c r="S202" s="263"/>
      <c r="T202" s="264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65" t="s">
        <v>177</v>
      </c>
      <c r="AU202" s="265" t="s">
        <v>81</v>
      </c>
      <c r="AV202" s="15" t="s">
        <v>173</v>
      </c>
      <c r="AW202" s="15" t="s">
        <v>33</v>
      </c>
      <c r="AX202" s="15" t="s">
        <v>79</v>
      </c>
      <c r="AY202" s="265" t="s">
        <v>166</v>
      </c>
    </row>
    <row r="203" s="12" customFormat="1" ht="25.92" customHeight="1">
      <c r="A203" s="12"/>
      <c r="B203" s="199"/>
      <c r="C203" s="200"/>
      <c r="D203" s="201" t="s">
        <v>70</v>
      </c>
      <c r="E203" s="202" t="s">
        <v>342</v>
      </c>
      <c r="F203" s="202" t="s">
        <v>343</v>
      </c>
      <c r="G203" s="200"/>
      <c r="H203" s="200"/>
      <c r="I203" s="203"/>
      <c r="J203" s="204">
        <f>BK203</f>
        <v>0</v>
      </c>
      <c r="K203" s="200"/>
      <c r="L203" s="205"/>
      <c r="M203" s="206"/>
      <c r="N203" s="207"/>
      <c r="O203" s="207"/>
      <c r="P203" s="208">
        <f>P204</f>
        <v>0</v>
      </c>
      <c r="Q203" s="207"/>
      <c r="R203" s="208">
        <f>R204</f>
        <v>0</v>
      </c>
      <c r="S203" s="207"/>
      <c r="T203" s="209">
        <f>T204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10" t="s">
        <v>198</v>
      </c>
      <c r="AT203" s="211" t="s">
        <v>70</v>
      </c>
      <c r="AU203" s="211" t="s">
        <v>71</v>
      </c>
      <c r="AY203" s="210" t="s">
        <v>166</v>
      </c>
      <c r="BK203" s="212">
        <f>BK204</f>
        <v>0</v>
      </c>
    </row>
    <row r="204" s="2" customFormat="1" ht="16.5" customHeight="1">
      <c r="A204" s="41"/>
      <c r="B204" s="42"/>
      <c r="C204" s="215" t="s">
        <v>274</v>
      </c>
      <c r="D204" s="215" t="s">
        <v>168</v>
      </c>
      <c r="E204" s="216" t="s">
        <v>345</v>
      </c>
      <c r="F204" s="217" t="s">
        <v>346</v>
      </c>
      <c r="G204" s="218" t="s">
        <v>347</v>
      </c>
      <c r="H204" s="277"/>
      <c r="I204" s="220"/>
      <c r="J204" s="221">
        <f>ROUND(I204*H204,2)</f>
        <v>0</v>
      </c>
      <c r="K204" s="217" t="s">
        <v>19</v>
      </c>
      <c r="L204" s="47"/>
      <c r="M204" s="278" t="s">
        <v>19</v>
      </c>
      <c r="N204" s="279" t="s">
        <v>42</v>
      </c>
      <c r="O204" s="280"/>
      <c r="P204" s="281">
        <f>O204*H204</f>
        <v>0</v>
      </c>
      <c r="Q204" s="281">
        <v>0</v>
      </c>
      <c r="R204" s="281">
        <f>Q204*H204</f>
        <v>0</v>
      </c>
      <c r="S204" s="281">
        <v>0</v>
      </c>
      <c r="T204" s="282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6" t="s">
        <v>173</v>
      </c>
      <c r="AT204" s="226" t="s">
        <v>168</v>
      </c>
      <c r="AU204" s="226" t="s">
        <v>79</v>
      </c>
      <c r="AY204" s="20" t="s">
        <v>166</v>
      </c>
      <c r="BE204" s="227">
        <f>IF(N204="základní",J204,0)</f>
        <v>0</v>
      </c>
      <c r="BF204" s="227">
        <f>IF(N204="snížená",J204,0)</f>
        <v>0</v>
      </c>
      <c r="BG204" s="227">
        <f>IF(N204="zákl. přenesená",J204,0)</f>
        <v>0</v>
      </c>
      <c r="BH204" s="227">
        <f>IF(N204="sníž. přenesená",J204,0)</f>
        <v>0</v>
      </c>
      <c r="BI204" s="227">
        <f>IF(N204="nulová",J204,0)</f>
        <v>0</v>
      </c>
      <c r="BJ204" s="20" t="s">
        <v>79</v>
      </c>
      <c r="BK204" s="227">
        <f>ROUND(I204*H204,2)</f>
        <v>0</v>
      </c>
      <c r="BL204" s="20" t="s">
        <v>173</v>
      </c>
      <c r="BM204" s="226" t="s">
        <v>427</v>
      </c>
    </row>
    <row r="205" s="2" customFormat="1" ht="6.96" customHeight="1">
      <c r="A205" s="41"/>
      <c r="B205" s="62"/>
      <c r="C205" s="63"/>
      <c r="D205" s="63"/>
      <c r="E205" s="63"/>
      <c r="F205" s="63"/>
      <c r="G205" s="63"/>
      <c r="H205" s="63"/>
      <c r="I205" s="63"/>
      <c r="J205" s="63"/>
      <c r="K205" s="63"/>
      <c r="L205" s="47"/>
      <c r="M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</row>
  </sheetData>
  <sheetProtection sheet="1" autoFilter="0" formatColumns="0" formatRows="0" objects="1" scenarios="1" spinCount="100000" saltValue="WOaJwfFUc+QSPLfpFXpH9VUuP300c2inAVNA7S5zS96/eAsLeOd84f5BRf115YpHZtyauDGHUl8I69q6qd+0rw==" hashValue="C73eCZ20XH3nKGMRKGzrK+FqVrx23LZs8bVk90XFtNU/QE8WVspJKJOAQxVRsgHewK7R2Ln1+ppdr6EAMDd26A==" algorithmName="SHA-512" password="CC35"/>
  <autoFilter ref="C92:K20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5_02/275321711"/>
    <hyperlink ref="F109" r:id="rId2" display="https://podminky.urs.cz/item/CS_URS_2025_02/275351121"/>
    <hyperlink ref="F121" r:id="rId3" display="https://podminky.urs.cz/item/CS_URS_2025_02/275351122"/>
    <hyperlink ref="F133" r:id="rId4" display="https://podminky.urs.cz/item/CS_URS_2025_02/275362021"/>
    <hyperlink ref="F147" r:id="rId5" display="https://podminky.urs.cz/item/CS_URS_2025_02/998011008"/>
    <hyperlink ref="F151" r:id="rId6" display="https://podminky.urs.cz/item/CS_URS_2025_02/767995112"/>
    <hyperlink ref="F172" r:id="rId7" display="https://podminky.urs.cz/item/CS_URS_2025_02/998767121"/>
    <hyperlink ref="F175" r:id="rId8" display="https://podminky.urs.cz/item/CS_URS_2025_02/783317101"/>
    <hyperlink ref="F183" r:id="rId9" display="https://podminky.urs.cz/item/CS_URS_2025_02/789111141"/>
    <hyperlink ref="F190" r:id="rId10" display="https://podminky.urs.cz/item/CS_URS_2025_02/789111260"/>
    <hyperlink ref="F197" r:id="rId11" display="https://podminky.urs.cz/item/CS_URS_2025_02/78941253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2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115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919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ROUND(J92,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ROUND((SUM(BE92:BE254)),  2)</f>
        <v>0</v>
      </c>
      <c r="G35" s="41"/>
      <c r="H35" s="41"/>
      <c r="I35" s="160">
        <v>0.20999999999999999</v>
      </c>
      <c r="J35" s="159">
        <f>ROUND(((SUM(BE92:BE254))*I35),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ROUND((SUM(BF92:BF254)),  2)</f>
        <v>0</v>
      </c>
      <c r="G36" s="41"/>
      <c r="H36" s="41"/>
      <c r="I36" s="160">
        <v>0.12</v>
      </c>
      <c r="J36" s="159">
        <f>ROUND(((SUM(BF92:BF254))*I36),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ROUND((SUM(BG92:BG254)),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ROUND((SUM(BH92:BH254)),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ROUND((SUM(BI92:BI254)),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0210 - Překážka 10 - Schody + eurogap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J92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J93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J94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783</v>
      </c>
      <c r="E66" s="185"/>
      <c r="F66" s="185"/>
      <c r="G66" s="185"/>
      <c r="H66" s="185"/>
      <c r="I66" s="185"/>
      <c r="J66" s="186">
        <f>J114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430</v>
      </c>
      <c r="E67" s="185"/>
      <c r="F67" s="185"/>
      <c r="G67" s="185"/>
      <c r="H67" s="185"/>
      <c r="I67" s="185"/>
      <c r="J67" s="186">
        <f>J139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147</v>
      </c>
      <c r="E68" s="185"/>
      <c r="F68" s="185"/>
      <c r="G68" s="185"/>
      <c r="H68" s="185"/>
      <c r="I68" s="185"/>
      <c r="J68" s="186">
        <f>J227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148</v>
      </c>
      <c r="E69" s="185"/>
      <c r="F69" s="185"/>
      <c r="G69" s="185"/>
      <c r="H69" s="185"/>
      <c r="I69" s="185"/>
      <c r="J69" s="186">
        <f>J250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7"/>
      <c r="C70" s="178"/>
      <c r="D70" s="179" t="s">
        <v>150</v>
      </c>
      <c r="E70" s="180"/>
      <c r="F70" s="180"/>
      <c r="G70" s="180"/>
      <c r="H70" s="180"/>
      <c r="I70" s="180"/>
      <c r="J70" s="181">
        <f>J253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6" s="2" customFormat="1" ht="6.96" customHeight="1">
      <c r="A76" s="41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4.96" customHeight="1">
      <c r="A77" s="41"/>
      <c r="B77" s="42"/>
      <c r="C77" s="26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16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172" t="str">
        <f>E7</f>
        <v>Novostavba skateparkového hřiště, Bystřice pod Hostýnem</v>
      </c>
      <c r="F80" s="35"/>
      <c r="G80" s="35"/>
      <c r="H80" s="35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" customFormat="1" ht="12" customHeight="1">
      <c r="B81" s="24"/>
      <c r="C81" s="35" t="s">
        <v>138</v>
      </c>
      <c r="D81" s="25"/>
      <c r="E81" s="25"/>
      <c r="F81" s="25"/>
      <c r="G81" s="25"/>
      <c r="H81" s="25"/>
      <c r="I81" s="25"/>
      <c r="J81" s="25"/>
      <c r="K81" s="25"/>
      <c r="L81" s="23"/>
    </row>
    <row r="82" s="2" customFormat="1" ht="16.5" customHeight="1">
      <c r="A82" s="41"/>
      <c r="B82" s="42"/>
      <c r="C82" s="43"/>
      <c r="D82" s="43"/>
      <c r="E82" s="172" t="s">
        <v>349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350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72" t="str">
        <f>E11</f>
        <v>0210 - Překážka 10 - Schody + eurogap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21</v>
      </c>
      <c r="D86" s="43"/>
      <c r="E86" s="43"/>
      <c r="F86" s="30" t="str">
        <f>F14</f>
        <v xml:space="preserve"> </v>
      </c>
      <c r="G86" s="43"/>
      <c r="H86" s="43"/>
      <c r="I86" s="35" t="s">
        <v>23</v>
      </c>
      <c r="J86" s="75" t="str">
        <f>IF(J14="","",J14)</f>
        <v>31. 8. 2025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25.65" customHeight="1">
      <c r="A88" s="41"/>
      <c r="B88" s="42"/>
      <c r="C88" s="35" t="s">
        <v>25</v>
      </c>
      <c r="D88" s="43"/>
      <c r="E88" s="43"/>
      <c r="F88" s="30" t="str">
        <f>E17</f>
        <v>Město Bystřice pod Hostýnem</v>
      </c>
      <c r="G88" s="43"/>
      <c r="H88" s="43"/>
      <c r="I88" s="35" t="s">
        <v>31</v>
      </c>
      <c r="J88" s="39" t="str">
        <f>E23</f>
        <v>Michal Langoš, Hranice na Moravě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29</v>
      </c>
      <c r="D89" s="43"/>
      <c r="E89" s="43"/>
      <c r="F89" s="30" t="str">
        <f>IF(E20="","",E20)</f>
        <v>Vyplň údaj</v>
      </c>
      <c r="G89" s="43"/>
      <c r="H89" s="43"/>
      <c r="I89" s="35" t="s">
        <v>34</v>
      </c>
      <c r="J89" s="39" t="str">
        <f>E26</f>
        <v xml:space="preserve"> 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0.32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11" customFormat="1" ht="29.28" customHeight="1">
      <c r="A91" s="188"/>
      <c r="B91" s="189"/>
      <c r="C91" s="190" t="s">
        <v>152</v>
      </c>
      <c r="D91" s="191" t="s">
        <v>56</v>
      </c>
      <c r="E91" s="191" t="s">
        <v>52</v>
      </c>
      <c r="F91" s="191" t="s">
        <v>53</v>
      </c>
      <c r="G91" s="191" t="s">
        <v>153</v>
      </c>
      <c r="H91" s="191" t="s">
        <v>154</v>
      </c>
      <c r="I91" s="191" t="s">
        <v>155</v>
      </c>
      <c r="J91" s="191" t="s">
        <v>142</v>
      </c>
      <c r="K91" s="192" t="s">
        <v>156</v>
      </c>
      <c r="L91" s="193"/>
      <c r="M91" s="95" t="s">
        <v>19</v>
      </c>
      <c r="N91" s="96" t="s">
        <v>41</v>
      </c>
      <c r="O91" s="96" t="s">
        <v>157</v>
      </c>
      <c r="P91" s="96" t="s">
        <v>158</v>
      </c>
      <c r="Q91" s="96" t="s">
        <v>159</v>
      </c>
      <c r="R91" s="96" t="s">
        <v>160</v>
      </c>
      <c r="S91" s="96" t="s">
        <v>161</v>
      </c>
      <c r="T91" s="97" t="s">
        <v>162</v>
      </c>
      <c r="U91" s="188"/>
      <c r="V91" s="188"/>
      <c r="W91" s="188"/>
      <c r="X91" s="188"/>
      <c r="Y91" s="188"/>
      <c r="Z91" s="188"/>
      <c r="AA91" s="188"/>
      <c r="AB91" s="188"/>
      <c r="AC91" s="188"/>
      <c r="AD91" s="188"/>
      <c r="AE91" s="188"/>
    </row>
    <row r="92" s="2" customFormat="1" ht="22.8" customHeight="1">
      <c r="A92" s="41"/>
      <c r="B92" s="42"/>
      <c r="C92" s="102" t="s">
        <v>163</v>
      </c>
      <c r="D92" s="43"/>
      <c r="E92" s="43"/>
      <c r="F92" s="43"/>
      <c r="G92" s="43"/>
      <c r="H92" s="43"/>
      <c r="I92" s="43"/>
      <c r="J92" s="194">
        <f>BK92</f>
        <v>0</v>
      </c>
      <c r="K92" s="43"/>
      <c r="L92" s="47"/>
      <c r="M92" s="98"/>
      <c r="N92" s="195"/>
      <c r="O92" s="99"/>
      <c r="P92" s="196">
        <f>P93+P253</f>
        <v>0</v>
      </c>
      <c r="Q92" s="99"/>
      <c r="R92" s="196">
        <f>R93+R253</f>
        <v>42.854610550000004</v>
      </c>
      <c r="S92" s="99"/>
      <c r="T92" s="197">
        <f>T93+T253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70</v>
      </c>
      <c r="AU92" s="20" t="s">
        <v>143</v>
      </c>
      <c r="BK92" s="198">
        <f>BK93+BK253</f>
        <v>0</v>
      </c>
    </row>
    <row r="93" s="12" customFormat="1" ht="25.92" customHeight="1">
      <c r="A93" s="12"/>
      <c r="B93" s="199"/>
      <c r="C93" s="200"/>
      <c r="D93" s="201" t="s">
        <v>70</v>
      </c>
      <c r="E93" s="202" t="s">
        <v>164</v>
      </c>
      <c r="F93" s="202" t="s">
        <v>165</v>
      </c>
      <c r="G93" s="200"/>
      <c r="H93" s="200"/>
      <c r="I93" s="203"/>
      <c r="J93" s="204">
        <f>BK93</f>
        <v>0</v>
      </c>
      <c r="K93" s="200"/>
      <c r="L93" s="205"/>
      <c r="M93" s="206"/>
      <c r="N93" s="207"/>
      <c r="O93" s="207"/>
      <c r="P93" s="208">
        <f>P94+P114+P139+P227+P250</f>
        <v>0</v>
      </c>
      <c r="Q93" s="207"/>
      <c r="R93" s="208">
        <f>R94+R114+R139+R227+R250</f>
        <v>42.854610550000004</v>
      </c>
      <c r="S93" s="207"/>
      <c r="T93" s="209">
        <f>T94+T114+T139+T227+T250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79</v>
      </c>
      <c r="AT93" s="211" t="s">
        <v>70</v>
      </c>
      <c r="AU93" s="211" t="s">
        <v>71</v>
      </c>
      <c r="AY93" s="210" t="s">
        <v>166</v>
      </c>
      <c r="BK93" s="212">
        <f>BK94+BK114+BK139+BK227+BK250</f>
        <v>0</v>
      </c>
    </row>
    <row r="94" s="12" customFormat="1" ht="22.8" customHeight="1">
      <c r="A94" s="12"/>
      <c r="B94" s="199"/>
      <c r="C94" s="200"/>
      <c r="D94" s="201" t="s">
        <v>70</v>
      </c>
      <c r="E94" s="213" t="s">
        <v>81</v>
      </c>
      <c r="F94" s="213" t="s">
        <v>248</v>
      </c>
      <c r="G94" s="200"/>
      <c r="H94" s="200"/>
      <c r="I94" s="203"/>
      <c r="J94" s="214">
        <f>BK94</f>
        <v>0</v>
      </c>
      <c r="K94" s="200"/>
      <c r="L94" s="205"/>
      <c r="M94" s="206"/>
      <c r="N94" s="207"/>
      <c r="O94" s="207"/>
      <c r="P94" s="208">
        <f>SUM(P95:P113)</f>
        <v>0</v>
      </c>
      <c r="Q94" s="207"/>
      <c r="R94" s="208">
        <f>SUM(R95:R113)</f>
        <v>33.415213600000008</v>
      </c>
      <c r="S94" s="207"/>
      <c r="T94" s="209">
        <f>SUM(T95:T113)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0" t="s">
        <v>79</v>
      </c>
      <c r="AT94" s="211" t="s">
        <v>70</v>
      </c>
      <c r="AU94" s="211" t="s">
        <v>79</v>
      </c>
      <c r="AY94" s="210" t="s">
        <v>166</v>
      </c>
      <c r="BK94" s="212">
        <f>SUM(BK95:BK113)</f>
        <v>0</v>
      </c>
    </row>
    <row r="95" s="2" customFormat="1" ht="24.15" customHeight="1">
      <c r="A95" s="41"/>
      <c r="B95" s="42"/>
      <c r="C95" s="215" t="s">
        <v>79</v>
      </c>
      <c r="D95" s="215" t="s">
        <v>168</v>
      </c>
      <c r="E95" s="216" t="s">
        <v>431</v>
      </c>
      <c r="F95" s="217" t="s">
        <v>432</v>
      </c>
      <c r="G95" s="218" t="s">
        <v>188</v>
      </c>
      <c r="H95" s="219">
        <v>21.829999999999998</v>
      </c>
      <c r="I95" s="220"/>
      <c r="J95" s="221">
        <f>ROUND(I95*H95,2)</f>
        <v>0</v>
      </c>
      <c r="K95" s="217" t="s">
        <v>172</v>
      </c>
      <c r="L95" s="47"/>
      <c r="M95" s="222" t="s">
        <v>19</v>
      </c>
      <c r="N95" s="223" t="s">
        <v>42</v>
      </c>
      <c r="O95" s="87"/>
      <c r="P95" s="224">
        <f>O95*H95</f>
        <v>0</v>
      </c>
      <c r="Q95" s="224">
        <v>0.00013999999999999999</v>
      </c>
      <c r="R95" s="224">
        <f>Q95*H95</f>
        <v>0.0030561999999999994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173</v>
      </c>
      <c r="AT95" s="226" t="s">
        <v>168</v>
      </c>
      <c r="AU95" s="226" t="s">
        <v>81</v>
      </c>
      <c r="AY95" s="20" t="s">
        <v>166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79</v>
      </c>
      <c r="BK95" s="227">
        <f>ROUND(I95*H95,2)</f>
        <v>0</v>
      </c>
      <c r="BL95" s="20" t="s">
        <v>173</v>
      </c>
      <c r="BM95" s="226" t="s">
        <v>433</v>
      </c>
    </row>
    <row r="96" s="2" customFormat="1">
      <c r="A96" s="41"/>
      <c r="B96" s="42"/>
      <c r="C96" s="43"/>
      <c r="D96" s="228" t="s">
        <v>175</v>
      </c>
      <c r="E96" s="43"/>
      <c r="F96" s="229" t="s">
        <v>434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175</v>
      </c>
      <c r="AU96" s="20" t="s">
        <v>81</v>
      </c>
    </row>
    <row r="97" s="13" customFormat="1">
      <c r="A97" s="13"/>
      <c r="B97" s="233"/>
      <c r="C97" s="234"/>
      <c r="D97" s="235" t="s">
        <v>177</v>
      </c>
      <c r="E97" s="236" t="s">
        <v>19</v>
      </c>
      <c r="F97" s="237" t="s">
        <v>920</v>
      </c>
      <c r="G97" s="234"/>
      <c r="H97" s="236" t="s">
        <v>19</v>
      </c>
      <c r="I97" s="238"/>
      <c r="J97" s="234"/>
      <c r="K97" s="234"/>
      <c r="L97" s="239"/>
      <c r="M97" s="240"/>
      <c r="N97" s="241"/>
      <c r="O97" s="241"/>
      <c r="P97" s="241"/>
      <c r="Q97" s="241"/>
      <c r="R97" s="241"/>
      <c r="S97" s="241"/>
      <c r="T97" s="242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3" t="s">
        <v>177</v>
      </c>
      <c r="AU97" s="243" t="s">
        <v>81</v>
      </c>
      <c r="AV97" s="13" t="s">
        <v>79</v>
      </c>
      <c r="AW97" s="13" t="s">
        <v>33</v>
      </c>
      <c r="AX97" s="13" t="s">
        <v>71</v>
      </c>
      <c r="AY97" s="243" t="s">
        <v>166</v>
      </c>
    </row>
    <row r="98" s="13" customFormat="1">
      <c r="A98" s="13"/>
      <c r="B98" s="233"/>
      <c r="C98" s="234"/>
      <c r="D98" s="235" t="s">
        <v>177</v>
      </c>
      <c r="E98" s="236" t="s">
        <v>19</v>
      </c>
      <c r="F98" s="237" t="s">
        <v>436</v>
      </c>
      <c r="G98" s="234"/>
      <c r="H98" s="236" t="s">
        <v>19</v>
      </c>
      <c r="I98" s="238"/>
      <c r="J98" s="234"/>
      <c r="K98" s="234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177</v>
      </c>
      <c r="AU98" s="243" t="s">
        <v>81</v>
      </c>
      <c r="AV98" s="13" t="s">
        <v>79</v>
      </c>
      <c r="AW98" s="13" t="s">
        <v>33</v>
      </c>
      <c r="AX98" s="13" t="s">
        <v>71</v>
      </c>
      <c r="AY98" s="243" t="s">
        <v>166</v>
      </c>
    </row>
    <row r="99" s="14" customFormat="1">
      <c r="A99" s="14"/>
      <c r="B99" s="244"/>
      <c r="C99" s="245"/>
      <c r="D99" s="235" t="s">
        <v>177</v>
      </c>
      <c r="E99" s="246" t="s">
        <v>19</v>
      </c>
      <c r="F99" s="247" t="s">
        <v>921</v>
      </c>
      <c r="G99" s="245"/>
      <c r="H99" s="248">
        <v>21.829999999999998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177</v>
      </c>
      <c r="AU99" s="254" t="s">
        <v>81</v>
      </c>
      <c r="AV99" s="14" t="s">
        <v>81</v>
      </c>
      <c r="AW99" s="14" t="s">
        <v>33</v>
      </c>
      <c r="AX99" s="14" t="s">
        <v>71</v>
      </c>
      <c r="AY99" s="254" t="s">
        <v>166</v>
      </c>
    </row>
    <row r="100" s="15" customFormat="1">
      <c r="A100" s="15"/>
      <c r="B100" s="255"/>
      <c r="C100" s="256"/>
      <c r="D100" s="235" t="s">
        <v>177</v>
      </c>
      <c r="E100" s="257" t="s">
        <v>19</v>
      </c>
      <c r="F100" s="258" t="s">
        <v>180</v>
      </c>
      <c r="G100" s="256"/>
      <c r="H100" s="259">
        <v>21.829999999999998</v>
      </c>
      <c r="I100" s="260"/>
      <c r="J100" s="256"/>
      <c r="K100" s="256"/>
      <c r="L100" s="261"/>
      <c r="M100" s="262"/>
      <c r="N100" s="263"/>
      <c r="O100" s="263"/>
      <c r="P100" s="263"/>
      <c r="Q100" s="263"/>
      <c r="R100" s="263"/>
      <c r="S100" s="263"/>
      <c r="T100" s="264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T100" s="265" t="s">
        <v>177</v>
      </c>
      <c r="AU100" s="265" t="s">
        <v>81</v>
      </c>
      <c r="AV100" s="15" t="s">
        <v>173</v>
      </c>
      <c r="AW100" s="15" t="s">
        <v>33</v>
      </c>
      <c r="AX100" s="15" t="s">
        <v>79</v>
      </c>
      <c r="AY100" s="265" t="s">
        <v>166</v>
      </c>
    </row>
    <row r="101" s="2" customFormat="1" ht="16.5" customHeight="1">
      <c r="A101" s="41"/>
      <c r="B101" s="42"/>
      <c r="C101" s="283" t="s">
        <v>81</v>
      </c>
      <c r="D101" s="283" t="s">
        <v>392</v>
      </c>
      <c r="E101" s="284" t="s">
        <v>438</v>
      </c>
      <c r="F101" s="285" t="s">
        <v>439</v>
      </c>
      <c r="G101" s="286" t="s">
        <v>188</v>
      </c>
      <c r="H101" s="287">
        <v>25.858000000000001</v>
      </c>
      <c r="I101" s="288"/>
      <c r="J101" s="289">
        <f>ROUND(I101*H101,2)</f>
        <v>0</v>
      </c>
      <c r="K101" s="285" t="s">
        <v>172</v>
      </c>
      <c r="L101" s="290"/>
      <c r="M101" s="291" t="s">
        <v>19</v>
      </c>
      <c r="N101" s="292" t="s">
        <v>42</v>
      </c>
      <c r="O101" s="87"/>
      <c r="P101" s="224">
        <f>O101*H101</f>
        <v>0</v>
      </c>
      <c r="Q101" s="224">
        <v>0.00029999999999999997</v>
      </c>
      <c r="R101" s="224">
        <f>Q101*H101</f>
        <v>0.0077573999999999994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226</v>
      </c>
      <c r="AT101" s="226" t="s">
        <v>392</v>
      </c>
      <c r="AU101" s="226" t="s">
        <v>81</v>
      </c>
      <c r="AY101" s="20" t="s">
        <v>166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79</v>
      </c>
      <c r="BK101" s="227">
        <f>ROUND(I101*H101,2)</f>
        <v>0</v>
      </c>
      <c r="BL101" s="20" t="s">
        <v>173</v>
      </c>
      <c r="BM101" s="226" t="s">
        <v>440</v>
      </c>
    </row>
    <row r="102" s="13" customFormat="1">
      <c r="A102" s="13"/>
      <c r="B102" s="233"/>
      <c r="C102" s="234"/>
      <c r="D102" s="235" t="s">
        <v>177</v>
      </c>
      <c r="E102" s="236" t="s">
        <v>19</v>
      </c>
      <c r="F102" s="237" t="s">
        <v>920</v>
      </c>
      <c r="G102" s="234"/>
      <c r="H102" s="236" t="s">
        <v>19</v>
      </c>
      <c r="I102" s="238"/>
      <c r="J102" s="234"/>
      <c r="K102" s="234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177</v>
      </c>
      <c r="AU102" s="243" t="s">
        <v>81</v>
      </c>
      <c r="AV102" s="13" t="s">
        <v>79</v>
      </c>
      <c r="AW102" s="13" t="s">
        <v>33</v>
      </c>
      <c r="AX102" s="13" t="s">
        <v>71</v>
      </c>
      <c r="AY102" s="243" t="s">
        <v>166</v>
      </c>
    </row>
    <row r="103" s="13" customFormat="1">
      <c r="A103" s="13"/>
      <c r="B103" s="233"/>
      <c r="C103" s="234"/>
      <c r="D103" s="235" t="s">
        <v>177</v>
      </c>
      <c r="E103" s="236" t="s">
        <v>19</v>
      </c>
      <c r="F103" s="237" t="s">
        <v>436</v>
      </c>
      <c r="G103" s="234"/>
      <c r="H103" s="236" t="s">
        <v>19</v>
      </c>
      <c r="I103" s="238"/>
      <c r="J103" s="234"/>
      <c r="K103" s="234"/>
      <c r="L103" s="239"/>
      <c r="M103" s="240"/>
      <c r="N103" s="241"/>
      <c r="O103" s="241"/>
      <c r="P103" s="241"/>
      <c r="Q103" s="241"/>
      <c r="R103" s="241"/>
      <c r="S103" s="241"/>
      <c r="T103" s="242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3" t="s">
        <v>177</v>
      </c>
      <c r="AU103" s="243" t="s">
        <v>81</v>
      </c>
      <c r="AV103" s="13" t="s">
        <v>79</v>
      </c>
      <c r="AW103" s="13" t="s">
        <v>33</v>
      </c>
      <c r="AX103" s="13" t="s">
        <v>71</v>
      </c>
      <c r="AY103" s="243" t="s">
        <v>166</v>
      </c>
    </row>
    <row r="104" s="14" customFormat="1">
      <c r="A104" s="14"/>
      <c r="B104" s="244"/>
      <c r="C104" s="245"/>
      <c r="D104" s="235" t="s">
        <v>177</v>
      </c>
      <c r="E104" s="246" t="s">
        <v>19</v>
      </c>
      <c r="F104" s="247" t="s">
        <v>921</v>
      </c>
      <c r="G104" s="245"/>
      <c r="H104" s="248">
        <v>21.829999999999998</v>
      </c>
      <c r="I104" s="249"/>
      <c r="J104" s="245"/>
      <c r="K104" s="245"/>
      <c r="L104" s="250"/>
      <c r="M104" s="251"/>
      <c r="N104" s="252"/>
      <c r="O104" s="252"/>
      <c r="P104" s="252"/>
      <c r="Q104" s="252"/>
      <c r="R104" s="252"/>
      <c r="S104" s="252"/>
      <c r="T104" s="253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4" t="s">
        <v>177</v>
      </c>
      <c r="AU104" s="254" t="s">
        <v>81</v>
      </c>
      <c r="AV104" s="14" t="s">
        <v>81</v>
      </c>
      <c r="AW104" s="14" t="s">
        <v>33</v>
      </c>
      <c r="AX104" s="14" t="s">
        <v>71</v>
      </c>
      <c r="AY104" s="254" t="s">
        <v>166</v>
      </c>
    </row>
    <row r="105" s="15" customFormat="1">
      <c r="A105" s="15"/>
      <c r="B105" s="255"/>
      <c r="C105" s="256"/>
      <c r="D105" s="235" t="s">
        <v>177</v>
      </c>
      <c r="E105" s="257" t="s">
        <v>19</v>
      </c>
      <c r="F105" s="258" t="s">
        <v>180</v>
      </c>
      <c r="G105" s="256"/>
      <c r="H105" s="259">
        <v>21.829999999999998</v>
      </c>
      <c r="I105" s="260"/>
      <c r="J105" s="256"/>
      <c r="K105" s="256"/>
      <c r="L105" s="261"/>
      <c r="M105" s="262"/>
      <c r="N105" s="263"/>
      <c r="O105" s="263"/>
      <c r="P105" s="263"/>
      <c r="Q105" s="263"/>
      <c r="R105" s="263"/>
      <c r="S105" s="263"/>
      <c r="T105" s="264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T105" s="265" t="s">
        <v>177</v>
      </c>
      <c r="AU105" s="265" t="s">
        <v>81</v>
      </c>
      <c r="AV105" s="15" t="s">
        <v>173</v>
      </c>
      <c r="AW105" s="15" t="s">
        <v>33</v>
      </c>
      <c r="AX105" s="15" t="s">
        <v>79</v>
      </c>
      <c r="AY105" s="265" t="s">
        <v>166</v>
      </c>
    </row>
    <row r="106" s="14" customFormat="1">
      <c r="A106" s="14"/>
      <c r="B106" s="244"/>
      <c r="C106" s="245"/>
      <c r="D106" s="235" t="s">
        <v>177</v>
      </c>
      <c r="E106" s="245"/>
      <c r="F106" s="247" t="s">
        <v>922</v>
      </c>
      <c r="G106" s="245"/>
      <c r="H106" s="248">
        <v>25.858000000000001</v>
      </c>
      <c r="I106" s="249"/>
      <c r="J106" s="245"/>
      <c r="K106" s="245"/>
      <c r="L106" s="250"/>
      <c r="M106" s="251"/>
      <c r="N106" s="252"/>
      <c r="O106" s="252"/>
      <c r="P106" s="252"/>
      <c r="Q106" s="252"/>
      <c r="R106" s="252"/>
      <c r="S106" s="252"/>
      <c r="T106" s="253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4" t="s">
        <v>177</v>
      </c>
      <c r="AU106" s="254" t="s">
        <v>81</v>
      </c>
      <c r="AV106" s="14" t="s">
        <v>81</v>
      </c>
      <c r="AW106" s="14" t="s">
        <v>4</v>
      </c>
      <c r="AX106" s="14" t="s">
        <v>79</v>
      </c>
      <c r="AY106" s="254" t="s">
        <v>166</v>
      </c>
    </row>
    <row r="107" s="2" customFormat="1" ht="16.5" customHeight="1">
      <c r="A107" s="41"/>
      <c r="B107" s="42"/>
      <c r="C107" s="215" t="s">
        <v>185</v>
      </c>
      <c r="D107" s="215" t="s">
        <v>168</v>
      </c>
      <c r="E107" s="216" t="s">
        <v>442</v>
      </c>
      <c r="F107" s="217" t="s">
        <v>443</v>
      </c>
      <c r="G107" s="218" t="s">
        <v>194</v>
      </c>
      <c r="H107" s="219">
        <v>15.465</v>
      </c>
      <c r="I107" s="220"/>
      <c r="J107" s="221">
        <f>ROUND(I107*H107,2)</f>
        <v>0</v>
      </c>
      <c r="K107" s="217" t="s">
        <v>172</v>
      </c>
      <c r="L107" s="47"/>
      <c r="M107" s="222" t="s">
        <v>19</v>
      </c>
      <c r="N107" s="223" t="s">
        <v>42</v>
      </c>
      <c r="O107" s="87"/>
      <c r="P107" s="224">
        <f>O107*H107</f>
        <v>0</v>
      </c>
      <c r="Q107" s="224">
        <v>2.1600000000000001</v>
      </c>
      <c r="R107" s="224">
        <f>Q107*H107</f>
        <v>33.404400000000003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173</v>
      </c>
      <c r="AT107" s="226" t="s">
        <v>168</v>
      </c>
      <c r="AU107" s="226" t="s">
        <v>81</v>
      </c>
      <c r="AY107" s="20" t="s">
        <v>166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79</v>
      </c>
      <c r="BK107" s="227">
        <f>ROUND(I107*H107,2)</f>
        <v>0</v>
      </c>
      <c r="BL107" s="20" t="s">
        <v>173</v>
      </c>
      <c r="BM107" s="226" t="s">
        <v>444</v>
      </c>
    </row>
    <row r="108" s="2" customFormat="1">
      <c r="A108" s="41"/>
      <c r="B108" s="42"/>
      <c r="C108" s="43"/>
      <c r="D108" s="228" t="s">
        <v>175</v>
      </c>
      <c r="E108" s="43"/>
      <c r="F108" s="229" t="s">
        <v>445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175</v>
      </c>
      <c r="AU108" s="20" t="s">
        <v>81</v>
      </c>
    </row>
    <row r="109" s="13" customFormat="1">
      <c r="A109" s="13"/>
      <c r="B109" s="233"/>
      <c r="C109" s="234"/>
      <c r="D109" s="235" t="s">
        <v>177</v>
      </c>
      <c r="E109" s="236" t="s">
        <v>19</v>
      </c>
      <c r="F109" s="237" t="s">
        <v>920</v>
      </c>
      <c r="G109" s="234"/>
      <c r="H109" s="236" t="s">
        <v>19</v>
      </c>
      <c r="I109" s="238"/>
      <c r="J109" s="234"/>
      <c r="K109" s="234"/>
      <c r="L109" s="239"/>
      <c r="M109" s="240"/>
      <c r="N109" s="241"/>
      <c r="O109" s="241"/>
      <c r="P109" s="241"/>
      <c r="Q109" s="241"/>
      <c r="R109" s="241"/>
      <c r="S109" s="241"/>
      <c r="T109" s="242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3" t="s">
        <v>177</v>
      </c>
      <c r="AU109" s="243" t="s">
        <v>81</v>
      </c>
      <c r="AV109" s="13" t="s">
        <v>79</v>
      </c>
      <c r="AW109" s="13" t="s">
        <v>33</v>
      </c>
      <c r="AX109" s="13" t="s">
        <v>71</v>
      </c>
      <c r="AY109" s="243" t="s">
        <v>166</v>
      </c>
    </row>
    <row r="110" s="13" customFormat="1">
      <c r="A110" s="13"/>
      <c r="B110" s="233"/>
      <c r="C110" s="234"/>
      <c r="D110" s="235" t="s">
        <v>177</v>
      </c>
      <c r="E110" s="236" t="s">
        <v>19</v>
      </c>
      <c r="F110" s="237" t="s">
        <v>436</v>
      </c>
      <c r="G110" s="234"/>
      <c r="H110" s="236" t="s">
        <v>19</v>
      </c>
      <c r="I110" s="238"/>
      <c r="J110" s="234"/>
      <c r="K110" s="234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177</v>
      </c>
      <c r="AU110" s="243" t="s">
        <v>81</v>
      </c>
      <c r="AV110" s="13" t="s">
        <v>79</v>
      </c>
      <c r="AW110" s="13" t="s">
        <v>33</v>
      </c>
      <c r="AX110" s="13" t="s">
        <v>71</v>
      </c>
      <c r="AY110" s="243" t="s">
        <v>166</v>
      </c>
    </row>
    <row r="111" s="14" customFormat="1">
      <c r="A111" s="14"/>
      <c r="B111" s="244"/>
      <c r="C111" s="245"/>
      <c r="D111" s="235" t="s">
        <v>177</v>
      </c>
      <c r="E111" s="246" t="s">
        <v>19</v>
      </c>
      <c r="F111" s="247" t="s">
        <v>923</v>
      </c>
      <c r="G111" s="245"/>
      <c r="H111" s="248">
        <v>8.3919999999999995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177</v>
      </c>
      <c r="AU111" s="254" t="s">
        <v>81</v>
      </c>
      <c r="AV111" s="14" t="s">
        <v>81</v>
      </c>
      <c r="AW111" s="14" t="s">
        <v>33</v>
      </c>
      <c r="AX111" s="14" t="s">
        <v>71</v>
      </c>
      <c r="AY111" s="254" t="s">
        <v>166</v>
      </c>
    </row>
    <row r="112" s="14" customFormat="1">
      <c r="A112" s="14"/>
      <c r="B112" s="244"/>
      <c r="C112" s="245"/>
      <c r="D112" s="235" t="s">
        <v>177</v>
      </c>
      <c r="E112" s="246" t="s">
        <v>19</v>
      </c>
      <c r="F112" s="247" t="s">
        <v>924</v>
      </c>
      <c r="G112" s="245"/>
      <c r="H112" s="248">
        <v>7.0730000000000004</v>
      </c>
      <c r="I112" s="249"/>
      <c r="J112" s="245"/>
      <c r="K112" s="245"/>
      <c r="L112" s="250"/>
      <c r="M112" s="251"/>
      <c r="N112" s="252"/>
      <c r="O112" s="252"/>
      <c r="P112" s="252"/>
      <c r="Q112" s="252"/>
      <c r="R112" s="252"/>
      <c r="S112" s="252"/>
      <c r="T112" s="253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4" t="s">
        <v>177</v>
      </c>
      <c r="AU112" s="254" t="s">
        <v>81</v>
      </c>
      <c r="AV112" s="14" t="s">
        <v>81</v>
      </c>
      <c r="AW112" s="14" t="s">
        <v>33</v>
      </c>
      <c r="AX112" s="14" t="s">
        <v>71</v>
      </c>
      <c r="AY112" s="254" t="s">
        <v>166</v>
      </c>
    </row>
    <row r="113" s="15" customFormat="1">
      <c r="A113" s="15"/>
      <c r="B113" s="255"/>
      <c r="C113" s="256"/>
      <c r="D113" s="235" t="s">
        <v>177</v>
      </c>
      <c r="E113" s="257" t="s">
        <v>19</v>
      </c>
      <c r="F113" s="258" t="s">
        <v>180</v>
      </c>
      <c r="G113" s="256"/>
      <c r="H113" s="259">
        <v>15.465</v>
      </c>
      <c r="I113" s="260"/>
      <c r="J113" s="256"/>
      <c r="K113" s="256"/>
      <c r="L113" s="261"/>
      <c r="M113" s="262"/>
      <c r="N113" s="263"/>
      <c r="O113" s="263"/>
      <c r="P113" s="263"/>
      <c r="Q113" s="263"/>
      <c r="R113" s="263"/>
      <c r="S113" s="263"/>
      <c r="T113" s="264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T113" s="265" t="s">
        <v>177</v>
      </c>
      <c r="AU113" s="265" t="s">
        <v>81</v>
      </c>
      <c r="AV113" s="15" t="s">
        <v>173</v>
      </c>
      <c r="AW113" s="15" t="s">
        <v>33</v>
      </c>
      <c r="AX113" s="15" t="s">
        <v>79</v>
      </c>
      <c r="AY113" s="265" t="s">
        <v>166</v>
      </c>
    </row>
    <row r="114" s="12" customFormat="1" ht="22.8" customHeight="1">
      <c r="A114" s="12"/>
      <c r="B114" s="199"/>
      <c r="C114" s="200"/>
      <c r="D114" s="201" t="s">
        <v>70</v>
      </c>
      <c r="E114" s="213" t="s">
        <v>173</v>
      </c>
      <c r="F114" s="213" t="s">
        <v>806</v>
      </c>
      <c r="G114" s="200"/>
      <c r="H114" s="200"/>
      <c r="I114" s="203"/>
      <c r="J114" s="214">
        <f>BK114</f>
        <v>0</v>
      </c>
      <c r="K114" s="200"/>
      <c r="L114" s="205"/>
      <c r="M114" s="206"/>
      <c r="N114" s="207"/>
      <c r="O114" s="207"/>
      <c r="P114" s="208">
        <f>SUM(P115:P138)</f>
        <v>0</v>
      </c>
      <c r="Q114" s="207"/>
      <c r="R114" s="208">
        <f>SUM(R115:R138)</f>
        <v>1.3070627400000001</v>
      </c>
      <c r="S114" s="207"/>
      <c r="T114" s="209">
        <f>SUM(T115:T138)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0" t="s">
        <v>79</v>
      </c>
      <c r="AT114" s="211" t="s">
        <v>70</v>
      </c>
      <c r="AU114" s="211" t="s">
        <v>79</v>
      </c>
      <c r="AY114" s="210" t="s">
        <v>166</v>
      </c>
      <c r="BK114" s="212">
        <f>SUM(BK115:BK138)</f>
        <v>0</v>
      </c>
    </row>
    <row r="115" s="2" customFormat="1" ht="24.15" customHeight="1">
      <c r="A115" s="41"/>
      <c r="B115" s="42"/>
      <c r="C115" s="215" t="s">
        <v>173</v>
      </c>
      <c r="D115" s="215" t="s">
        <v>168</v>
      </c>
      <c r="E115" s="216" t="s">
        <v>925</v>
      </c>
      <c r="F115" s="217" t="s">
        <v>926</v>
      </c>
      <c r="G115" s="218" t="s">
        <v>524</v>
      </c>
      <c r="H115" s="219">
        <v>11.707000000000001</v>
      </c>
      <c r="I115" s="220"/>
      <c r="J115" s="221">
        <f>ROUND(I115*H115,2)</f>
        <v>0</v>
      </c>
      <c r="K115" s="217" t="s">
        <v>172</v>
      </c>
      <c r="L115" s="47"/>
      <c r="M115" s="222" t="s">
        <v>19</v>
      </c>
      <c r="N115" s="223" t="s">
        <v>42</v>
      </c>
      <c r="O115" s="87"/>
      <c r="P115" s="224">
        <f>O115*H115</f>
        <v>0</v>
      </c>
      <c r="Q115" s="224">
        <v>0.11046</v>
      </c>
      <c r="R115" s="224">
        <f>Q115*H115</f>
        <v>1.2931552200000001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173</v>
      </c>
      <c r="AT115" s="226" t="s">
        <v>168</v>
      </c>
      <c r="AU115" s="226" t="s">
        <v>81</v>
      </c>
      <c r="AY115" s="20" t="s">
        <v>166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79</v>
      </c>
      <c r="BK115" s="227">
        <f>ROUND(I115*H115,2)</f>
        <v>0</v>
      </c>
      <c r="BL115" s="20" t="s">
        <v>173</v>
      </c>
      <c r="BM115" s="226" t="s">
        <v>927</v>
      </c>
    </row>
    <row r="116" s="2" customFormat="1">
      <c r="A116" s="41"/>
      <c r="B116" s="42"/>
      <c r="C116" s="43"/>
      <c r="D116" s="228" t="s">
        <v>175</v>
      </c>
      <c r="E116" s="43"/>
      <c r="F116" s="229" t="s">
        <v>928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175</v>
      </c>
      <c r="AU116" s="20" t="s">
        <v>81</v>
      </c>
    </row>
    <row r="117" s="13" customFormat="1">
      <c r="A117" s="13"/>
      <c r="B117" s="233"/>
      <c r="C117" s="234"/>
      <c r="D117" s="235" t="s">
        <v>177</v>
      </c>
      <c r="E117" s="236" t="s">
        <v>19</v>
      </c>
      <c r="F117" s="237" t="s">
        <v>929</v>
      </c>
      <c r="G117" s="234"/>
      <c r="H117" s="236" t="s">
        <v>19</v>
      </c>
      <c r="I117" s="238"/>
      <c r="J117" s="234"/>
      <c r="K117" s="234"/>
      <c r="L117" s="239"/>
      <c r="M117" s="240"/>
      <c r="N117" s="241"/>
      <c r="O117" s="241"/>
      <c r="P117" s="241"/>
      <c r="Q117" s="241"/>
      <c r="R117" s="241"/>
      <c r="S117" s="241"/>
      <c r="T117" s="242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3" t="s">
        <v>177</v>
      </c>
      <c r="AU117" s="243" t="s">
        <v>81</v>
      </c>
      <c r="AV117" s="13" t="s">
        <v>79</v>
      </c>
      <c r="AW117" s="13" t="s">
        <v>33</v>
      </c>
      <c r="AX117" s="13" t="s">
        <v>71</v>
      </c>
      <c r="AY117" s="243" t="s">
        <v>166</v>
      </c>
    </row>
    <row r="118" s="13" customFormat="1">
      <c r="A118" s="13"/>
      <c r="B118" s="233"/>
      <c r="C118" s="234"/>
      <c r="D118" s="235" t="s">
        <v>177</v>
      </c>
      <c r="E118" s="236" t="s">
        <v>19</v>
      </c>
      <c r="F118" s="237" t="s">
        <v>446</v>
      </c>
      <c r="G118" s="234"/>
      <c r="H118" s="236" t="s">
        <v>19</v>
      </c>
      <c r="I118" s="238"/>
      <c r="J118" s="234"/>
      <c r="K118" s="234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177</v>
      </c>
      <c r="AU118" s="243" t="s">
        <v>81</v>
      </c>
      <c r="AV118" s="13" t="s">
        <v>79</v>
      </c>
      <c r="AW118" s="13" t="s">
        <v>33</v>
      </c>
      <c r="AX118" s="13" t="s">
        <v>71</v>
      </c>
      <c r="AY118" s="243" t="s">
        <v>166</v>
      </c>
    </row>
    <row r="119" s="13" customFormat="1">
      <c r="A119" s="13"/>
      <c r="B119" s="233"/>
      <c r="C119" s="234"/>
      <c r="D119" s="235" t="s">
        <v>177</v>
      </c>
      <c r="E119" s="236" t="s">
        <v>19</v>
      </c>
      <c r="F119" s="237" t="s">
        <v>930</v>
      </c>
      <c r="G119" s="234"/>
      <c r="H119" s="236" t="s">
        <v>19</v>
      </c>
      <c r="I119" s="238"/>
      <c r="J119" s="234"/>
      <c r="K119" s="234"/>
      <c r="L119" s="239"/>
      <c r="M119" s="240"/>
      <c r="N119" s="241"/>
      <c r="O119" s="241"/>
      <c r="P119" s="241"/>
      <c r="Q119" s="241"/>
      <c r="R119" s="241"/>
      <c r="S119" s="241"/>
      <c r="T119" s="242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3" t="s">
        <v>177</v>
      </c>
      <c r="AU119" s="243" t="s">
        <v>81</v>
      </c>
      <c r="AV119" s="13" t="s">
        <v>79</v>
      </c>
      <c r="AW119" s="13" t="s">
        <v>33</v>
      </c>
      <c r="AX119" s="13" t="s">
        <v>71</v>
      </c>
      <c r="AY119" s="243" t="s">
        <v>166</v>
      </c>
    </row>
    <row r="120" s="14" customFormat="1">
      <c r="A120" s="14"/>
      <c r="B120" s="244"/>
      <c r="C120" s="245"/>
      <c r="D120" s="235" t="s">
        <v>177</v>
      </c>
      <c r="E120" s="246" t="s">
        <v>19</v>
      </c>
      <c r="F120" s="247" t="s">
        <v>931</v>
      </c>
      <c r="G120" s="245"/>
      <c r="H120" s="248">
        <v>7.3680000000000003</v>
      </c>
      <c r="I120" s="249"/>
      <c r="J120" s="245"/>
      <c r="K120" s="245"/>
      <c r="L120" s="250"/>
      <c r="M120" s="251"/>
      <c r="N120" s="252"/>
      <c r="O120" s="252"/>
      <c r="P120" s="252"/>
      <c r="Q120" s="252"/>
      <c r="R120" s="252"/>
      <c r="S120" s="252"/>
      <c r="T120" s="253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4" t="s">
        <v>177</v>
      </c>
      <c r="AU120" s="254" t="s">
        <v>81</v>
      </c>
      <c r="AV120" s="14" t="s">
        <v>81</v>
      </c>
      <c r="AW120" s="14" t="s">
        <v>33</v>
      </c>
      <c r="AX120" s="14" t="s">
        <v>71</v>
      </c>
      <c r="AY120" s="254" t="s">
        <v>166</v>
      </c>
    </row>
    <row r="121" s="14" customFormat="1">
      <c r="A121" s="14"/>
      <c r="B121" s="244"/>
      <c r="C121" s="245"/>
      <c r="D121" s="235" t="s">
        <v>177</v>
      </c>
      <c r="E121" s="246" t="s">
        <v>19</v>
      </c>
      <c r="F121" s="247" t="s">
        <v>932</v>
      </c>
      <c r="G121" s="245"/>
      <c r="H121" s="248">
        <v>4.3390000000000004</v>
      </c>
      <c r="I121" s="249"/>
      <c r="J121" s="245"/>
      <c r="K121" s="245"/>
      <c r="L121" s="250"/>
      <c r="M121" s="251"/>
      <c r="N121" s="252"/>
      <c r="O121" s="252"/>
      <c r="P121" s="252"/>
      <c r="Q121" s="252"/>
      <c r="R121" s="252"/>
      <c r="S121" s="252"/>
      <c r="T121" s="253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4" t="s">
        <v>177</v>
      </c>
      <c r="AU121" s="254" t="s">
        <v>81</v>
      </c>
      <c r="AV121" s="14" t="s">
        <v>81</v>
      </c>
      <c r="AW121" s="14" t="s">
        <v>33</v>
      </c>
      <c r="AX121" s="14" t="s">
        <v>71</v>
      </c>
      <c r="AY121" s="254" t="s">
        <v>166</v>
      </c>
    </row>
    <row r="122" s="15" customFormat="1">
      <c r="A122" s="15"/>
      <c r="B122" s="255"/>
      <c r="C122" s="256"/>
      <c r="D122" s="235" t="s">
        <v>177</v>
      </c>
      <c r="E122" s="257" t="s">
        <v>19</v>
      </c>
      <c r="F122" s="258" t="s">
        <v>180</v>
      </c>
      <c r="G122" s="256"/>
      <c r="H122" s="259">
        <v>11.707000000000001</v>
      </c>
      <c r="I122" s="260"/>
      <c r="J122" s="256"/>
      <c r="K122" s="256"/>
      <c r="L122" s="261"/>
      <c r="M122" s="262"/>
      <c r="N122" s="263"/>
      <c r="O122" s="263"/>
      <c r="P122" s="263"/>
      <c r="Q122" s="263"/>
      <c r="R122" s="263"/>
      <c r="S122" s="263"/>
      <c r="T122" s="264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T122" s="265" t="s">
        <v>177</v>
      </c>
      <c r="AU122" s="265" t="s">
        <v>81</v>
      </c>
      <c r="AV122" s="15" t="s">
        <v>173</v>
      </c>
      <c r="AW122" s="15" t="s">
        <v>33</v>
      </c>
      <c r="AX122" s="15" t="s">
        <v>79</v>
      </c>
      <c r="AY122" s="265" t="s">
        <v>166</v>
      </c>
    </row>
    <row r="123" s="2" customFormat="1" ht="21.75" customHeight="1">
      <c r="A123" s="41"/>
      <c r="B123" s="42"/>
      <c r="C123" s="215" t="s">
        <v>198</v>
      </c>
      <c r="D123" s="215" t="s">
        <v>168</v>
      </c>
      <c r="E123" s="216" t="s">
        <v>933</v>
      </c>
      <c r="F123" s="217" t="s">
        <v>934</v>
      </c>
      <c r="G123" s="218" t="s">
        <v>188</v>
      </c>
      <c r="H123" s="219">
        <v>1.756</v>
      </c>
      <c r="I123" s="220"/>
      <c r="J123" s="221">
        <f>ROUND(I123*H123,2)</f>
        <v>0</v>
      </c>
      <c r="K123" s="217" t="s">
        <v>172</v>
      </c>
      <c r="L123" s="47"/>
      <c r="M123" s="222" t="s">
        <v>19</v>
      </c>
      <c r="N123" s="223" t="s">
        <v>42</v>
      </c>
      <c r="O123" s="87"/>
      <c r="P123" s="224">
        <f>O123*H123</f>
        <v>0</v>
      </c>
      <c r="Q123" s="224">
        <v>0.00792</v>
      </c>
      <c r="R123" s="224">
        <f>Q123*H123</f>
        <v>0.01390752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173</v>
      </c>
      <c r="AT123" s="226" t="s">
        <v>168</v>
      </c>
      <c r="AU123" s="226" t="s">
        <v>81</v>
      </c>
      <c r="AY123" s="20" t="s">
        <v>166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79</v>
      </c>
      <c r="BK123" s="227">
        <f>ROUND(I123*H123,2)</f>
        <v>0</v>
      </c>
      <c r="BL123" s="20" t="s">
        <v>173</v>
      </c>
      <c r="BM123" s="226" t="s">
        <v>935</v>
      </c>
    </row>
    <row r="124" s="2" customFormat="1">
      <c r="A124" s="41"/>
      <c r="B124" s="42"/>
      <c r="C124" s="43"/>
      <c r="D124" s="228" t="s">
        <v>175</v>
      </c>
      <c r="E124" s="43"/>
      <c r="F124" s="229" t="s">
        <v>936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175</v>
      </c>
      <c r="AU124" s="20" t="s">
        <v>81</v>
      </c>
    </row>
    <row r="125" s="13" customFormat="1">
      <c r="A125" s="13"/>
      <c r="B125" s="233"/>
      <c r="C125" s="234"/>
      <c r="D125" s="235" t="s">
        <v>177</v>
      </c>
      <c r="E125" s="236" t="s">
        <v>19</v>
      </c>
      <c r="F125" s="237" t="s">
        <v>929</v>
      </c>
      <c r="G125" s="234"/>
      <c r="H125" s="236" t="s">
        <v>19</v>
      </c>
      <c r="I125" s="238"/>
      <c r="J125" s="234"/>
      <c r="K125" s="234"/>
      <c r="L125" s="239"/>
      <c r="M125" s="240"/>
      <c r="N125" s="241"/>
      <c r="O125" s="241"/>
      <c r="P125" s="241"/>
      <c r="Q125" s="241"/>
      <c r="R125" s="241"/>
      <c r="S125" s="241"/>
      <c r="T125" s="242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3" t="s">
        <v>177</v>
      </c>
      <c r="AU125" s="243" t="s">
        <v>81</v>
      </c>
      <c r="AV125" s="13" t="s">
        <v>79</v>
      </c>
      <c r="AW125" s="13" t="s">
        <v>33</v>
      </c>
      <c r="AX125" s="13" t="s">
        <v>71</v>
      </c>
      <c r="AY125" s="243" t="s">
        <v>166</v>
      </c>
    </row>
    <row r="126" s="13" customFormat="1">
      <c r="A126" s="13"/>
      <c r="B126" s="233"/>
      <c r="C126" s="234"/>
      <c r="D126" s="235" t="s">
        <v>177</v>
      </c>
      <c r="E126" s="236" t="s">
        <v>19</v>
      </c>
      <c r="F126" s="237" t="s">
        <v>446</v>
      </c>
      <c r="G126" s="234"/>
      <c r="H126" s="236" t="s">
        <v>19</v>
      </c>
      <c r="I126" s="238"/>
      <c r="J126" s="234"/>
      <c r="K126" s="234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177</v>
      </c>
      <c r="AU126" s="243" t="s">
        <v>81</v>
      </c>
      <c r="AV126" s="13" t="s">
        <v>79</v>
      </c>
      <c r="AW126" s="13" t="s">
        <v>33</v>
      </c>
      <c r="AX126" s="13" t="s">
        <v>71</v>
      </c>
      <c r="AY126" s="243" t="s">
        <v>166</v>
      </c>
    </row>
    <row r="127" s="13" customFormat="1">
      <c r="A127" s="13"/>
      <c r="B127" s="233"/>
      <c r="C127" s="234"/>
      <c r="D127" s="235" t="s">
        <v>177</v>
      </c>
      <c r="E127" s="236" t="s">
        <v>19</v>
      </c>
      <c r="F127" s="237" t="s">
        <v>930</v>
      </c>
      <c r="G127" s="234"/>
      <c r="H127" s="236" t="s">
        <v>19</v>
      </c>
      <c r="I127" s="238"/>
      <c r="J127" s="234"/>
      <c r="K127" s="234"/>
      <c r="L127" s="239"/>
      <c r="M127" s="240"/>
      <c r="N127" s="241"/>
      <c r="O127" s="241"/>
      <c r="P127" s="241"/>
      <c r="Q127" s="241"/>
      <c r="R127" s="241"/>
      <c r="S127" s="241"/>
      <c r="T127" s="242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3" t="s">
        <v>177</v>
      </c>
      <c r="AU127" s="243" t="s">
        <v>81</v>
      </c>
      <c r="AV127" s="13" t="s">
        <v>79</v>
      </c>
      <c r="AW127" s="13" t="s">
        <v>33</v>
      </c>
      <c r="AX127" s="13" t="s">
        <v>71</v>
      </c>
      <c r="AY127" s="243" t="s">
        <v>166</v>
      </c>
    </row>
    <row r="128" s="14" customFormat="1">
      <c r="A128" s="14"/>
      <c r="B128" s="244"/>
      <c r="C128" s="245"/>
      <c r="D128" s="235" t="s">
        <v>177</v>
      </c>
      <c r="E128" s="246" t="s">
        <v>19</v>
      </c>
      <c r="F128" s="247" t="s">
        <v>937</v>
      </c>
      <c r="G128" s="245"/>
      <c r="H128" s="248">
        <v>1.105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177</v>
      </c>
      <c r="AU128" s="254" t="s">
        <v>81</v>
      </c>
      <c r="AV128" s="14" t="s">
        <v>81</v>
      </c>
      <c r="AW128" s="14" t="s">
        <v>33</v>
      </c>
      <c r="AX128" s="14" t="s">
        <v>71</v>
      </c>
      <c r="AY128" s="254" t="s">
        <v>166</v>
      </c>
    </row>
    <row r="129" s="14" customFormat="1">
      <c r="A129" s="14"/>
      <c r="B129" s="244"/>
      <c r="C129" s="245"/>
      <c r="D129" s="235" t="s">
        <v>177</v>
      </c>
      <c r="E129" s="246" t="s">
        <v>19</v>
      </c>
      <c r="F129" s="247" t="s">
        <v>938</v>
      </c>
      <c r="G129" s="245"/>
      <c r="H129" s="248">
        <v>0.65100000000000002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4" t="s">
        <v>177</v>
      </c>
      <c r="AU129" s="254" t="s">
        <v>81</v>
      </c>
      <c r="AV129" s="14" t="s">
        <v>81</v>
      </c>
      <c r="AW129" s="14" t="s">
        <v>33</v>
      </c>
      <c r="AX129" s="14" t="s">
        <v>71</v>
      </c>
      <c r="AY129" s="254" t="s">
        <v>166</v>
      </c>
    </row>
    <row r="130" s="15" customFormat="1">
      <c r="A130" s="15"/>
      <c r="B130" s="255"/>
      <c r="C130" s="256"/>
      <c r="D130" s="235" t="s">
        <v>177</v>
      </c>
      <c r="E130" s="257" t="s">
        <v>19</v>
      </c>
      <c r="F130" s="258" t="s">
        <v>180</v>
      </c>
      <c r="G130" s="256"/>
      <c r="H130" s="259">
        <v>1.756</v>
      </c>
      <c r="I130" s="260"/>
      <c r="J130" s="256"/>
      <c r="K130" s="256"/>
      <c r="L130" s="261"/>
      <c r="M130" s="262"/>
      <c r="N130" s="263"/>
      <c r="O130" s="263"/>
      <c r="P130" s="263"/>
      <c r="Q130" s="263"/>
      <c r="R130" s="263"/>
      <c r="S130" s="263"/>
      <c r="T130" s="264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5" t="s">
        <v>177</v>
      </c>
      <c r="AU130" s="265" t="s">
        <v>81</v>
      </c>
      <c r="AV130" s="15" t="s">
        <v>173</v>
      </c>
      <c r="AW130" s="15" t="s">
        <v>33</v>
      </c>
      <c r="AX130" s="15" t="s">
        <v>79</v>
      </c>
      <c r="AY130" s="265" t="s">
        <v>166</v>
      </c>
    </row>
    <row r="131" s="2" customFormat="1" ht="21.75" customHeight="1">
      <c r="A131" s="41"/>
      <c r="B131" s="42"/>
      <c r="C131" s="215" t="s">
        <v>213</v>
      </c>
      <c r="D131" s="215" t="s">
        <v>168</v>
      </c>
      <c r="E131" s="216" t="s">
        <v>939</v>
      </c>
      <c r="F131" s="217" t="s">
        <v>940</v>
      </c>
      <c r="G131" s="218" t="s">
        <v>188</v>
      </c>
      <c r="H131" s="219">
        <v>1.756</v>
      </c>
      <c r="I131" s="220"/>
      <c r="J131" s="221">
        <f>ROUND(I131*H131,2)</f>
        <v>0</v>
      </c>
      <c r="K131" s="217" t="s">
        <v>172</v>
      </c>
      <c r="L131" s="47"/>
      <c r="M131" s="222" t="s">
        <v>19</v>
      </c>
      <c r="N131" s="223" t="s">
        <v>42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173</v>
      </c>
      <c r="AT131" s="226" t="s">
        <v>168</v>
      </c>
      <c r="AU131" s="226" t="s">
        <v>81</v>
      </c>
      <c r="AY131" s="20" t="s">
        <v>166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79</v>
      </c>
      <c r="BK131" s="227">
        <f>ROUND(I131*H131,2)</f>
        <v>0</v>
      </c>
      <c r="BL131" s="20" t="s">
        <v>173</v>
      </c>
      <c r="BM131" s="226" t="s">
        <v>941</v>
      </c>
    </row>
    <row r="132" s="2" customFormat="1">
      <c r="A132" s="41"/>
      <c r="B132" s="42"/>
      <c r="C132" s="43"/>
      <c r="D132" s="228" t="s">
        <v>175</v>
      </c>
      <c r="E132" s="43"/>
      <c r="F132" s="229" t="s">
        <v>942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175</v>
      </c>
      <c r="AU132" s="20" t="s">
        <v>81</v>
      </c>
    </row>
    <row r="133" s="13" customFormat="1">
      <c r="A133" s="13"/>
      <c r="B133" s="233"/>
      <c r="C133" s="234"/>
      <c r="D133" s="235" t="s">
        <v>177</v>
      </c>
      <c r="E133" s="236" t="s">
        <v>19</v>
      </c>
      <c r="F133" s="237" t="s">
        <v>929</v>
      </c>
      <c r="G133" s="234"/>
      <c r="H133" s="236" t="s">
        <v>19</v>
      </c>
      <c r="I133" s="238"/>
      <c r="J133" s="234"/>
      <c r="K133" s="234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177</v>
      </c>
      <c r="AU133" s="243" t="s">
        <v>81</v>
      </c>
      <c r="AV133" s="13" t="s">
        <v>79</v>
      </c>
      <c r="AW133" s="13" t="s">
        <v>33</v>
      </c>
      <c r="AX133" s="13" t="s">
        <v>71</v>
      </c>
      <c r="AY133" s="243" t="s">
        <v>166</v>
      </c>
    </row>
    <row r="134" s="13" customFormat="1">
      <c r="A134" s="13"/>
      <c r="B134" s="233"/>
      <c r="C134" s="234"/>
      <c r="D134" s="235" t="s">
        <v>177</v>
      </c>
      <c r="E134" s="236" t="s">
        <v>19</v>
      </c>
      <c r="F134" s="237" t="s">
        <v>446</v>
      </c>
      <c r="G134" s="234"/>
      <c r="H134" s="236" t="s">
        <v>19</v>
      </c>
      <c r="I134" s="238"/>
      <c r="J134" s="234"/>
      <c r="K134" s="234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177</v>
      </c>
      <c r="AU134" s="243" t="s">
        <v>81</v>
      </c>
      <c r="AV134" s="13" t="s">
        <v>79</v>
      </c>
      <c r="AW134" s="13" t="s">
        <v>33</v>
      </c>
      <c r="AX134" s="13" t="s">
        <v>71</v>
      </c>
      <c r="AY134" s="243" t="s">
        <v>166</v>
      </c>
    </row>
    <row r="135" s="13" customFormat="1">
      <c r="A135" s="13"/>
      <c r="B135" s="233"/>
      <c r="C135" s="234"/>
      <c r="D135" s="235" t="s">
        <v>177</v>
      </c>
      <c r="E135" s="236" t="s">
        <v>19</v>
      </c>
      <c r="F135" s="237" t="s">
        <v>930</v>
      </c>
      <c r="G135" s="234"/>
      <c r="H135" s="236" t="s">
        <v>19</v>
      </c>
      <c r="I135" s="238"/>
      <c r="J135" s="234"/>
      <c r="K135" s="234"/>
      <c r="L135" s="239"/>
      <c r="M135" s="240"/>
      <c r="N135" s="241"/>
      <c r="O135" s="241"/>
      <c r="P135" s="241"/>
      <c r="Q135" s="241"/>
      <c r="R135" s="241"/>
      <c r="S135" s="241"/>
      <c r="T135" s="24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3" t="s">
        <v>177</v>
      </c>
      <c r="AU135" s="243" t="s">
        <v>81</v>
      </c>
      <c r="AV135" s="13" t="s">
        <v>79</v>
      </c>
      <c r="AW135" s="13" t="s">
        <v>33</v>
      </c>
      <c r="AX135" s="13" t="s">
        <v>71</v>
      </c>
      <c r="AY135" s="243" t="s">
        <v>166</v>
      </c>
    </row>
    <row r="136" s="14" customFormat="1">
      <c r="A136" s="14"/>
      <c r="B136" s="244"/>
      <c r="C136" s="245"/>
      <c r="D136" s="235" t="s">
        <v>177</v>
      </c>
      <c r="E136" s="246" t="s">
        <v>19</v>
      </c>
      <c r="F136" s="247" t="s">
        <v>937</v>
      </c>
      <c r="G136" s="245"/>
      <c r="H136" s="248">
        <v>1.105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177</v>
      </c>
      <c r="AU136" s="254" t="s">
        <v>81</v>
      </c>
      <c r="AV136" s="14" t="s">
        <v>81</v>
      </c>
      <c r="AW136" s="14" t="s">
        <v>33</v>
      </c>
      <c r="AX136" s="14" t="s">
        <v>71</v>
      </c>
      <c r="AY136" s="254" t="s">
        <v>166</v>
      </c>
    </row>
    <row r="137" s="14" customFormat="1">
      <c r="A137" s="14"/>
      <c r="B137" s="244"/>
      <c r="C137" s="245"/>
      <c r="D137" s="235" t="s">
        <v>177</v>
      </c>
      <c r="E137" s="246" t="s">
        <v>19</v>
      </c>
      <c r="F137" s="247" t="s">
        <v>938</v>
      </c>
      <c r="G137" s="245"/>
      <c r="H137" s="248">
        <v>0.65100000000000002</v>
      </c>
      <c r="I137" s="249"/>
      <c r="J137" s="245"/>
      <c r="K137" s="245"/>
      <c r="L137" s="250"/>
      <c r="M137" s="251"/>
      <c r="N137" s="252"/>
      <c r="O137" s="252"/>
      <c r="P137" s="252"/>
      <c r="Q137" s="252"/>
      <c r="R137" s="252"/>
      <c r="S137" s="252"/>
      <c r="T137" s="253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4" t="s">
        <v>177</v>
      </c>
      <c r="AU137" s="254" t="s">
        <v>81</v>
      </c>
      <c r="AV137" s="14" t="s">
        <v>81</v>
      </c>
      <c r="AW137" s="14" t="s">
        <v>33</v>
      </c>
      <c r="AX137" s="14" t="s">
        <v>71</v>
      </c>
      <c r="AY137" s="254" t="s">
        <v>166</v>
      </c>
    </row>
    <row r="138" s="15" customFormat="1">
      <c r="A138" s="15"/>
      <c r="B138" s="255"/>
      <c r="C138" s="256"/>
      <c r="D138" s="235" t="s">
        <v>177</v>
      </c>
      <c r="E138" s="257" t="s">
        <v>19</v>
      </c>
      <c r="F138" s="258" t="s">
        <v>180</v>
      </c>
      <c r="G138" s="256"/>
      <c r="H138" s="259">
        <v>1.756</v>
      </c>
      <c r="I138" s="260"/>
      <c r="J138" s="256"/>
      <c r="K138" s="256"/>
      <c r="L138" s="261"/>
      <c r="M138" s="262"/>
      <c r="N138" s="263"/>
      <c r="O138" s="263"/>
      <c r="P138" s="263"/>
      <c r="Q138" s="263"/>
      <c r="R138" s="263"/>
      <c r="S138" s="263"/>
      <c r="T138" s="264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T138" s="265" t="s">
        <v>177</v>
      </c>
      <c r="AU138" s="265" t="s">
        <v>81</v>
      </c>
      <c r="AV138" s="15" t="s">
        <v>173</v>
      </c>
      <c r="AW138" s="15" t="s">
        <v>33</v>
      </c>
      <c r="AX138" s="15" t="s">
        <v>79</v>
      </c>
      <c r="AY138" s="265" t="s">
        <v>166</v>
      </c>
    </row>
    <row r="139" s="12" customFormat="1" ht="22.8" customHeight="1">
      <c r="A139" s="12"/>
      <c r="B139" s="199"/>
      <c r="C139" s="200"/>
      <c r="D139" s="201" t="s">
        <v>70</v>
      </c>
      <c r="E139" s="213" t="s">
        <v>213</v>
      </c>
      <c r="F139" s="213" t="s">
        <v>462</v>
      </c>
      <c r="G139" s="200"/>
      <c r="H139" s="200"/>
      <c r="I139" s="203"/>
      <c r="J139" s="214">
        <f>BK139</f>
        <v>0</v>
      </c>
      <c r="K139" s="200"/>
      <c r="L139" s="205"/>
      <c r="M139" s="206"/>
      <c r="N139" s="207"/>
      <c r="O139" s="207"/>
      <c r="P139" s="208">
        <f>SUM(P140:P226)</f>
        <v>0</v>
      </c>
      <c r="Q139" s="207"/>
      <c r="R139" s="208">
        <f>SUM(R140:R226)</f>
        <v>8.13115421</v>
      </c>
      <c r="S139" s="207"/>
      <c r="T139" s="209">
        <f>SUM(T140:T226)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10" t="s">
        <v>79</v>
      </c>
      <c r="AT139" s="211" t="s">
        <v>70</v>
      </c>
      <c r="AU139" s="211" t="s">
        <v>79</v>
      </c>
      <c r="AY139" s="210" t="s">
        <v>166</v>
      </c>
      <c r="BK139" s="212">
        <f>SUM(BK140:BK226)</f>
        <v>0</v>
      </c>
    </row>
    <row r="140" s="2" customFormat="1" ht="21.75" customHeight="1">
      <c r="A140" s="41"/>
      <c r="B140" s="42"/>
      <c r="C140" s="215" t="s">
        <v>179</v>
      </c>
      <c r="D140" s="215" t="s">
        <v>168</v>
      </c>
      <c r="E140" s="216" t="s">
        <v>463</v>
      </c>
      <c r="F140" s="217" t="s">
        <v>464</v>
      </c>
      <c r="G140" s="218" t="s">
        <v>194</v>
      </c>
      <c r="H140" s="219">
        <v>3.1499999999999999</v>
      </c>
      <c r="I140" s="220"/>
      <c r="J140" s="221">
        <f>ROUND(I140*H140,2)</f>
        <v>0</v>
      </c>
      <c r="K140" s="217" t="s">
        <v>172</v>
      </c>
      <c r="L140" s="47"/>
      <c r="M140" s="222" t="s">
        <v>19</v>
      </c>
      <c r="N140" s="223" t="s">
        <v>42</v>
      </c>
      <c r="O140" s="87"/>
      <c r="P140" s="224">
        <f>O140*H140</f>
        <v>0</v>
      </c>
      <c r="Q140" s="224">
        <v>2.5018699999999998</v>
      </c>
      <c r="R140" s="224">
        <f>Q140*H140</f>
        <v>7.8808904999999996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173</v>
      </c>
      <c r="AT140" s="226" t="s">
        <v>168</v>
      </c>
      <c r="AU140" s="226" t="s">
        <v>81</v>
      </c>
      <c r="AY140" s="20" t="s">
        <v>166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79</v>
      </c>
      <c r="BK140" s="227">
        <f>ROUND(I140*H140,2)</f>
        <v>0</v>
      </c>
      <c r="BL140" s="20" t="s">
        <v>173</v>
      </c>
      <c r="BM140" s="226" t="s">
        <v>465</v>
      </c>
    </row>
    <row r="141" s="2" customFormat="1">
      <c r="A141" s="41"/>
      <c r="B141" s="42"/>
      <c r="C141" s="43"/>
      <c r="D141" s="228" t="s">
        <v>175</v>
      </c>
      <c r="E141" s="43"/>
      <c r="F141" s="229" t="s">
        <v>466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175</v>
      </c>
      <c r="AU141" s="20" t="s">
        <v>81</v>
      </c>
    </row>
    <row r="142" s="13" customFormat="1">
      <c r="A142" s="13"/>
      <c r="B142" s="233"/>
      <c r="C142" s="234"/>
      <c r="D142" s="235" t="s">
        <v>177</v>
      </c>
      <c r="E142" s="236" t="s">
        <v>19</v>
      </c>
      <c r="F142" s="237" t="s">
        <v>929</v>
      </c>
      <c r="G142" s="234"/>
      <c r="H142" s="236" t="s">
        <v>19</v>
      </c>
      <c r="I142" s="238"/>
      <c r="J142" s="234"/>
      <c r="K142" s="234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177</v>
      </c>
      <c r="AU142" s="243" t="s">
        <v>81</v>
      </c>
      <c r="AV142" s="13" t="s">
        <v>79</v>
      </c>
      <c r="AW142" s="13" t="s">
        <v>33</v>
      </c>
      <c r="AX142" s="13" t="s">
        <v>71</v>
      </c>
      <c r="AY142" s="243" t="s">
        <v>166</v>
      </c>
    </row>
    <row r="143" s="13" customFormat="1">
      <c r="A143" s="13"/>
      <c r="B143" s="233"/>
      <c r="C143" s="234"/>
      <c r="D143" s="235" t="s">
        <v>177</v>
      </c>
      <c r="E143" s="236" t="s">
        <v>19</v>
      </c>
      <c r="F143" s="237" t="s">
        <v>446</v>
      </c>
      <c r="G143" s="234"/>
      <c r="H143" s="236" t="s">
        <v>19</v>
      </c>
      <c r="I143" s="238"/>
      <c r="J143" s="234"/>
      <c r="K143" s="234"/>
      <c r="L143" s="239"/>
      <c r="M143" s="240"/>
      <c r="N143" s="241"/>
      <c r="O143" s="241"/>
      <c r="P143" s="241"/>
      <c r="Q143" s="241"/>
      <c r="R143" s="241"/>
      <c r="S143" s="241"/>
      <c r="T143" s="242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3" t="s">
        <v>177</v>
      </c>
      <c r="AU143" s="243" t="s">
        <v>81</v>
      </c>
      <c r="AV143" s="13" t="s">
        <v>79</v>
      </c>
      <c r="AW143" s="13" t="s">
        <v>33</v>
      </c>
      <c r="AX143" s="13" t="s">
        <v>71</v>
      </c>
      <c r="AY143" s="243" t="s">
        <v>166</v>
      </c>
    </row>
    <row r="144" s="13" customFormat="1">
      <c r="A144" s="13"/>
      <c r="B144" s="233"/>
      <c r="C144" s="234"/>
      <c r="D144" s="235" t="s">
        <v>177</v>
      </c>
      <c r="E144" s="236" t="s">
        <v>19</v>
      </c>
      <c r="F144" s="237" t="s">
        <v>943</v>
      </c>
      <c r="G144" s="234"/>
      <c r="H144" s="236" t="s">
        <v>19</v>
      </c>
      <c r="I144" s="238"/>
      <c r="J144" s="234"/>
      <c r="K144" s="234"/>
      <c r="L144" s="239"/>
      <c r="M144" s="240"/>
      <c r="N144" s="241"/>
      <c r="O144" s="241"/>
      <c r="P144" s="241"/>
      <c r="Q144" s="241"/>
      <c r="R144" s="241"/>
      <c r="S144" s="241"/>
      <c r="T144" s="24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3" t="s">
        <v>177</v>
      </c>
      <c r="AU144" s="243" t="s">
        <v>81</v>
      </c>
      <c r="AV144" s="13" t="s">
        <v>79</v>
      </c>
      <c r="AW144" s="13" t="s">
        <v>33</v>
      </c>
      <c r="AX144" s="13" t="s">
        <v>71</v>
      </c>
      <c r="AY144" s="243" t="s">
        <v>166</v>
      </c>
    </row>
    <row r="145" s="14" customFormat="1">
      <c r="A145" s="14"/>
      <c r="B145" s="244"/>
      <c r="C145" s="245"/>
      <c r="D145" s="235" t="s">
        <v>177</v>
      </c>
      <c r="E145" s="246" t="s">
        <v>19</v>
      </c>
      <c r="F145" s="247" t="s">
        <v>944</v>
      </c>
      <c r="G145" s="245"/>
      <c r="H145" s="248">
        <v>1.4199999999999999</v>
      </c>
      <c r="I145" s="249"/>
      <c r="J145" s="245"/>
      <c r="K145" s="245"/>
      <c r="L145" s="250"/>
      <c r="M145" s="251"/>
      <c r="N145" s="252"/>
      <c r="O145" s="252"/>
      <c r="P145" s="252"/>
      <c r="Q145" s="252"/>
      <c r="R145" s="252"/>
      <c r="S145" s="252"/>
      <c r="T145" s="253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4" t="s">
        <v>177</v>
      </c>
      <c r="AU145" s="254" t="s">
        <v>81</v>
      </c>
      <c r="AV145" s="14" t="s">
        <v>81</v>
      </c>
      <c r="AW145" s="14" t="s">
        <v>33</v>
      </c>
      <c r="AX145" s="14" t="s">
        <v>71</v>
      </c>
      <c r="AY145" s="254" t="s">
        <v>166</v>
      </c>
    </row>
    <row r="146" s="13" customFormat="1">
      <c r="A146" s="13"/>
      <c r="B146" s="233"/>
      <c r="C146" s="234"/>
      <c r="D146" s="235" t="s">
        <v>177</v>
      </c>
      <c r="E146" s="236" t="s">
        <v>19</v>
      </c>
      <c r="F146" s="237" t="s">
        <v>945</v>
      </c>
      <c r="G146" s="234"/>
      <c r="H146" s="236" t="s">
        <v>19</v>
      </c>
      <c r="I146" s="238"/>
      <c r="J146" s="234"/>
      <c r="K146" s="234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177</v>
      </c>
      <c r="AU146" s="243" t="s">
        <v>81</v>
      </c>
      <c r="AV146" s="13" t="s">
        <v>79</v>
      </c>
      <c r="AW146" s="13" t="s">
        <v>33</v>
      </c>
      <c r="AX146" s="13" t="s">
        <v>71</v>
      </c>
      <c r="AY146" s="243" t="s">
        <v>166</v>
      </c>
    </row>
    <row r="147" s="14" customFormat="1">
      <c r="A147" s="14"/>
      <c r="B147" s="244"/>
      <c r="C147" s="245"/>
      <c r="D147" s="235" t="s">
        <v>177</v>
      </c>
      <c r="E147" s="246" t="s">
        <v>19</v>
      </c>
      <c r="F147" s="247" t="s">
        <v>946</v>
      </c>
      <c r="G147" s="245"/>
      <c r="H147" s="248">
        <v>0.77000000000000002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177</v>
      </c>
      <c r="AU147" s="254" t="s">
        <v>81</v>
      </c>
      <c r="AV147" s="14" t="s">
        <v>81</v>
      </c>
      <c r="AW147" s="14" t="s">
        <v>33</v>
      </c>
      <c r="AX147" s="14" t="s">
        <v>71</v>
      </c>
      <c r="AY147" s="254" t="s">
        <v>166</v>
      </c>
    </row>
    <row r="148" s="13" customFormat="1">
      <c r="A148" s="13"/>
      <c r="B148" s="233"/>
      <c r="C148" s="234"/>
      <c r="D148" s="235" t="s">
        <v>177</v>
      </c>
      <c r="E148" s="236" t="s">
        <v>19</v>
      </c>
      <c r="F148" s="237" t="s">
        <v>930</v>
      </c>
      <c r="G148" s="234"/>
      <c r="H148" s="236" t="s">
        <v>19</v>
      </c>
      <c r="I148" s="238"/>
      <c r="J148" s="234"/>
      <c r="K148" s="234"/>
      <c r="L148" s="239"/>
      <c r="M148" s="240"/>
      <c r="N148" s="241"/>
      <c r="O148" s="241"/>
      <c r="P148" s="241"/>
      <c r="Q148" s="241"/>
      <c r="R148" s="241"/>
      <c r="S148" s="241"/>
      <c r="T148" s="242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3" t="s">
        <v>177</v>
      </c>
      <c r="AU148" s="243" t="s">
        <v>81</v>
      </c>
      <c r="AV148" s="13" t="s">
        <v>79</v>
      </c>
      <c r="AW148" s="13" t="s">
        <v>33</v>
      </c>
      <c r="AX148" s="13" t="s">
        <v>71</v>
      </c>
      <c r="AY148" s="243" t="s">
        <v>166</v>
      </c>
    </row>
    <row r="149" s="14" customFormat="1">
      <c r="A149" s="14"/>
      <c r="B149" s="244"/>
      <c r="C149" s="245"/>
      <c r="D149" s="235" t="s">
        <v>177</v>
      </c>
      <c r="E149" s="246" t="s">
        <v>19</v>
      </c>
      <c r="F149" s="247" t="s">
        <v>947</v>
      </c>
      <c r="G149" s="245"/>
      <c r="H149" s="248">
        <v>0.95999999999999996</v>
      </c>
      <c r="I149" s="249"/>
      <c r="J149" s="245"/>
      <c r="K149" s="245"/>
      <c r="L149" s="250"/>
      <c r="M149" s="251"/>
      <c r="N149" s="252"/>
      <c r="O149" s="252"/>
      <c r="P149" s="252"/>
      <c r="Q149" s="252"/>
      <c r="R149" s="252"/>
      <c r="S149" s="252"/>
      <c r="T149" s="25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4" t="s">
        <v>177</v>
      </c>
      <c r="AU149" s="254" t="s">
        <v>81</v>
      </c>
      <c r="AV149" s="14" t="s">
        <v>81</v>
      </c>
      <c r="AW149" s="14" t="s">
        <v>33</v>
      </c>
      <c r="AX149" s="14" t="s">
        <v>71</v>
      </c>
      <c r="AY149" s="254" t="s">
        <v>166</v>
      </c>
    </row>
    <row r="150" s="15" customFormat="1">
      <c r="A150" s="15"/>
      <c r="B150" s="255"/>
      <c r="C150" s="256"/>
      <c r="D150" s="235" t="s">
        <v>177</v>
      </c>
      <c r="E150" s="257" t="s">
        <v>19</v>
      </c>
      <c r="F150" s="258" t="s">
        <v>180</v>
      </c>
      <c r="G150" s="256"/>
      <c r="H150" s="259">
        <v>3.1499999999999999</v>
      </c>
      <c r="I150" s="260"/>
      <c r="J150" s="256"/>
      <c r="K150" s="256"/>
      <c r="L150" s="261"/>
      <c r="M150" s="262"/>
      <c r="N150" s="263"/>
      <c r="O150" s="263"/>
      <c r="P150" s="263"/>
      <c r="Q150" s="263"/>
      <c r="R150" s="263"/>
      <c r="S150" s="263"/>
      <c r="T150" s="264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65" t="s">
        <v>177</v>
      </c>
      <c r="AU150" s="265" t="s">
        <v>81</v>
      </c>
      <c r="AV150" s="15" t="s">
        <v>173</v>
      </c>
      <c r="AW150" s="15" t="s">
        <v>33</v>
      </c>
      <c r="AX150" s="15" t="s">
        <v>79</v>
      </c>
      <c r="AY150" s="265" t="s">
        <v>166</v>
      </c>
    </row>
    <row r="151" s="2" customFormat="1" ht="16.5" customHeight="1">
      <c r="A151" s="41"/>
      <c r="B151" s="42"/>
      <c r="C151" s="283" t="s">
        <v>226</v>
      </c>
      <c r="D151" s="283" t="s">
        <v>392</v>
      </c>
      <c r="E151" s="284" t="s">
        <v>474</v>
      </c>
      <c r="F151" s="285" t="s">
        <v>475</v>
      </c>
      <c r="G151" s="286" t="s">
        <v>385</v>
      </c>
      <c r="H151" s="287">
        <v>78.75</v>
      </c>
      <c r="I151" s="288"/>
      <c r="J151" s="289">
        <f>ROUND(I151*H151,2)</f>
        <v>0</v>
      </c>
      <c r="K151" s="285" t="s">
        <v>476</v>
      </c>
      <c r="L151" s="290"/>
      <c r="M151" s="291" t="s">
        <v>19</v>
      </c>
      <c r="N151" s="292" t="s">
        <v>42</v>
      </c>
      <c r="O151" s="87"/>
      <c r="P151" s="224">
        <f>O151*H151</f>
        <v>0</v>
      </c>
      <c r="Q151" s="224">
        <v>0.001</v>
      </c>
      <c r="R151" s="224">
        <f>Q151*H151</f>
        <v>0.078750000000000001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226</v>
      </c>
      <c r="AT151" s="226" t="s">
        <v>392</v>
      </c>
      <c r="AU151" s="226" t="s">
        <v>81</v>
      </c>
      <c r="AY151" s="20" t="s">
        <v>166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79</v>
      </c>
      <c r="BK151" s="227">
        <f>ROUND(I151*H151,2)</f>
        <v>0</v>
      </c>
      <c r="BL151" s="20" t="s">
        <v>173</v>
      </c>
      <c r="BM151" s="226" t="s">
        <v>577</v>
      </c>
    </row>
    <row r="152" s="13" customFormat="1">
      <c r="A152" s="13"/>
      <c r="B152" s="233"/>
      <c r="C152" s="234"/>
      <c r="D152" s="235" t="s">
        <v>177</v>
      </c>
      <c r="E152" s="236" t="s">
        <v>19</v>
      </c>
      <c r="F152" s="237" t="s">
        <v>929</v>
      </c>
      <c r="G152" s="234"/>
      <c r="H152" s="236" t="s">
        <v>19</v>
      </c>
      <c r="I152" s="238"/>
      <c r="J152" s="234"/>
      <c r="K152" s="234"/>
      <c r="L152" s="239"/>
      <c r="M152" s="240"/>
      <c r="N152" s="241"/>
      <c r="O152" s="241"/>
      <c r="P152" s="241"/>
      <c r="Q152" s="241"/>
      <c r="R152" s="241"/>
      <c r="S152" s="241"/>
      <c r="T152" s="242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3" t="s">
        <v>177</v>
      </c>
      <c r="AU152" s="243" t="s">
        <v>81</v>
      </c>
      <c r="AV152" s="13" t="s">
        <v>79</v>
      </c>
      <c r="AW152" s="13" t="s">
        <v>33</v>
      </c>
      <c r="AX152" s="13" t="s">
        <v>71</v>
      </c>
      <c r="AY152" s="243" t="s">
        <v>166</v>
      </c>
    </row>
    <row r="153" s="13" customFormat="1">
      <c r="A153" s="13"/>
      <c r="B153" s="233"/>
      <c r="C153" s="234"/>
      <c r="D153" s="235" t="s">
        <v>177</v>
      </c>
      <c r="E153" s="236" t="s">
        <v>19</v>
      </c>
      <c r="F153" s="237" t="s">
        <v>446</v>
      </c>
      <c r="G153" s="234"/>
      <c r="H153" s="236" t="s">
        <v>19</v>
      </c>
      <c r="I153" s="238"/>
      <c r="J153" s="234"/>
      <c r="K153" s="234"/>
      <c r="L153" s="239"/>
      <c r="M153" s="240"/>
      <c r="N153" s="241"/>
      <c r="O153" s="241"/>
      <c r="P153" s="241"/>
      <c r="Q153" s="241"/>
      <c r="R153" s="241"/>
      <c r="S153" s="241"/>
      <c r="T153" s="242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3" t="s">
        <v>177</v>
      </c>
      <c r="AU153" s="243" t="s">
        <v>81</v>
      </c>
      <c r="AV153" s="13" t="s">
        <v>79</v>
      </c>
      <c r="AW153" s="13" t="s">
        <v>33</v>
      </c>
      <c r="AX153" s="13" t="s">
        <v>71</v>
      </c>
      <c r="AY153" s="243" t="s">
        <v>166</v>
      </c>
    </row>
    <row r="154" s="13" customFormat="1">
      <c r="A154" s="13"/>
      <c r="B154" s="233"/>
      <c r="C154" s="234"/>
      <c r="D154" s="235" t="s">
        <v>177</v>
      </c>
      <c r="E154" s="236" t="s">
        <v>19</v>
      </c>
      <c r="F154" s="237" t="s">
        <v>943</v>
      </c>
      <c r="G154" s="234"/>
      <c r="H154" s="236" t="s">
        <v>19</v>
      </c>
      <c r="I154" s="238"/>
      <c r="J154" s="234"/>
      <c r="K154" s="234"/>
      <c r="L154" s="239"/>
      <c r="M154" s="240"/>
      <c r="N154" s="241"/>
      <c r="O154" s="241"/>
      <c r="P154" s="241"/>
      <c r="Q154" s="241"/>
      <c r="R154" s="241"/>
      <c r="S154" s="241"/>
      <c r="T154" s="24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3" t="s">
        <v>177</v>
      </c>
      <c r="AU154" s="243" t="s">
        <v>81</v>
      </c>
      <c r="AV154" s="13" t="s">
        <v>79</v>
      </c>
      <c r="AW154" s="13" t="s">
        <v>33</v>
      </c>
      <c r="AX154" s="13" t="s">
        <v>71</v>
      </c>
      <c r="AY154" s="243" t="s">
        <v>166</v>
      </c>
    </row>
    <row r="155" s="14" customFormat="1">
      <c r="A155" s="14"/>
      <c r="B155" s="244"/>
      <c r="C155" s="245"/>
      <c r="D155" s="235" t="s">
        <v>177</v>
      </c>
      <c r="E155" s="246" t="s">
        <v>19</v>
      </c>
      <c r="F155" s="247" t="s">
        <v>944</v>
      </c>
      <c r="G155" s="245"/>
      <c r="H155" s="248">
        <v>1.4199999999999999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177</v>
      </c>
      <c r="AU155" s="254" t="s">
        <v>81</v>
      </c>
      <c r="AV155" s="14" t="s">
        <v>81</v>
      </c>
      <c r="AW155" s="14" t="s">
        <v>33</v>
      </c>
      <c r="AX155" s="14" t="s">
        <v>71</v>
      </c>
      <c r="AY155" s="254" t="s">
        <v>166</v>
      </c>
    </row>
    <row r="156" s="13" customFormat="1">
      <c r="A156" s="13"/>
      <c r="B156" s="233"/>
      <c r="C156" s="234"/>
      <c r="D156" s="235" t="s">
        <v>177</v>
      </c>
      <c r="E156" s="236" t="s">
        <v>19</v>
      </c>
      <c r="F156" s="237" t="s">
        <v>945</v>
      </c>
      <c r="G156" s="234"/>
      <c r="H156" s="236" t="s">
        <v>19</v>
      </c>
      <c r="I156" s="238"/>
      <c r="J156" s="234"/>
      <c r="K156" s="234"/>
      <c r="L156" s="239"/>
      <c r="M156" s="240"/>
      <c r="N156" s="241"/>
      <c r="O156" s="241"/>
      <c r="P156" s="241"/>
      <c r="Q156" s="241"/>
      <c r="R156" s="241"/>
      <c r="S156" s="241"/>
      <c r="T156" s="242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3" t="s">
        <v>177</v>
      </c>
      <c r="AU156" s="243" t="s">
        <v>81</v>
      </c>
      <c r="AV156" s="13" t="s">
        <v>79</v>
      </c>
      <c r="AW156" s="13" t="s">
        <v>33</v>
      </c>
      <c r="AX156" s="13" t="s">
        <v>71</v>
      </c>
      <c r="AY156" s="243" t="s">
        <v>166</v>
      </c>
    </row>
    <row r="157" s="14" customFormat="1">
      <c r="A157" s="14"/>
      <c r="B157" s="244"/>
      <c r="C157" s="245"/>
      <c r="D157" s="235" t="s">
        <v>177</v>
      </c>
      <c r="E157" s="246" t="s">
        <v>19</v>
      </c>
      <c r="F157" s="247" t="s">
        <v>946</v>
      </c>
      <c r="G157" s="245"/>
      <c r="H157" s="248">
        <v>0.77000000000000002</v>
      </c>
      <c r="I157" s="249"/>
      <c r="J157" s="245"/>
      <c r="K157" s="245"/>
      <c r="L157" s="250"/>
      <c r="M157" s="251"/>
      <c r="N157" s="252"/>
      <c r="O157" s="252"/>
      <c r="P157" s="252"/>
      <c r="Q157" s="252"/>
      <c r="R157" s="252"/>
      <c r="S157" s="252"/>
      <c r="T157" s="253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4" t="s">
        <v>177</v>
      </c>
      <c r="AU157" s="254" t="s">
        <v>81</v>
      </c>
      <c r="AV157" s="14" t="s">
        <v>81</v>
      </c>
      <c r="AW157" s="14" t="s">
        <v>33</v>
      </c>
      <c r="AX157" s="14" t="s">
        <v>71</v>
      </c>
      <c r="AY157" s="254" t="s">
        <v>166</v>
      </c>
    </row>
    <row r="158" s="13" customFormat="1">
      <c r="A158" s="13"/>
      <c r="B158" s="233"/>
      <c r="C158" s="234"/>
      <c r="D158" s="235" t="s">
        <v>177</v>
      </c>
      <c r="E158" s="236" t="s">
        <v>19</v>
      </c>
      <c r="F158" s="237" t="s">
        <v>930</v>
      </c>
      <c r="G158" s="234"/>
      <c r="H158" s="236" t="s">
        <v>19</v>
      </c>
      <c r="I158" s="238"/>
      <c r="J158" s="234"/>
      <c r="K158" s="234"/>
      <c r="L158" s="239"/>
      <c r="M158" s="240"/>
      <c r="N158" s="241"/>
      <c r="O158" s="241"/>
      <c r="P158" s="241"/>
      <c r="Q158" s="241"/>
      <c r="R158" s="241"/>
      <c r="S158" s="241"/>
      <c r="T158" s="24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3" t="s">
        <v>177</v>
      </c>
      <c r="AU158" s="243" t="s">
        <v>81</v>
      </c>
      <c r="AV158" s="13" t="s">
        <v>79</v>
      </c>
      <c r="AW158" s="13" t="s">
        <v>33</v>
      </c>
      <c r="AX158" s="13" t="s">
        <v>71</v>
      </c>
      <c r="AY158" s="243" t="s">
        <v>166</v>
      </c>
    </row>
    <row r="159" s="14" customFormat="1">
      <c r="A159" s="14"/>
      <c r="B159" s="244"/>
      <c r="C159" s="245"/>
      <c r="D159" s="235" t="s">
        <v>177</v>
      </c>
      <c r="E159" s="246" t="s">
        <v>19</v>
      </c>
      <c r="F159" s="247" t="s">
        <v>947</v>
      </c>
      <c r="G159" s="245"/>
      <c r="H159" s="248">
        <v>0.95999999999999996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4" t="s">
        <v>177</v>
      </c>
      <c r="AU159" s="254" t="s">
        <v>81</v>
      </c>
      <c r="AV159" s="14" t="s">
        <v>81</v>
      </c>
      <c r="AW159" s="14" t="s">
        <v>33</v>
      </c>
      <c r="AX159" s="14" t="s">
        <v>71</v>
      </c>
      <c r="AY159" s="254" t="s">
        <v>166</v>
      </c>
    </row>
    <row r="160" s="15" customFormat="1">
      <c r="A160" s="15"/>
      <c r="B160" s="255"/>
      <c r="C160" s="256"/>
      <c r="D160" s="235" t="s">
        <v>177</v>
      </c>
      <c r="E160" s="257" t="s">
        <v>19</v>
      </c>
      <c r="F160" s="258" t="s">
        <v>180</v>
      </c>
      <c r="G160" s="256"/>
      <c r="H160" s="259">
        <v>3.1499999999999999</v>
      </c>
      <c r="I160" s="260"/>
      <c r="J160" s="256"/>
      <c r="K160" s="256"/>
      <c r="L160" s="261"/>
      <c r="M160" s="262"/>
      <c r="N160" s="263"/>
      <c r="O160" s="263"/>
      <c r="P160" s="263"/>
      <c r="Q160" s="263"/>
      <c r="R160" s="263"/>
      <c r="S160" s="263"/>
      <c r="T160" s="264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65" t="s">
        <v>177</v>
      </c>
      <c r="AU160" s="265" t="s">
        <v>81</v>
      </c>
      <c r="AV160" s="15" t="s">
        <v>173</v>
      </c>
      <c r="AW160" s="15" t="s">
        <v>33</v>
      </c>
      <c r="AX160" s="15" t="s">
        <v>79</v>
      </c>
      <c r="AY160" s="265" t="s">
        <v>166</v>
      </c>
    </row>
    <row r="161" s="14" customFormat="1">
      <c r="A161" s="14"/>
      <c r="B161" s="244"/>
      <c r="C161" s="245"/>
      <c r="D161" s="235" t="s">
        <v>177</v>
      </c>
      <c r="E161" s="245"/>
      <c r="F161" s="247" t="s">
        <v>948</v>
      </c>
      <c r="G161" s="245"/>
      <c r="H161" s="248">
        <v>78.75</v>
      </c>
      <c r="I161" s="249"/>
      <c r="J161" s="245"/>
      <c r="K161" s="245"/>
      <c r="L161" s="250"/>
      <c r="M161" s="251"/>
      <c r="N161" s="252"/>
      <c r="O161" s="252"/>
      <c r="P161" s="252"/>
      <c r="Q161" s="252"/>
      <c r="R161" s="252"/>
      <c r="S161" s="252"/>
      <c r="T161" s="25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4" t="s">
        <v>177</v>
      </c>
      <c r="AU161" s="254" t="s">
        <v>81</v>
      </c>
      <c r="AV161" s="14" t="s">
        <v>81</v>
      </c>
      <c r="AW161" s="14" t="s">
        <v>4</v>
      </c>
      <c r="AX161" s="14" t="s">
        <v>79</v>
      </c>
      <c r="AY161" s="254" t="s">
        <v>166</v>
      </c>
    </row>
    <row r="162" s="2" customFormat="1" ht="24.15" customHeight="1">
      <c r="A162" s="41"/>
      <c r="B162" s="42"/>
      <c r="C162" s="215" t="s">
        <v>231</v>
      </c>
      <c r="D162" s="215" t="s">
        <v>168</v>
      </c>
      <c r="E162" s="216" t="s">
        <v>479</v>
      </c>
      <c r="F162" s="217" t="s">
        <v>480</v>
      </c>
      <c r="G162" s="218" t="s">
        <v>194</v>
      </c>
      <c r="H162" s="219">
        <v>3.1499999999999999</v>
      </c>
      <c r="I162" s="220"/>
      <c r="J162" s="221">
        <f>ROUND(I162*H162,2)</f>
        <v>0</v>
      </c>
      <c r="K162" s="217" t="s">
        <v>172</v>
      </c>
      <c r="L162" s="47"/>
      <c r="M162" s="222" t="s">
        <v>19</v>
      </c>
      <c r="N162" s="223" t="s">
        <v>42</v>
      </c>
      <c r="O162" s="87"/>
      <c r="P162" s="224">
        <f>O162*H162</f>
        <v>0</v>
      </c>
      <c r="Q162" s="224">
        <v>0</v>
      </c>
      <c r="R162" s="224">
        <f>Q162*H162</f>
        <v>0</v>
      </c>
      <c r="S162" s="224">
        <v>0</v>
      </c>
      <c r="T162" s="225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6" t="s">
        <v>173</v>
      </c>
      <c r="AT162" s="226" t="s">
        <v>168</v>
      </c>
      <c r="AU162" s="226" t="s">
        <v>81</v>
      </c>
      <c r="AY162" s="20" t="s">
        <v>166</v>
      </c>
      <c r="BE162" s="227">
        <f>IF(N162="základní",J162,0)</f>
        <v>0</v>
      </c>
      <c r="BF162" s="227">
        <f>IF(N162="snížená",J162,0)</f>
        <v>0</v>
      </c>
      <c r="BG162" s="227">
        <f>IF(N162="zákl. přenesená",J162,0)</f>
        <v>0</v>
      </c>
      <c r="BH162" s="227">
        <f>IF(N162="sníž. přenesená",J162,0)</f>
        <v>0</v>
      </c>
      <c r="BI162" s="227">
        <f>IF(N162="nulová",J162,0)</f>
        <v>0</v>
      </c>
      <c r="BJ162" s="20" t="s">
        <v>79</v>
      </c>
      <c r="BK162" s="227">
        <f>ROUND(I162*H162,2)</f>
        <v>0</v>
      </c>
      <c r="BL162" s="20" t="s">
        <v>173</v>
      </c>
      <c r="BM162" s="226" t="s">
        <v>481</v>
      </c>
    </row>
    <row r="163" s="2" customFormat="1">
      <c r="A163" s="41"/>
      <c r="B163" s="42"/>
      <c r="C163" s="43"/>
      <c r="D163" s="228" t="s">
        <v>175</v>
      </c>
      <c r="E163" s="43"/>
      <c r="F163" s="229" t="s">
        <v>482</v>
      </c>
      <c r="G163" s="43"/>
      <c r="H163" s="43"/>
      <c r="I163" s="230"/>
      <c r="J163" s="43"/>
      <c r="K163" s="43"/>
      <c r="L163" s="47"/>
      <c r="M163" s="231"/>
      <c r="N163" s="232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175</v>
      </c>
      <c r="AU163" s="20" t="s">
        <v>81</v>
      </c>
    </row>
    <row r="164" s="13" customFormat="1">
      <c r="A164" s="13"/>
      <c r="B164" s="233"/>
      <c r="C164" s="234"/>
      <c r="D164" s="235" t="s">
        <v>177</v>
      </c>
      <c r="E164" s="236" t="s">
        <v>19</v>
      </c>
      <c r="F164" s="237" t="s">
        <v>929</v>
      </c>
      <c r="G164" s="234"/>
      <c r="H164" s="236" t="s">
        <v>19</v>
      </c>
      <c r="I164" s="238"/>
      <c r="J164" s="234"/>
      <c r="K164" s="234"/>
      <c r="L164" s="239"/>
      <c r="M164" s="240"/>
      <c r="N164" s="241"/>
      <c r="O164" s="241"/>
      <c r="P164" s="241"/>
      <c r="Q164" s="241"/>
      <c r="R164" s="241"/>
      <c r="S164" s="241"/>
      <c r="T164" s="242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3" t="s">
        <v>177</v>
      </c>
      <c r="AU164" s="243" t="s">
        <v>81</v>
      </c>
      <c r="AV164" s="13" t="s">
        <v>79</v>
      </c>
      <c r="AW164" s="13" t="s">
        <v>33</v>
      </c>
      <c r="AX164" s="13" t="s">
        <v>71</v>
      </c>
      <c r="AY164" s="243" t="s">
        <v>166</v>
      </c>
    </row>
    <row r="165" s="13" customFormat="1">
      <c r="A165" s="13"/>
      <c r="B165" s="233"/>
      <c r="C165" s="234"/>
      <c r="D165" s="235" t="s">
        <v>177</v>
      </c>
      <c r="E165" s="236" t="s">
        <v>19</v>
      </c>
      <c r="F165" s="237" t="s">
        <v>446</v>
      </c>
      <c r="G165" s="234"/>
      <c r="H165" s="236" t="s">
        <v>19</v>
      </c>
      <c r="I165" s="238"/>
      <c r="J165" s="234"/>
      <c r="K165" s="234"/>
      <c r="L165" s="239"/>
      <c r="M165" s="240"/>
      <c r="N165" s="241"/>
      <c r="O165" s="241"/>
      <c r="P165" s="241"/>
      <c r="Q165" s="241"/>
      <c r="R165" s="241"/>
      <c r="S165" s="241"/>
      <c r="T165" s="242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3" t="s">
        <v>177</v>
      </c>
      <c r="AU165" s="243" t="s">
        <v>81</v>
      </c>
      <c r="AV165" s="13" t="s">
        <v>79</v>
      </c>
      <c r="AW165" s="13" t="s">
        <v>33</v>
      </c>
      <c r="AX165" s="13" t="s">
        <v>71</v>
      </c>
      <c r="AY165" s="243" t="s">
        <v>166</v>
      </c>
    </row>
    <row r="166" s="13" customFormat="1">
      <c r="A166" s="13"/>
      <c r="B166" s="233"/>
      <c r="C166" s="234"/>
      <c r="D166" s="235" t="s">
        <v>177</v>
      </c>
      <c r="E166" s="236" t="s">
        <v>19</v>
      </c>
      <c r="F166" s="237" t="s">
        <v>943</v>
      </c>
      <c r="G166" s="234"/>
      <c r="H166" s="236" t="s">
        <v>19</v>
      </c>
      <c r="I166" s="238"/>
      <c r="J166" s="234"/>
      <c r="K166" s="234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177</v>
      </c>
      <c r="AU166" s="243" t="s">
        <v>81</v>
      </c>
      <c r="AV166" s="13" t="s">
        <v>79</v>
      </c>
      <c r="AW166" s="13" t="s">
        <v>33</v>
      </c>
      <c r="AX166" s="13" t="s">
        <v>71</v>
      </c>
      <c r="AY166" s="243" t="s">
        <v>166</v>
      </c>
    </row>
    <row r="167" s="14" customFormat="1">
      <c r="A167" s="14"/>
      <c r="B167" s="244"/>
      <c r="C167" s="245"/>
      <c r="D167" s="235" t="s">
        <v>177</v>
      </c>
      <c r="E167" s="246" t="s">
        <v>19</v>
      </c>
      <c r="F167" s="247" t="s">
        <v>944</v>
      </c>
      <c r="G167" s="245"/>
      <c r="H167" s="248">
        <v>1.4199999999999999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4" t="s">
        <v>177</v>
      </c>
      <c r="AU167" s="254" t="s">
        <v>81</v>
      </c>
      <c r="AV167" s="14" t="s">
        <v>81</v>
      </c>
      <c r="AW167" s="14" t="s">
        <v>33</v>
      </c>
      <c r="AX167" s="14" t="s">
        <v>71</v>
      </c>
      <c r="AY167" s="254" t="s">
        <v>166</v>
      </c>
    </row>
    <row r="168" s="13" customFormat="1">
      <c r="A168" s="13"/>
      <c r="B168" s="233"/>
      <c r="C168" s="234"/>
      <c r="D168" s="235" t="s">
        <v>177</v>
      </c>
      <c r="E168" s="236" t="s">
        <v>19</v>
      </c>
      <c r="F168" s="237" t="s">
        <v>945</v>
      </c>
      <c r="G168" s="234"/>
      <c r="H168" s="236" t="s">
        <v>19</v>
      </c>
      <c r="I168" s="238"/>
      <c r="J168" s="234"/>
      <c r="K168" s="234"/>
      <c r="L168" s="239"/>
      <c r="M168" s="240"/>
      <c r="N168" s="241"/>
      <c r="O168" s="241"/>
      <c r="P168" s="241"/>
      <c r="Q168" s="241"/>
      <c r="R168" s="241"/>
      <c r="S168" s="241"/>
      <c r="T168" s="242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3" t="s">
        <v>177</v>
      </c>
      <c r="AU168" s="243" t="s">
        <v>81</v>
      </c>
      <c r="AV168" s="13" t="s">
        <v>79</v>
      </c>
      <c r="AW168" s="13" t="s">
        <v>33</v>
      </c>
      <c r="AX168" s="13" t="s">
        <v>71</v>
      </c>
      <c r="AY168" s="243" t="s">
        <v>166</v>
      </c>
    </row>
    <row r="169" s="14" customFormat="1">
      <c r="A169" s="14"/>
      <c r="B169" s="244"/>
      <c r="C169" s="245"/>
      <c r="D169" s="235" t="s">
        <v>177</v>
      </c>
      <c r="E169" s="246" t="s">
        <v>19</v>
      </c>
      <c r="F169" s="247" t="s">
        <v>946</v>
      </c>
      <c r="G169" s="245"/>
      <c r="H169" s="248">
        <v>0.77000000000000002</v>
      </c>
      <c r="I169" s="249"/>
      <c r="J169" s="245"/>
      <c r="K169" s="245"/>
      <c r="L169" s="250"/>
      <c r="M169" s="251"/>
      <c r="N169" s="252"/>
      <c r="O169" s="252"/>
      <c r="P169" s="252"/>
      <c r="Q169" s="252"/>
      <c r="R169" s="252"/>
      <c r="S169" s="252"/>
      <c r="T169" s="253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4" t="s">
        <v>177</v>
      </c>
      <c r="AU169" s="254" t="s">
        <v>81</v>
      </c>
      <c r="AV169" s="14" t="s">
        <v>81</v>
      </c>
      <c r="AW169" s="14" t="s">
        <v>33</v>
      </c>
      <c r="AX169" s="14" t="s">
        <v>71</v>
      </c>
      <c r="AY169" s="254" t="s">
        <v>166</v>
      </c>
    </row>
    <row r="170" s="13" customFormat="1">
      <c r="A170" s="13"/>
      <c r="B170" s="233"/>
      <c r="C170" s="234"/>
      <c r="D170" s="235" t="s">
        <v>177</v>
      </c>
      <c r="E170" s="236" t="s">
        <v>19</v>
      </c>
      <c r="F170" s="237" t="s">
        <v>930</v>
      </c>
      <c r="G170" s="234"/>
      <c r="H170" s="236" t="s">
        <v>19</v>
      </c>
      <c r="I170" s="238"/>
      <c r="J170" s="234"/>
      <c r="K170" s="234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177</v>
      </c>
      <c r="AU170" s="243" t="s">
        <v>81</v>
      </c>
      <c r="AV170" s="13" t="s">
        <v>79</v>
      </c>
      <c r="AW170" s="13" t="s">
        <v>33</v>
      </c>
      <c r="AX170" s="13" t="s">
        <v>71</v>
      </c>
      <c r="AY170" s="243" t="s">
        <v>166</v>
      </c>
    </row>
    <row r="171" s="14" customFormat="1">
      <c r="A171" s="14"/>
      <c r="B171" s="244"/>
      <c r="C171" s="245"/>
      <c r="D171" s="235" t="s">
        <v>177</v>
      </c>
      <c r="E171" s="246" t="s">
        <v>19</v>
      </c>
      <c r="F171" s="247" t="s">
        <v>947</v>
      </c>
      <c r="G171" s="245"/>
      <c r="H171" s="248">
        <v>0.95999999999999996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4" t="s">
        <v>177</v>
      </c>
      <c r="AU171" s="254" t="s">
        <v>81</v>
      </c>
      <c r="AV171" s="14" t="s">
        <v>81</v>
      </c>
      <c r="AW171" s="14" t="s">
        <v>33</v>
      </c>
      <c r="AX171" s="14" t="s">
        <v>71</v>
      </c>
      <c r="AY171" s="254" t="s">
        <v>166</v>
      </c>
    </row>
    <row r="172" s="15" customFormat="1">
      <c r="A172" s="15"/>
      <c r="B172" s="255"/>
      <c r="C172" s="256"/>
      <c r="D172" s="235" t="s">
        <v>177</v>
      </c>
      <c r="E172" s="257" t="s">
        <v>19</v>
      </c>
      <c r="F172" s="258" t="s">
        <v>180</v>
      </c>
      <c r="G172" s="256"/>
      <c r="H172" s="259">
        <v>3.1499999999999999</v>
      </c>
      <c r="I172" s="260"/>
      <c r="J172" s="256"/>
      <c r="K172" s="256"/>
      <c r="L172" s="261"/>
      <c r="M172" s="262"/>
      <c r="N172" s="263"/>
      <c r="O172" s="263"/>
      <c r="P172" s="263"/>
      <c r="Q172" s="263"/>
      <c r="R172" s="263"/>
      <c r="S172" s="263"/>
      <c r="T172" s="264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5" t="s">
        <v>177</v>
      </c>
      <c r="AU172" s="265" t="s">
        <v>81</v>
      </c>
      <c r="AV172" s="15" t="s">
        <v>173</v>
      </c>
      <c r="AW172" s="15" t="s">
        <v>33</v>
      </c>
      <c r="AX172" s="15" t="s">
        <v>79</v>
      </c>
      <c r="AY172" s="265" t="s">
        <v>166</v>
      </c>
    </row>
    <row r="173" s="2" customFormat="1" ht="21.75" customHeight="1">
      <c r="A173" s="41"/>
      <c r="B173" s="42"/>
      <c r="C173" s="215" t="s">
        <v>238</v>
      </c>
      <c r="D173" s="215" t="s">
        <v>168</v>
      </c>
      <c r="E173" s="216" t="s">
        <v>483</v>
      </c>
      <c r="F173" s="217" t="s">
        <v>484</v>
      </c>
      <c r="G173" s="218" t="s">
        <v>194</v>
      </c>
      <c r="H173" s="219">
        <v>1.73</v>
      </c>
      <c r="I173" s="220"/>
      <c r="J173" s="221">
        <f>ROUND(I173*H173,2)</f>
        <v>0</v>
      </c>
      <c r="K173" s="217" t="s">
        <v>172</v>
      </c>
      <c r="L173" s="47"/>
      <c r="M173" s="222" t="s">
        <v>19</v>
      </c>
      <c r="N173" s="223" t="s">
        <v>42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173</v>
      </c>
      <c r="AT173" s="226" t="s">
        <v>168</v>
      </c>
      <c r="AU173" s="226" t="s">
        <v>81</v>
      </c>
      <c r="AY173" s="20" t="s">
        <v>166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79</v>
      </c>
      <c r="BK173" s="227">
        <f>ROUND(I173*H173,2)</f>
        <v>0</v>
      </c>
      <c r="BL173" s="20" t="s">
        <v>173</v>
      </c>
      <c r="BM173" s="226" t="s">
        <v>485</v>
      </c>
    </row>
    <row r="174" s="2" customFormat="1">
      <c r="A174" s="41"/>
      <c r="B174" s="42"/>
      <c r="C174" s="43"/>
      <c r="D174" s="228" t="s">
        <v>175</v>
      </c>
      <c r="E174" s="43"/>
      <c r="F174" s="229" t="s">
        <v>486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175</v>
      </c>
      <c r="AU174" s="20" t="s">
        <v>81</v>
      </c>
    </row>
    <row r="175" s="13" customFormat="1">
      <c r="A175" s="13"/>
      <c r="B175" s="233"/>
      <c r="C175" s="234"/>
      <c r="D175" s="235" t="s">
        <v>177</v>
      </c>
      <c r="E175" s="236" t="s">
        <v>19</v>
      </c>
      <c r="F175" s="237" t="s">
        <v>929</v>
      </c>
      <c r="G175" s="234"/>
      <c r="H175" s="236" t="s">
        <v>19</v>
      </c>
      <c r="I175" s="238"/>
      <c r="J175" s="234"/>
      <c r="K175" s="234"/>
      <c r="L175" s="239"/>
      <c r="M175" s="240"/>
      <c r="N175" s="241"/>
      <c r="O175" s="241"/>
      <c r="P175" s="241"/>
      <c r="Q175" s="241"/>
      <c r="R175" s="241"/>
      <c r="S175" s="241"/>
      <c r="T175" s="242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3" t="s">
        <v>177</v>
      </c>
      <c r="AU175" s="243" t="s">
        <v>81</v>
      </c>
      <c r="AV175" s="13" t="s">
        <v>79</v>
      </c>
      <c r="AW175" s="13" t="s">
        <v>33</v>
      </c>
      <c r="AX175" s="13" t="s">
        <v>71</v>
      </c>
      <c r="AY175" s="243" t="s">
        <v>166</v>
      </c>
    </row>
    <row r="176" s="13" customFormat="1">
      <c r="A176" s="13"/>
      <c r="B176" s="233"/>
      <c r="C176" s="234"/>
      <c r="D176" s="235" t="s">
        <v>177</v>
      </c>
      <c r="E176" s="236" t="s">
        <v>19</v>
      </c>
      <c r="F176" s="237" t="s">
        <v>446</v>
      </c>
      <c r="G176" s="234"/>
      <c r="H176" s="236" t="s">
        <v>19</v>
      </c>
      <c r="I176" s="238"/>
      <c r="J176" s="234"/>
      <c r="K176" s="234"/>
      <c r="L176" s="239"/>
      <c r="M176" s="240"/>
      <c r="N176" s="241"/>
      <c r="O176" s="241"/>
      <c r="P176" s="241"/>
      <c r="Q176" s="241"/>
      <c r="R176" s="241"/>
      <c r="S176" s="241"/>
      <c r="T176" s="24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3" t="s">
        <v>177</v>
      </c>
      <c r="AU176" s="243" t="s">
        <v>81</v>
      </c>
      <c r="AV176" s="13" t="s">
        <v>79</v>
      </c>
      <c r="AW176" s="13" t="s">
        <v>33</v>
      </c>
      <c r="AX176" s="13" t="s">
        <v>71</v>
      </c>
      <c r="AY176" s="243" t="s">
        <v>166</v>
      </c>
    </row>
    <row r="177" s="13" customFormat="1">
      <c r="A177" s="13"/>
      <c r="B177" s="233"/>
      <c r="C177" s="234"/>
      <c r="D177" s="235" t="s">
        <v>177</v>
      </c>
      <c r="E177" s="236" t="s">
        <v>19</v>
      </c>
      <c r="F177" s="237" t="s">
        <v>945</v>
      </c>
      <c r="G177" s="234"/>
      <c r="H177" s="236" t="s">
        <v>19</v>
      </c>
      <c r="I177" s="238"/>
      <c r="J177" s="234"/>
      <c r="K177" s="234"/>
      <c r="L177" s="239"/>
      <c r="M177" s="240"/>
      <c r="N177" s="241"/>
      <c r="O177" s="241"/>
      <c r="P177" s="241"/>
      <c r="Q177" s="241"/>
      <c r="R177" s="241"/>
      <c r="S177" s="241"/>
      <c r="T177" s="242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3" t="s">
        <v>177</v>
      </c>
      <c r="AU177" s="243" t="s">
        <v>81</v>
      </c>
      <c r="AV177" s="13" t="s">
        <v>79</v>
      </c>
      <c r="AW177" s="13" t="s">
        <v>33</v>
      </c>
      <c r="AX177" s="13" t="s">
        <v>71</v>
      </c>
      <c r="AY177" s="243" t="s">
        <v>166</v>
      </c>
    </row>
    <row r="178" s="14" customFormat="1">
      <c r="A178" s="14"/>
      <c r="B178" s="244"/>
      <c r="C178" s="245"/>
      <c r="D178" s="235" t="s">
        <v>177</v>
      </c>
      <c r="E178" s="246" t="s">
        <v>19</v>
      </c>
      <c r="F178" s="247" t="s">
        <v>946</v>
      </c>
      <c r="G178" s="245"/>
      <c r="H178" s="248">
        <v>0.77000000000000002</v>
      </c>
      <c r="I178" s="249"/>
      <c r="J178" s="245"/>
      <c r="K178" s="245"/>
      <c r="L178" s="250"/>
      <c r="M178" s="251"/>
      <c r="N178" s="252"/>
      <c r="O178" s="252"/>
      <c r="P178" s="252"/>
      <c r="Q178" s="252"/>
      <c r="R178" s="252"/>
      <c r="S178" s="252"/>
      <c r="T178" s="253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4" t="s">
        <v>177</v>
      </c>
      <c r="AU178" s="254" t="s">
        <v>81</v>
      </c>
      <c r="AV178" s="14" t="s">
        <v>81</v>
      </c>
      <c r="AW178" s="14" t="s">
        <v>33</v>
      </c>
      <c r="AX178" s="14" t="s">
        <v>71</v>
      </c>
      <c r="AY178" s="254" t="s">
        <v>166</v>
      </c>
    </row>
    <row r="179" s="13" customFormat="1">
      <c r="A179" s="13"/>
      <c r="B179" s="233"/>
      <c r="C179" s="234"/>
      <c r="D179" s="235" t="s">
        <v>177</v>
      </c>
      <c r="E179" s="236" t="s">
        <v>19</v>
      </c>
      <c r="F179" s="237" t="s">
        <v>930</v>
      </c>
      <c r="G179" s="234"/>
      <c r="H179" s="236" t="s">
        <v>19</v>
      </c>
      <c r="I179" s="238"/>
      <c r="J179" s="234"/>
      <c r="K179" s="234"/>
      <c r="L179" s="239"/>
      <c r="M179" s="240"/>
      <c r="N179" s="241"/>
      <c r="O179" s="241"/>
      <c r="P179" s="241"/>
      <c r="Q179" s="241"/>
      <c r="R179" s="241"/>
      <c r="S179" s="241"/>
      <c r="T179" s="242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3" t="s">
        <v>177</v>
      </c>
      <c r="AU179" s="243" t="s">
        <v>81</v>
      </c>
      <c r="AV179" s="13" t="s">
        <v>79</v>
      </c>
      <c r="AW179" s="13" t="s">
        <v>33</v>
      </c>
      <c r="AX179" s="13" t="s">
        <v>71</v>
      </c>
      <c r="AY179" s="243" t="s">
        <v>166</v>
      </c>
    </row>
    <row r="180" s="14" customFormat="1">
      <c r="A180" s="14"/>
      <c r="B180" s="244"/>
      <c r="C180" s="245"/>
      <c r="D180" s="235" t="s">
        <v>177</v>
      </c>
      <c r="E180" s="246" t="s">
        <v>19</v>
      </c>
      <c r="F180" s="247" t="s">
        <v>947</v>
      </c>
      <c r="G180" s="245"/>
      <c r="H180" s="248">
        <v>0.95999999999999996</v>
      </c>
      <c r="I180" s="249"/>
      <c r="J180" s="245"/>
      <c r="K180" s="245"/>
      <c r="L180" s="250"/>
      <c r="M180" s="251"/>
      <c r="N180" s="252"/>
      <c r="O180" s="252"/>
      <c r="P180" s="252"/>
      <c r="Q180" s="252"/>
      <c r="R180" s="252"/>
      <c r="S180" s="252"/>
      <c r="T180" s="253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4" t="s">
        <v>177</v>
      </c>
      <c r="AU180" s="254" t="s">
        <v>81</v>
      </c>
      <c r="AV180" s="14" t="s">
        <v>81</v>
      </c>
      <c r="AW180" s="14" t="s">
        <v>33</v>
      </c>
      <c r="AX180" s="14" t="s">
        <v>71</v>
      </c>
      <c r="AY180" s="254" t="s">
        <v>166</v>
      </c>
    </row>
    <row r="181" s="15" customFormat="1">
      <c r="A181" s="15"/>
      <c r="B181" s="255"/>
      <c r="C181" s="256"/>
      <c r="D181" s="235" t="s">
        <v>177</v>
      </c>
      <c r="E181" s="257" t="s">
        <v>19</v>
      </c>
      <c r="F181" s="258" t="s">
        <v>180</v>
      </c>
      <c r="G181" s="256"/>
      <c r="H181" s="259">
        <v>1.73</v>
      </c>
      <c r="I181" s="260"/>
      <c r="J181" s="256"/>
      <c r="K181" s="256"/>
      <c r="L181" s="261"/>
      <c r="M181" s="262"/>
      <c r="N181" s="263"/>
      <c r="O181" s="263"/>
      <c r="P181" s="263"/>
      <c r="Q181" s="263"/>
      <c r="R181" s="263"/>
      <c r="S181" s="263"/>
      <c r="T181" s="264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65" t="s">
        <v>177</v>
      </c>
      <c r="AU181" s="265" t="s">
        <v>81</v>
      </c>
      <c r="AV181" s="15" t="s">
        <v>173</v>
      </c>
      <c r="AW181" s="15" t="s">
        <v>33</v>
      </c>
      <c r="AX181" s="15" t="s">
        <v>79</v>
      </c>
      <c r="AY181" s="265" t="s">
        <v>166</v>
      </c>
    </row>
    <row r="182" s="2" customFormat="1" ht="16.5" customHeight="1">
      <c r="A182" s="41"/>
      <c r="B182" s="42"/>
      <c r="C182" s="215" t="s">
        <v>243</v>
      </c>
      <c r="D182" s="215" t="s">
        <v>168</v>
      </c>
      <c r="E182" s="216" t="s">
        <v>487</v>
      </c>
      <c r="F182" s="217" t="s">
        <v>488</v>
      </c>
      <c r="G182" s="218" t="s">
        <v>188</v>
      </c>
      <c r="H182" s="219">
        <v>1.978</v>
      </c>
      <c r="I182" s="220"/>
      <c r="J182" s="221">
        <f>ROUND(I182*H182,2)</f>
        <v>0</v>
      </c>
      <c r="K182" s="217" t="s">
        <v>172</v>
      </c>
      <c r="L182" s="47"/>
      <c r="M182" s="222" t="s">
        <v>19</v>
      </c>
      <c r="N182" s="223" t="s">
        <v>42</v>
      </c>
      <c r="O182" s="87"/>
      <c r="P182" s="224">
        <f>O182*H182</f>
        <v>0</v>
      </c>
      <c r="Q182" s="224">
        <v>0.016070000000000001</v>
      </c>
      <c r="R182" s="224">
        <f>Q182*H182</f>
        <v>0.031786460000000002</v>
      </c>
      <c r="S182" s="224">
        <v>0</v>
      </c>
      <c r="T182" s="225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6" t="s">
        <v>173</v>
      </c>
      <c r="AT182" s="226" t="s">
        <v>168</v>
      </c>
      <c r="AU182" s="226" t="s">
        <v>81</v>
      </c>
      <c r="AY182" s="20" t="s">
        <v>166</v>
      </c>
      <c r="BE182" s="227">
        <f>IF(N182="základní",J182,0)</f>
        <v>0</v>
      </c>
      <c r="BF182" s="227">
        <f>IF(N182="snížená",J182,0)</f>
        <v>0</v>
      </c>
      <c r="BG182" s="227">
        <f>IF(N182="zákl. přenesená",J182,0)</f>
        <v>0</v>
      </c>
      <c r="BH182" s="227">
        <f>IF(N182="sníž. přenesená",J182,0)</f>
        <v>0</v>
      </c>
      <c r="BI182" s="227">
        <f>IF(N182="nulová",J182,0)</f>
        <v>0</v>
      </c>
      <c r="BJ182" s="20" t="s">
        <v>79</v>
      </c>
      <c r="BK182" s="227">
        <f>ROUND(I182*H182,2)</f>
        <v>0</v>
      </c>
      <c r="BL182" s="20" t="s">
        <v>173</v>
      </c>
      <c r="BM182" s="226" t="s">
        <v>489</v>
      </c>
    </row>
    <row r="183" s="2" customFormat="1">
      <c r="A183" s="41"/>
      <c r="B183" s="42"/>
      <c r="C183" s="43"/>
      <c r="D183" s="228" t="s">
        <v>175</v>
      </c>
      <c r="E183" s="43"/>
      <c r="F183" s="229" t="s">
        <v>490</v>
      </c>
      <c r="G183" s="43"/>
      <c r="H183" s="43"/>
      <c r="I183" s="230"/>
      <c r="J183" s="43"/>
      <c r="K183" s="43"/>
      <c r="L183" s="47"/>
      <c r="M183" s="231"/>
      <c r="N183" s="232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175</v>
      </c>
      <c r="AU183" s="20" t="s">
        <v>81</v>
      </c>
    </row>
    <row r="184" s="13" customFormat="1">
      <c r="A184" s="13"/>
      <c r="B184" s="233"/>
      <c r="C184" s="234"/>
      <c r="D184" s="235" t="s">
        <v>177</v>
      </c>
      <c r="E184" s="236" t="s">
        <v>19</v>
      </c>
      <c r="F184" s="237" t="s">
        <v>920</v>
      </c>
      <c r="G184" s="234"/>
      <c r="H184" s="236" t="s">
        <v>19</v>
      </c>
      <c r="I184" s="238"/>
      <c r="J184" s="234"/>
      <c r="K184" s="234"/>
      <c r="L184" s="239"/>
      <c r="M184" s="240"/>
      <c r="N184" s="241"/>
      <c r="O184" s="241"/>
      <c r="P184" s="241"/>
      <c r="Q184" s="241"/>
      <c r="R184" s="241"/>
      <c r="S184" s="241"/>
      <c r="T184" s="242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3" t="s">
        <v>177</v>
      </c>
      <c r="AU184" s="243" t="s">
        <v>81</v>
      </c>
      <c r="AV184" s="13" t="s">
        <v>79</v>
      </c>
      <c r="AW184" s="13" t="s">
        <v>33</v>
      </c>
      <c r="AX184" s="13" t="s">
        <v>71</v>
      </c>
      <c r="AY184" s="243" t="s">
        <v>166</v>
      </c>
    </row>
    <row r="185" s="13" customFormat="1">
      <c r="A185" s="13"/>
      <c r="B185" s="233"/>
      <c r="C185" s="234"/>
      <c r="D185" s="235" t="s">
        <v>177</v>
      </c>
      <c r="E185" s="236" t="s">
        <v>19</v>
      </c>
      <c r="F185" s="237" t="s">
        <v>446</v>
      </c>
      <c r="G185" s="234"/>
      <c r="H185" s="236" t="s">
        <v>19</v>
      </c>
      <c r="I185" s="238"/>
      <c r="J185" s="234"/>
      <c r="K185" s="234"/>
      <c r="L185" s="239"/>
      <c r="M185" s="240"/>
      <c r="N185" s="241"/>
      <c r="O185" s="241"/>
      <c r="P185" s="241"/>
      <c r="Q185" s="241"/>
      <c r="R185" s="241"/>
      <c r="S185" s="241"/>
      <c r="T185" s="242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3" t="s">
        <v>177</v>
      </c>
      <c r="AU185" s="243" t="s">
        <v>81</v>
      </c>
      <c r="AV185" s="13" t="s">
        <v>79</v>
      </c>
      <c r="AW185" s="13" t="s">
        <v>33</v>
      </c>
      <c r="AX185" s="13" t="s">
        <v>71</v>
      </c>
      <c r="AY185" s="243" t="s">
        <v>166</v>
      </c>
    </row>
    <row r="186" s="14" customFormat="1">
      <c r="A186" s="14"/>
      <c r="B186" s="244"/>
      <c r="C186" s="245"/>
      <c r="D186" s="235" t="s">
        <v>177</v>
      </c>
      <c r="E186" s="246" t="s">
        <v>19</v>
      </c>
      <c r="F186" s="247" t="s">
        <v>949</v>
      </c>
      <c r="G186" s="245"/>
      <c r="H186" s="248">
        <v>1.978</v>
      </c>
      <c r="I186" s="249"/>
      <c r="J186" s="245"/>
      <c r="K186" s="245"/>
      <c r="L186" s="250"/>
      <c r="M186" s="251"/>
      <c r="N186" s="252"/>
      <c r="O186" s="252"/>
      <c r="P186" s="252"/>
      <c r="Q186" s="252"/>
      <c r="R186" s="252"/>
      <c r="S186" s="252"/>
      <c r="T186" s="253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4" t="s">
        <v>177</v>
      </c>
      <c r="AU186" s="254" t="s">
        <v>81</v>
      </c>
      <c r="AV186" s="14" t="s">
        <v>81</v>
      </c>
      <c r="AW186" s="14" t="s">
        <v>33</v>
      </c>
      <c r="AX186" s="14" t="s">
        <v>71</v>
      </c>
      <c r="AY186" s="254" t="s">
        <v>166</v>
      </c>
    </row>
    <row r="187" s="15" customFormat="1">
      <c r="A187" s="15"/>
      <c r="B187" s="255"/>
      <c r="C187" s="256"/>
      <c r="D187" s="235" t="s">
        <v>177</v>
      </c>
      <c r="E187" s="257" t="s">
        <v>19</v>
      </c>
      <c r="F187" s="258" t="s">
        <v>180</v>
      </c>
      <c r="G187" s="256"/>
      <c r="H187" s="259">
        <v>1.978</v>
      </c>
      <c r="I187" s="260"/>
      <c r="J187" s="256"/>
      <c r="K187" s="256"/>
      <c r="L187" s="261"/>
      <c r="M187" s="262"/>
      <c r="N187" s="263"/>
      <c r="O187" s="263"/>
      <c r="P187" s="263"/>
      <c r="Q187" s="263"/>
      <c r="R187" s="263"/>
      <c r="S187" s="263"/>
      <c r="T187" s="264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65" t="s">
        <v>177</v>
      </c>
      <c r="AU187" s="265" t="s">
        <v>81</v>
      </c>
      <c r="AV187" s="15" t="s">
        <v>173</v>
      </c>
      <c r="AW187" s="15" t="s">
        <v>33</v>
      </c>
      <c r="AX187" s="15" t="s">
        <v>79</v>
      </c>
      <c r="AY187" s="265" t="s">
        <v>166</v>
      </c>
    </row>
    <row r="188" s="2" customFormat="1" ht="16.5" customHeight="1">
      <c r="A188" s="41"/>
      <c r="B188" s="42"/>
      <c r="C188" s="215" t="s">
        <v>8</v>
      </c>
      <c r="D188" s="215" t="s">
        <v>168</v>
      </c>
      <c r="E188" s="216" t="s">
        <v>492</v>
      </c>
      <c r="F188" s="217" t="s">
        <v>493</v>
      </c>
      <c r="G188" s="218" t="s">
        <v>188</v>
      </c>
      <c r="H188" s="219">
        <v>1.978</v>
      </c>
      <c r="I188" s="220"/>
      <c r="J188" s="221">
        <f>ROUND(I188*H188,2)</f>
        <v>0</v>
      </c>
      <c r="K188" s="217" t="s">
        <v>172</v>
      </c>
      <c r="L188" s="47"/>
      <c r="M188" s="222" t="s">
        <v>19</v>
      </c>
      <c r="N188" s="223" t="s">
        <v>42</v>
      </c>
      <c r="O188" s="87"/>
      <c r="P188" s="224">
        <f>O188*H188</f>
        <v>0</v>
      </c>
      <c r="Q188" s="224">
        <v>0</v>
      </c>
      <c r="R188" s="224">
        <f>Q188*H188</f>
        <v>0</v>
      </c>
      <c r="S188" s="224">
        <v>0</v>
      </c>
      <c r="T188" s="225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6" t="s">
        <v>173</v>
      </c>
      <c r="AT188" s="226" t="s">
        <v>168</v>
      </c>
      <c r="AU188" s="226" t="s">
        <v>81</v>
      </c>
      <c r="AY188" s="20" t="s">
        <v>166</v>
      </c>
      <c r="BE188" s="227">
        <f>IF(N188="základní",J188,0)</f>
        <v>0</v>
      </c>
      <c r="BF188" s="227">
        <f>IF(N188="snížená",J188,0)</f>
        <v>0</v>
      </c>
      <c r="BG188" s="227">
        <f>IF(N188="zákl. přenesená",J188,0)</f>
        <v>0</v>
      </c>
      <c r="BH188" s="227">
        <f>IF(N188="sníž. přenesená",J188,0)</f>
        <v>0</v>
      </c>
      <c r="BI188" s="227">
        <f>IF(N188="nulová",J188,0)</f>
        <v>0</v>
      </c>
      <c r="BJ188" s="20" t="s">
        <v>79</v>
      </c>
      <c r="BK188" s="227">
        <f>ROUND(I188*H188,2)</f>
        <v>0</v>
      </c>
      <c r="BL188" s="20" t="s">
        <v>173</v>
      </c>
      <c r="BM188" s="226" t="s">
        <v>494</v>
      </c>
    </row>
    <row r="189" s="2" customFormat="1">
      <c r="A189" s="41"/>
      <c r="B189" s="42"/>
      <c r="C189" s="43"/>
      <c r="D189" s="228" t="s">
        <v>175</v>
      </c>
      <c r="E189" s="43"/>
      <c r="F189" s="229" t="s">
        <v>495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175</v>
      </c>
      <c r="AU189" s="20" t="s">
        <v>81</v>
      </c>
    </row>
    <row r="190" s="13" customFormat="1">
      <c r="A190" s="13"/>
      <c r="B190" s="233"/>
      <c r="C190" s="234"/>
      <c r="D190" s="235" t="s">
        <v>177</v>
      </c>
      <c r="E190" s="236" t="s">
        <v>19</v>
      </c>
      <c r="F190" s="237" t="s">
        <v>920</v>
      </c>
      <c r="G190" s="234"/>
      <c r="H190" s="236" t="s">
        <v>19</v>
      </c>
      <c r="I190" s="238"/>
      <c r="J190" s="234"/>
      <c r="K190" s="234"/>
      <c r="L190" s="239"/>
      <c r="M190" s="240"/>
      <c r="N190" s="241"/>
      <c r="O190" s="241"/>
      <c r="P190" s="241"/>
      <c r="Q190" s="241"/>
      <c r="R190" s="241"/>
      <c r="S190" s="241"/>
      <c r="T190" s="242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3" t="s">
        <v>177</v>
      </c>
      <c r="AU190" s="243" t="s">
        <v>81</v>
      </c>
      <c r="AV190" s="13" t="s">
        <v>79</v>
      </c>
      <c r="AW190" s="13" t="s">
        <v>33</v>
      </c>
      <c r="AX190" s="13" t="s">
        <v>71</v>
      </c>
      <c r="AY190" s="243" t="s">
        <v>166</v>
      </c>
    </row>
    <row r="191" s="13" customFormat="1">
      <c r="A191" s="13"/>
      <c r="B191" s="233"/>
      <c r="C191" s="234"/>
      <c r="D191" s="235" t="s">
        <v>177</v>
      </c>
      <c r="E191" s="236" t="s">
        <v>19</v>
      </c>
      <c r="F191" s="237" t="s">
        <v>446</v>
      </c>
      <c r="G191" s="234"/>
      <c r="H191" s="236" t="s">
        <v>19</v>
      </c>
      <c r="I191" s="238"/>
      <c r="J191" s="234"/>
      <c r="K191" s="234"/>
      <c r="L191" s="239"/>
      <c r="M191" s="240"/>
      <c r="N191" s="241"/>
      <c r="O191" s="241"/>
      <c r="P191" s="241"/>
      <c r="Q191" s="241"/>
      <c r="R191" s="241"/>
      <c r="S191" s="241"/>
      <c r="T191" s="242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3" t="s">
        <v>177</v>
      </c>
      <c r="AU191" s="243" t="s">
        <v>81</v>
      </c>
      <c r="AV191" s="13" t="s">
        <v>79</v>
      </c>
      <c r="AW191" s="13" t="s">
        <v>33</v>
      </c>
      <c r="AX191" s="13" t="s">
        <v>71</v>
      </c>
      <c r="AY191" s="243" t="s">
        <v>166</v>
      </c>
    </row>
    <row r="192" s="14" customFormat="1">
      <c r="A192" s="14"/>
      <c r="B192" s="244"/>
      <c r="C192" s="245"/>
      <c r="D192" s="235" t="s">
        <v>177</v>
      </c>
      <c r="E192" s="246" t="s">
        <v>19</v>
      </c>
      <c r="F192" s="247" t="s">
        <v>949</v>
      </c>
      <c r="G192" s="245"/>
      <c r="H192" s="248">
        <v>1.978</v>
      </c>
      <c r="I192" s="249"/>
      <c r="J192" s="245"/>
      <c r="K192" s="245"/>
      <c r="L192" s="250"/>
      <c r="M192" s="251"/>
      <c r="N192" s="252"/>
      <c r="O192" s="252"/>
      <c r="P192" s="252"/>
      <c r="Q192" s="252"/>
      <c r="R192" s="252"/>
      <c r="S192" s="252"/>
      <c r="T192" s="253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4" t="s">
        <v>177</v>
      </c>
      <c r="AU192" s="254" t="s">
        <v>81</v>
      </c>
      <c r="AV192" s="14" t="s">
        <v>81</v>
      </c>
      <c r="AW192" s="14" t="s">
        <v>33</v>
      </c>
      <c r="AX192" s="14" t="s">
        <v>71</v>
      </c>
      <c r="AY192" s="254" t="s">
        <v>166</v>
      </c>
    </row>
    <row r="193" s="15" customFormat="1">
      <c r="A193" s="15"/>
      <c r="B193" s="255"/>
      <c r="C193" s="256"/>
      <c r="D193" s="235" t="s">
        <v>177</v>
      </c>
      <c r="E193" s="257" t="s">
        <v>19</v>
      </c>
      <c r="F193" s="258" t="s">
        <v>180</v>
      </c>
      <c r="G193" s="256"/>
      <c r="H193" s="259">
        <v>1.978</v>
      </c>
      <c r="I193" s="260"/>
      <c r="J193" s="256"/>
      <c r="K193" s="256"/>
      <c r="L193" s="261"/>
      <c r="M193" s="262"/>
      <c r="N193" s="263"/>
      <c r="O193" s="263"/>
      <c r="P193" s="263"/>
      <c r="Q193" s="263"/>
      <c r="R193" s="263"/>
      <c r="S193" s="263"/>
      <c r="T193" s="264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65" t="s">
        <v>177</v>
      </c>
      <c r="AU193" s="265" t="s">
        <v>81</v>
      </c>
      <c r="AV193" s="15" t="s">
        <v>173</v>
      </c>
      <c r="AW193" s="15" t="s">
        <v>33</v>
      </c>
      <c r="AX193" s="15" t="s">
        <v>79</v>
      </c>
      <c r="AY193" s="265" t="s">
        <v>166</v>
      </c>
    </row>
    <row r="194" s="2" customFormat="1" ht="16.5" customHeight="1">
      <c r="A194" s="41"/>
      <c r="B194" s="42"/>
      <c r="C194" s="215" t="s">
        <v>263</v>
      </c>
      <c r="D194" s="215" t="s">
        <v>168</v>
      </c>
      <c r="E194" s="216" t="s">
        <v>496</v>
      </c>
      <c r="F194" s="217" t="s">
        <v>497</v>
      </c>
      <c r="G194" s="218" t="s">
        <v>234</v>
      </c>
      <c r="H194" s="219">
        <v>0.125</v>
      </c>
      <c r="I194" s="220"/>
      <c r="J194" s="221">
        <f>ROUND(I194*H194,2)</f>
        <v>0</v>
      </c>
      <c r="K194" s="217" t="s">
        <v>172</v>
      </c>
      <c r="L194" s="47"/>
      <c r="M194" s="222" t="s">
        <v>19</v>
      </c>
      <c r="N194" s="223" t="s">
        <v>42</v>
      </c>
      <c r="O194" s="87"/>
      <c r="P194" s="224">
        <f>O194*H194</f>
        <v>0</v>
      </c>
      <c r="Q194" s="224">
        <v>1.06277</v>
      </c>
      <c r="R194" s="224">
        <f>Q194*H194</f>
        <v>0.13284625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173</v>
      </c>
      <c r="AT194" s="226" t="s">
        <v>168</v>
      </c>
      <c r="AU194" s="226" t="s">
        <v>81</v>
      </c>
      <c r="AY194" s="20" t="s">
        <v>166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79</v>
      </c>
      <c r="BK194" s="227">
        <f>ROUND(I194*H194,2)</f>
        <v>0</v>
      </c>
      <c r="BL194" s="20" t="s">
        <v>173</v>
      </c>
      <c r="BM194" s="226" t="s">
        <v>498</v>
      </c>
    </row>
    <row r="195" s="2" customFormat="1">
      <c r="A195" s="41"/>
      <c r="B195" s="42"/>
      <c r="C195" s="43"/>
      <c r="D195" s="228" t="s">
        <v>175</v>
      </c>
      <c r="E195" s="43"/>
      <c r="F195" s="229" t="s">
        <v>499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175</v>
      </c>
      <c r="AU195" s="20" t="s">
        <v>81</v>
      </c>
    </row>
    <row r="196" s="13" customFormat="1">
      <c r="A196" s="13"/>
      <c r="B196" s="233"/>
      <c r="C196" s="234"/>
      <c r="D196" s="235" t="s">
        <v>177</v>
      </c>
      <c r="E196" s="236" t="s">
        <v>19</v>
      </c>
      <c r="F196" s="237" t="s">
        <v>929</v>
      </c>
      <c r="G196" s="234"/>
      <c r="H196" s="236" t="s">
        <v>19</v>
      </c>
      <c r="I196" s="238"/>
      <c r="J196" s="234"/>
      <c r="K196" s="234"/>
      <c r="L196" s="239"/>
      <c r="M196" s="240"/>
      <c r="N196" s="241"/>
      <c r="O196" s="241"/>
      <c r="P196" s="241"/>
      <c r="Q196" s="241"/>
      <c r="R196" s="241"/>
      <c r="S196" s="241"/>
      <c r="T196" s="242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3" t="s">
        <v>177</v>
      </c>
      <c r="AU196" s="243" t="s">
        <v>81</v>
      </c>
      <c r="AV196" s="13" t="s">
        <v>79</v>
      </c>
      <c r="AW196" s="13" t="s">
        <v>33</v>
      </c>
      <c r="AX196" s="13" t="s">
        <v>71</v>
      </c>
      <c r="AY196" s="243" t="s">
        <v>166</v>
      </c>
    </row>
    <row r="197" s="13" customFormat="1">
      <c r="A197" s="13"/>
      <c r="B197" s="233"/>
      <c r="C197" s="234"/>
      <c r="D197" s="235" t="s">
        <v>177</v>
      </c>
      <c r="E197" s="236" t="s">
        <v>19</v>
      </c>
      <c r="F197" s="237" t="s">
        <v>446</v>
      </c>
      <c r="G197" s="234"/>
      <c r="H197" s="236" t="s">
        <v>19</v>
      </c>
      <c r="I197" s="238"/>
      <c r="J197" s="234"/>
      <c r="K197" s="234"/>
      <c r="L197" s="239"/>
      <c r="M197" s="240"/>
      <c r="N197" s="241"/>
      <c r="O197" s="241"/>
      <c r="P197" s="241"/>
      <c r="Q197" s="241"/>
      <c r="R197" s="241"/>
      <c r="S197" s="241"/>
      <c r="T197" s="242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3" t="s">
        <v>177</v>
      </c>
      <c r="AU197" s="243" t="s">
        <v>81</v>
      </c>
      <c r="AV197" s="13" t="s">
        <v>79</v>
      </c>
      <c r="AW197" s="13" t="s">
        <v>33</v>
      </c>
      <c r="AX197" s="13" t="s">
        <v>71</v>
      </c>
      <c r="AY197" s="243" t="s">
        <v>166</v>
      </c>
    </row>
    <row r="198" s="13" customFormat="1">
      <c r="A198" s="13"/>
      <c r="B198" s="233"/>
      <c r="C198" s="234"/>
      <c r="D198" s="235" t="s">
        <v>177</v>
      </c>
      <c r="E198" s="236" t="s">
        <v>19</v>
      </c>
      <c r="F198" s="237" t="s">
        <v>943</v>
      </c>
      <c r="G198" s="234"/>
      <c r="H198" s="236" t="s">
        <v>19</v>
      </c>
      <c r="I198" s="238"/>
      <c r="J198" s="234"/>
      <c r="K198" s="234"/>
      <c r="L198" s="239"/>
      <c r="M198" s="240"/>
      <c r="N198" s="241"/>
      <c r="O198" s="241"/>
      <c r="P198" s="241"/>
      <c r="Q198" s="241"/>
      <c r="R198" s="241"/>
      <c r="S198" s="241"/>
      <c r="T198" s="242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3" t="s">
        <v>177</v>
      </c>
      <c r="AU198" s="243" t="s">
        <v>81</v>
      </c>
      <c r="AV198" s="13" t="s">
        <v>79</v>
      </c>
      <c r="AW198" s="13" t="s">
        <v>33</v>
      </c>
      <c r="AX198" s="13" t="s">
        <v>71</v>
      </c>
      <c r="AY198" s="243" t="s">
        <v>166</v>
      </c>
    </row>
    <row r="199" s="14" customFormat="1">
      <c r="A199" s="14"/>
      <c r="B199" s="244"/>
      <c r="C199" s="245"/>
      <c r="D199" s="235" t="s">
        <v>177</v>
      </c>
      <c r="E199" s="246" t="s">
        <v>19</v>
      </c>
      <c r="F199" s="247" t="s">
        <v>950</v>
      </c>
      <c r="G199" s="245"/>
      <c r="H199" s="248">
        <v>0.056000000000000001</v>
      </c>
      <c r="I199" s="249"/>
      <c r="J199" s="245"/>
      <c r="K199" s="245"/>
      <c r="L199" s="250"/>
      <c r="M199" s="251"/>
      <c r="N199" s="252"/>
      <c r="O199" s="252"/>
      <c r="P199" s="252"/>
      <c r="Q199" s="252"/>
      <c r="R199" s="252"/>
      <c r="S199" s="252"/>
      <c r="T199" s="253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4" t="s">
        <v>177</v>
      </c>
      <c r="AU199" s="254" t="s">
        <v>81</v>
      </c>
      <c r="AV199" s="14" t="s">
        <v>81</v>
      </c>
      <c r="AW199" s="14" t="s">
        <v>33</v>
      </c>
      <c r="AX199" s="14" t="s">
        <v>71</v>
      </c>
      <c r="AY199" s="254" t="s">
        <v>166</v>
      </c>
    </row>
    <row r="200" s="13" customFormat="1">
      <c r="A200" s="13"/>
      <c r="B200" s="233"/>
      <c r="C200" s="234"/>
      <c r="D200" s="235" t="s">
        <v>177</v>
      </c>
      <c r="E200" s="236" t="s">
        <v>19</v>
      </c>
      <c r="F200" s="237" t="s">
        <v>945</v>
      </c>
      <c r="G200" s="234"/>
      <c r="H200" s="236" t="s">
        <v>19</v>
      </c>
      <c r="I200" s="238"/>
      <c r="J200" s="234"/>
      <c r="K200" s="234"/>
      <c r="L200" s="239"/>
      <c r="M200" s="240"/>
      <c r="N200" s="241"/>
      <c r="O200" s="241"/>
      <c r="P200" s="241"/>
      <c r="Q200" s="241"/>
      <c r="R200" s="241"/>
      <c r="S200" s="241"/>
      <c r="T200" s="242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3" t="s">
        <v>177</v>
      </c>
      <c r="AU200" s="243" t="s">
        <v>81</v>
      </c>
      <c r="AV200" s="13" t="s">
        <v>79</v>
      </c>
      <c r="AW200" s="13" t="s">
        <v>33</v>
      </c>
      <c r="AX200" s="13" t="s">
        <v>71</v>
      </c>
      <c r="AY200" s="243" t="s">
        <v>166</v>
      </c>
    </row>
    <row r="201" s="14" customFormat="1">
      <c r="A201" s="14"/>
      <c r="B201" s="244"/>
      <c r="C201" s="245"/>
      <c r="D201" s="235" t="s">
        <v>177</v>
      </c>
      <c r="E201" s="246" t="s">
        <v>19</v>
      </c>
      <c r="F201" s="247" t="s">
        <v>951</v>
      </c>
      <c r="G201" s="245"/>
      <c r="H201" s="248">
        <v>0.031</v>
      </c>
      <c r="I201" s="249"/>
      <c r="J201" s="245"/>
      <c r="K201" s="245"/>
      <c r="L201" s="250"/>
      <c r="M201" s="251"/>
      <c r="N201" s="252"/>
      <c r="O201" s="252"/>
      <c r="P201" s="252"/>
      <c r="Q201" s="252"/>
      <c r="R201" s="252"/>
      <c r="S201" s="252"/>
      <c r="T201" s="253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4" t="s">
        <v>177</v>
      </c>
      <c r="AU201" s="254" t="s">
        <v>81</v>
      </c>
      <c r="AV201" s="14" t="s">
        <v>81</v>
      </c>
      <c r="AW201" s="14" t="s">
        <v>33</v>
      </c>
      <c r="AX201" s="14" t="s">
        <v>71</v>
      </c>
      <c r="AY201" s="254" t="s">
        <v>166</v>
      </c>
    </row>
    <row r="202" s="13" customFormat="1">
      <c r="A202" s="13"/>
      <c r="B202" s="233"/>
      <c r="C202" s="234"/>
      <c r="D202" s="235" t="s">
        <v>177</v>
      </c>
      <c r="E202" s="236" t="s">
        <v>19</v>
      </c>
      <c r="F202" s="237" t="s">
        <v>930</v>
      </c>
      <c r="G202" s="234"/>
      <c r="H202" s="236" t="s">
        <v>19</v>
      </c>
      <c r="I202" s="238"/>
      <c r="J202" s="234"/>
      <c r="K202" s="234"/>
      <c r="L202" s="239"/>
      <c r="M202" s="240"/>
      <c r="N202" s="241"/>
      <c r="O202" s="241"/>
      <c r="P202" s="241"/>
      <c r="Q202" s="241"/>
      <c r="R202" s="241"/>
      <c r="S202" s="241"/>
      <c r="T202" s="24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3" t="s">
        <v>177</v>
      </c>
      <c r="AU202" s="243" t="s">
        <v>81</v>
      </c>
      <c r="AV202" s="13" t="s">
        <v>79</v>
      </c>
      <c r="AW202" s="13" t="s">
        <v>33</v>
      </c>
      <c r="AX202" s="13" t="s">
        <v>71</v>
      </c>
      <c r="AY202" s="243" t="s">
        <v>166</v>
      </c>
    </row>
    <row r="203" s="14" customFormat="1">
      <c r="A203" s="14"/>
      <c r="B203" s="244"/>
      <c r="C203" s="245"/>
      <c r="D203" s="235" t="s">
        <v>177</v>
      </c>
      <c r="E203" s="246" t="s">
        <v>19</v>
      </c>
      <c r="F203" s="247" t="s">
        <v>952</v>
      </c>
      <c r="G203" s="245"/>
      <c r="H203" s="248">
        <v>0.037999999999999999</v>
      </c>
      <c r="I203" s="249"/>
      <c r="J203" s="245"/>
      <c r="K203" s="245"/>
      <c r="L203" s="250"/>
      <c r="M203" s="251"/>
      <c r="N203" s="252"/>
      <c r="O203" s="252"/>
      <c r="P203" s="252"/>
      <c r="Q203" s="252"/>
      <c r="R203" s="252"/>
      <c r="S203" s="252"/>
      <c r="T203" s="253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4" t="s">
        <v>177</v>
      </c>
      <c r="AU203" s="254" t="s">
        <v>81</v>
      </c>
      <c r="AV203" s="14" t="s">
        <v>81</v>
      </c>
      <c r="AW203" s="14" t="s">
        <v>33</v>
      </c>
      <c r="AX203" s="14" t="s">
        <v>71</v>
      </c>
      <c r="AY203" s="254" t="s">
        <v>166</v>
      </c>
    </row>
    <row r="204" s="15" customFormat="1">
      <c r="A204" s="15"/>
      <c r="B204" s="255"/>
      <c r="C204" s="256"/>
      <c r="D204" s="235" t="s">
        <v>177</v>
      </c>
      <c r="E204" s="257" t="s">
        <v>19</v>
      </c>
      <c r="F204" s="258" t="s">
        <v>180</v>
      </c>
      <c r="G204" s="256"/>
      <c r="H204" s="259">
        <v>0.125</v>
      </c>
      <c r="I204" s="260"/>
      <c r="J204" s="256"/>
      <c r="K204" s="256"/>
      <c r="L204" s="261"/>
      <c r="M204" s="262"/>
      <c r="N204" s="263"/>
      <c r="O204" s="263"/>
      <c r="P204" s="263"/>
      <c r="Q204" s="263"/>
      <c r="R204" s="263"/>
      <c r="S204" s="263"/>
      <c r="T204" s="264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65" t="s">
        <v>177</v>
      </c>
      <c r="AU204" s="265" t="s">
        <v>81</v>
      </c>
      <c r="AV204" s="15" t="s">
        <v>173</v>
      </c>
      <c r="AW204" s="15" t="s">
        <v>33</v>
      </c>
      <c r="AX204" s="15" t="s">
        <v>79</v>
      </c>
      <c r="AY204" s="265" t="s">
        <v>166</v>
      </c>
    </row>
    <row r="205" s="2" customFormat="1" ht="16.5" customHeight="1">
      <c r="A205" s="41"/>
      <c r="B205" s="42"/>
      <c r="C205" s="215" t="s">
        <v>274</v>
      </c>
      <c r="D205" s="215" t="s">
        <v>168</v>
      </c>
      <c r="E205" s="216" t="s">
        <v>503</v>
      </c>
      <c r="F205" s="217" t="s">
        <v>504</v>
      </c>
      <c r="G205" s="218" t="s">
        <v>188</v>
      </c>
      <c r="H205" s="219">
        <v>19.66</v>
      </c>
      <c r="I205" s="220"/>
      <c r="J205" s="221">
        <f>ROUND(I205*H205,2)</f>
        <v>0</v>
      </c>
      <c r="K205" s="217" t="s">
        <v>172</v>
      </c>
      <c r="L205" s="47"/>
      <c r="M205" s="222" t="s">
        <v>19</v>
      </c>
      <c r="N205" s="223" t="s">
        <v>42</v>
      </c>
      <c r="O205" s="87"/>
      <c r="P205" s="224">
        <f>O205*H205</f>
        <v>0</v>
      </c>
      <c r="Q205" s="224">
        <v>0.00012999999999999999</v>
      </c>
      <c r="R205" s="224">
        <f>Q205*H205</f>
        <v>0.0025558</v>
      </c>
      <c r="S205" s="224">
        <v>0</v>
      </c>
      <c r="T205" s="225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6" t="s">
        <v>173</v>
      </c>
      <c r="AT205" s="226" t="s">
        <v>168</v>
      </c>
      <c r="AU205" s="226" t="s">
        <v>81</v>
      </c>
      <c r="AY205" s="20" t="s">
        <v>166</v>
      </c>
      <c r="BE205" s="227">
        <f>IF(N205="základní",J205,0)</f>
        <v>0</v>
      </c>
      <c r="BF205" s="227">
        <f>IF(N205="snížená",J205,0)</f>
        <v>0</v>
      </c>
      <c r="BG205" s="227">
        <f>IF(N205="zákl. přenesená",J205,0)</f>
        <v>0</v>
      </c>
      <c r="BH205" s="227">
        <f>IF(N205="sníž. přenesená",J205,0)</f>
        <v>0</v>
      </c>
      <c r="BI205" s="227">
        <f>IF(N205="nulová",J205,0)</f>
        <v>0</v>
      </c>
      <c r="BJ205" s="20" t="s">
        <v>79</v>
      </c>
      <c r="BK205" s="227">
        <f>ROUND(I205*H205,2)</f>
        <v>0</v>
      </c>
      <c r="BL205" s="20" t="s">
        <v>173</v>
      </c>
      <c r="BM205" s="226" t="s">
        <v>505</v>
      </c>
    </row>
    <row r="206" s="2" customFormat="1">
      <c r="A206" s="41"/>
      <c r="B206" s="42"/>
      <c r="C206" s="43"/>
      <c r="D206" s="228" t="s">
        <v>175</v>
      </c>
      <c r="E206" s="43"/>
      <c r="F206" s="229" t="s">
        <v>506</v>
      </c>
      <c r="G206" s="43"/>
      <c r="H206" s="43"/>
      <c r="I206" s="230"/>
      <c r="J206" s="43"/>
      <c r="K206" s="43"/>
      <c r="L206" s="47"/>
      <c r="M206" s="231"/>
      <c r="N206" s="232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175</v>
      </c>
      <c r="AU206" s="20" t="s">
        <v>81</v>
      </c>
    </row>
    <row r="207" s="13" customFormat="1">
      <c r="A207" s="13"/>
      <c r="B207" s="233"/>
      <c r="C207" s="234"/>
      <c r="D207" s="235" t="s">
        <v>177</v>
      </c>
      <c r="E207" s="236" t="s">
        <v>19</v>
      </c>
      <c r="F207" s="237" t="s">
        <v>929</v>
      </c>
      <c r="G207" s="234"/>
      <c r="H207" s="236" t="s">
        <v>19</v>
      </c>
      <c r="I207" s="238"/>
      <c r="J207" s="234"/>
      <c r="K207" s="234"/>
      <c r="L207" s="239"/>
      <c r="M207" s="240"/>
      <c r="N207" s="241"/>
      <c r="O207" s="241"/>
      <c r="P207" s="241"/>
      <c r="Q207" s="241"/>
      <c r="R207" s="241"/>
      <c r="S207" s="241"/>
      <c r="T207" s="242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3" t="s">
        <v>177</v>
      </c>
      <c r="AU207" s="243" t="s">
        <v>81</v>
      </c>
      <c r="AV207" s="13" t="s">
        <v>79</v>
      </c>
      <c r="AW207" s="13" t="s">
        <v>33</v>
      </c>
      <c r="AX207" s="13" t="s">
        <v>71</v>
      </c>
      <c r="AY207" s="243" t="s">
        <v>166</v>
      </c>
    </row>
    <row r="208" s="13" customFormat="1">
      <c r="A208" s="13"/>
      <c r="B208" s="233"/>
      <c r="C208" s="234"/>
      <c r="D208" s="235" t="s">
        <v>177</v>
      </c>
      <c r="E208" s="236" t="s">
        <v>19</v>
      </c>
      <c r="F208" s="237" t="s">
        <v>446</v>
      </c>
      <c r="G208" s="234"/>
      <c r="H208" s="236" t="s">
        <v>19</v>
      </c>
      <c r="I208" s="238"/>
      <c r="J208" s="234"/>
      <c r="K208" s="234"/>
      <c r="L208" s="239"/>
      <c r="M208" s="240"/>
      <c r="N208" s="241"/>
      <c r="O208" s="241"/>
      <c r="P208" s="241"/>
      <c r="Q208" s="241"/>
      <c r="R208" s="241"/>
      <c r="S208" s="241"/>
      <c r="T208" s="242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3" t="s">
        <v>177</v>
      </c>
      <c r="AU208" s="243" t="s">
        <v>81</v>
      </c>
      <c r="AV208" s="13" t="s">
        <v>79</v>
      </c>
      <c r="AW208" s="13" t="s">
        <v>33</v>
      </c>
      <c r="AX208" s="13" t="s">
        <v>71</v>
      </c>
      <c r="AY208" s="243" t="s">
        <v>166</v>
      </c>
    </row>
    <row r="209" s="13" customFormat="1">
      <c r="A209" s="13"/>
      <c r="B209" s="233"/>
      <c r="C209" s="234"/>
      <c r="D209" s="235" t="s">
        <v>177</v>
      </c>
      <c r="E209" s="236" t="s">
        <v>19</v>
      </c>
      <c r="F209" s="237" t="s">
        <v>943</v>
      </c>
      <c r="G209" s="234"/>
      <c r="H209" s="236" t="s">
        <v>19</v>
      </c>
      <c r="I209" s="238"/>
      <c r="J209" s="234"/>
      <c r="K209" s="234"/>
      <c r="L209" s="239"/>
      <c r="M209" s="240"/>
      <c r="N209" s="241"/>
      <c r="O209" s="241"/>
      <c r="P209" s="241"/>
      <c r="Q209" s="241"/>
      <c r="R209" s="241"/>
      <c r="S209" s="241"/>
      <c r="T209" s="242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3" t="s">
        <v>177</v>
      </c>
      <c r="AU209" s="243" t="s">
        <v>81</v>
      </c>
      <c r="AV209" s="13" t="s">
        <v>79</v>
      </c>
      <c r="AW209" s="13" t="s">
        <v>33</v>
      </c>
      <c r="AX209" s="13" t="s">
        <v>71</v>
      </c>
      <c r="AY209" s="243" t="s">
        <v>166</v>
      </c>
    </row>
    <row r="210" s="14" customFormat="1">
      <c r="A210" s="14"/>
      <c r="B210" s="244"/>
      <c r="C210" s="245"/>
      <c r="D210" s="235" t="s">
        <v>177</v>
      </c>
      <c r="E210" s="246" t="s">
        <v>19</v>
      </c>
      <c r="F210" s="247" t="s">
        <v>953</v>
      </c>
      <c r="G210" s="245"/>
      <c r="H210" s="248">
        <v>8.8499999999999996</v>
      </c>
      <c r="I210" s="249"/>
      <c r="J210" s="245"/>
      <c r="K210" s="245"/>
      <c r="L210" s="250"/>
      <c r="M210" s="251"/>
      <c r="N210" s="252"/>
      <c r="O210" s="252"/>
      <c r="P210" s="252"/>
      <c r="Q210" s="252"/>
      <c r="R210" s="252"/>
      <c r="S210" s="252"/>
      <c r="T210" s="253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4" t="s">
        <v>177</v>
      </c>
      <c r="AU210" s="254" t="s">
        <v>81</v>
      </c>
      <c r="AV210" s="14" t="s">
        <v>81</v>
      </c>
      <c r="AW210" s="14" t="s">
        <v>33</v>
      </c>
      <c r="AX210" s="14" t="s">
        <v>71</v>
      </c>
      <c r="AY210" s="254" t="s">
        <v>166</v>
      </c>
    </row>
    <row r="211" s="13" customFormat="1">
      <c r="A211" s="13"/>
      <c r="B211" s="233"/>
      <c r="C211" s="234"/>
      <c r="D211" s="235" t="s">
        <v>177</v>
      </c>
      <c r="E211" s="236" t="s">
        <v>19</v>
      </c>
      <c r="F211" s="237" t="s">
        <v>945</v>
      </c>
      <c r="G211" s="234"/>
      <c r="H211" s="236" t="s">
        <v>19</v>
      </c>
      <c r="I211" s="238"/>
      <c r="J211" s="234"/>
      <c r="K211" s="234"/>
      <c r="L211" s="239"/>
      <c r="M211" s="240"/>
      <c r="N211" s="241"/>
      <c r="O211" s="241"/>
      <c r="P211" s="241"/>
      <c r="Q211" s="241"/>
      <c r="R211" s="241"/>
      <c r="S211" s="241"/>
      <c r="T211" s="242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3" t="s">
        <v>177</v>
      </c>
      <c r="AU211" s="243" t="s">
        <v>81</v>
      </c>
      <c r="AV211" s="13" t="s">
        <v>79</v>
      </c>
      <c r="AW211" s="13" t="s">
        <v>33</v>
      </c>
      <c r="AX211" s="13" t="s">
        <v>71</v>
      </c>
      <c r="AY211" s="243" t="s">
        <v>166</v>
      </c>
    </row>
    <row r="212" s="14" customFormat="1">
      <c r="A212" s="14"/>
      <c r="B212" s="244"/>
      <c r="C212" s="245"/>
      <c r="D212" s="235" t="s">
        <v>177</v>
      </c>
      <c r="E212" s="246" t="s">
        <v>19</v>
      </c>
      <c r="F212" s="247" t="s">
        <v>954</v>
      </c>
      <c r="G212" s="245"/>
      <c r="H212" s="248">
        <v>4.8099999999999996</v>
      </c>
      <c r="I212" s="249"/>
      <c r="J212" s="245"/>
      <c r="K212" s="245"/>
      <c r="L212" s="250"/>
      <c r="M212" s="251"/>
      <c r="N212" s="252"/>
      <c r="O212" s="252"/>
      <c r="P212" s="252"/>
      <c r="Q212" s="252"/>
      <c r="R212" s="252"/>
      <c r="S212" s="252"/>
      <c r="T212" s="253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4" t="s">
        <v>177</v>
      </c>
      <c r="AU212" s="254" t="s">
        <v>81</v>
      </c>
      <c r="AV212" s="14" t="s">
        <v>81</v>
      </c>
      <c r="AW212" s="14" t="s">
        <v>33</v>
      </c>
      <c r="AX212" s="14" t="s">
        <v>71</v>
      </c>
      <c r="AY212" s="254" t="s">
        <v>166</v>
      </c>
    </row>
    <row r="213" s="13" customFormat="1">
      <c r="A213" s="13"/>
      <c r="B213" s="233"/>
      <c r="C213" s="234"/>
      <c r="D213" s="235" t="s">
        <v>177</v>
      </c>
      <c r="E213" s="236" t="s">
        <v>19</v>
      </c>
      <c r="F213" s="237" t="s">
        <v>930</v>
      </c>
      <c r="G213" s="234"/>
      <c r="H213" s="236" t="s">
        <v>19</v>
      </c>
      <c r="I213" s="238"/>
      <c r="J213" s="234"/>
      <c r="K213" s="234"/>
      <c r="L213" s="239"/>
      <c r="M213" s="240"/>
      <c r="N213" s="241"/>
      <c r="O213" s="241"/>
      <c r="P213" s="241"/>
      <c r="Q213" s="241"/>
      <c r="R213" s="241"/>
      <c r="S213" s="241"/>
      <c r="T213" s="24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3" t="s">
        <v>177</v>
      </c>
      <c r="AU213" s="243" t="s">
        <v>81</v>
      </c>
      <c r="AV213" s="13" t="s">
        <v>79</v>
      </c>
      <c r="AW213" s="13" t="s">
        <v>33</v>
      </c>
      <c r="AX213" s="13" t="s">
        <v>71</v>
      </c>
      <c r="AY213" s="243" t="s">
        <v>166</v>
      </c>
    </row>
    <row r="214" s="14" customFormat="1">
      <c r="A214" s="14"/>
      <c r="B214" s="244"/>
      <c r="C214" s="245"/>
      <c r="D214" s="235" t="s">
        <v>177</v>
      </c>
      <c r="E214" s="246" t="s">
        <v>19</v>
      </c>
      <c r="F214" s="247" t="s">
        <v>955</v>
      </c>
      <c r="G214" s="245"/>
      <c r="H214" s="248">
        <v>6</v>
      </c>
      <c r="I214" s="249"/>
      <c r="J214" s="245"/>
      <c r="K214" s="245"/>
      <c r="L214" s="250"/>
      <c r="M214" s="251"/>
      <c r="N214" s="252"/>
      <c r="O214" s="252"/>
      <c r="P214" s="252"/>
      <c r="Q214" s="252"/>
      <c r="R214" s="252"/>
      <c r="S214" s="252"/>
      <c r="T214" s="253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4" t="s">
        <v>177</v>
      </c>
      <c r="AU214" s="254" t="s">
        <v>81</v>
      </c>
      <c r="AV214" s="14" t="s">
        <v>81</v>
      </c>
      <c r="AW214" s="14" t="s">
        <v>33</v>
      </c>
      <c r="AX214" s="14" t="s">
        <v>71</v>
      </c>
      <c r="AY214" s="254" t="s">
        <v>166</v>
      </c>
    </row>
    <row r="215" s="15" customFormat="1">
      <c r="A215" s="15"/>
      <c r="B215" s="255"/>
      <c r="C215" s="256"/>
      <c r="D215" s="235" t="s">
        <v>177</v>
      </c>
      <c r="E215" s="257" t="s">
        <v>19</v>
      </c>
      <c r="F215" s="258" t="s">
        <v>180</v>
      </c>
      <c r="G215" s="256"/>
      <c r="H215" s="259">
        <v>19.66</v>
      </c>
      <c r="I215" s="260"/>
      <c r="J215" s="256"/>
      <c r="K215" s="256"/>
      <c r="L215" s="261"/>
      <c r="M215" s="262"/>
      <c r="N215" s="263"/>
      <c r="O215" s="263"/>
      <c r="P215" s="263"/>
      <c r="Q215" s="263"/>
      <c r="R215" s="263"/>
      <c r="S215" s="263"/>
      <c r="T215" s="264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65" t="s">
        <v>177</v>
      </c>
      <c r="AU215" s="265" t="s">
        <v>81</v>
      </c>
      <c r="AV215" s="15" t="s">
        <v>173</v>
      </c>
      <c r="AW215" s="15" t="s">
        <v>33</v>
      </c>
      <c r="AX215" s="15" t="s">
        <v>79</v>
      </c>
      <c r="AY215" s="265" t="s">
        <v>166</v>
      </c>
    </row>
    <row r="216" s="2" customFormat="1" ht="16.5" customHeight="1">
      <c r="A216" s="41"/>
      <c r="B216" s="42"/>
      <c r="C216" s="215" t="s">
        <v>299</v>
      </c>
      <c r="D216" s="215" t="s">
        <v>168</v>
      </c>
      <c r="E216" s="216" t="s">
        <v>510</v>
      </c>
      <c r="F216" s="217" t="s">
        <v>511</v>
      </c>
      <c r="G216" s="218" t="s">
        <v>188</v>
      </c>
      <c r="H216" s="219">
        <v>19.66</v>
      </c>
      <c r="I216" s="220"/>
      <c r="J216" s="221">
        <f>ROUND(I216*H216,2)</f>
        <v>0</v>
      </c>
      <c r="K216" s="217" t="s">
        <v>172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0.00022000000000000001</v>
      </c>
      <c r="R216" s="224">
        <f>Q216*H216</f>
        <v>0.0043252000000000004</v>
      </c>
      <c r="S216" s="224">
        <v>0</v>
      </c>
      <c r="T216" s="225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173</v>
      </c>
      <c r="AT216" s="226" t="s">
        <v>168</v>
      </c>
      <c r="AU216" s="226" t="s">
        <v>81</v>
      </c>
      <c r="AY216" s="20" t="s">
        <v>166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79</v>
      </c>
      <c r="BK216" s="227">
        <f>ROUND(I216*H216,2)</f>
        <v>0</v>
      </c>
      <c r="BL216" s="20" t="s">
        <v>173</v>
      </c>
      <c r="BM216" s="226" t="s">
        <v>512</v>
      </c>
    </row>
    <row r="217" s="2" customFormat="1">
      <c r="A217" s="41"/>
      <c r="B217" s="42"/>
      <c r="C217" s="43"/>
      <c r="D217" s="228" t="s">
        <v>175</v>
      </c>
      <c r="E217" s="43"/>
      <c r="F217" s="229" t="s">
        <v>513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175</v>
      </c>
      <c r="AU217" s="20" t="s">
        <v>81</v>
      </c>
    </row>
    <row r="218" s="13" customFormat="1">
      <c r="A218" s="13"/>
      <c r="B218" s="233"/>
      <c r="C218" s="234"/>
      <c r="D218" s="235" t="s">
        <v>177</v>
      </c>
      <c r="E218" s="236" t="s">
        <v>19</v>
      </c>
      <c r="F218" s="237" t="s">
        <v>929</v>
      </c>
      <c r="G218" s="234"/>
      <c r="H218" s="236" t="s">
        <v>19</v>
      </c>
      <c r="I218" s="238"/>
      <c r="J218" s="234"/>
      <c r="K218" s="234"/>
      <c r="L218" s="239"/>
      <c r="M218" s="240"/>
      <c r="N218" s="241"/>
      <c r="O218" s="241"/>
      <c r="P218" s="241"/>
      <c r="Q218" s="241"/>
      <c r="R218" s="241"/>
      <c r="S218" s="241"/>
      <c r="T218" s="242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3" t="s">
        <v>177</v>
      </c>
      <c r="AU218" s="243" t="s">
        <v>81</v>
      </c>
      <c r="AV218" s="13" t="s">
        <v>79</v>
      </c>
      <c r="AW218" s="13" t="s">
        <v>33</v>
      </c>
      <c r="AX218" s="13" t="s">
        <v>71</v>
      </c>
      <c r="AY218" s="243" t="s">
        <v>166</v>
      </c>
    </row>
    <row r="219" s="13" customFormat="1">
      <c r="A219" s="13"/>
      <c r="B219" s="233"/>
      <c r="C219" s="234"/>
      <c r="D219" s="235" t="s">
        <v>177</v>
      </c>
      <c r="E219" s="236" t="s">
        <v>19</v>
      </c>
      <c r="F219" s="237" t="s">
        <v>446</v>
      </c>
      <c r="G219" s="234"/>
      <c r="H219" s="236" t="s">
        <v>19</v>
      </c>
      <c r="I219" s="238"/>
      <c r="J219" s="234"/>
      <c r="K219" s="234"/>
      <c r="L219" s="239"/>
      <c r="M219" s="240"/>
      <c r="N219" s="241"/>
      <c r="O219" s="241"/>
      <c r="P219" s="241"/>
      <c r="Q219" s="241"/>
      <c r="R219" s="241"/>
      <c r="S219" s="241"/>
      <c r="T219" s="242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3" t="s">
        <v>177</v>
      </c>
      <c r="AU219" s="243" t="s">
        <v>81</v>
      </c>
      <c r="AV219" s="13" t="s">
        <v>79</v>
      </c>
      <c r="AW219" s="13" t="s">
        <v>33</v>
      </c>
      <c r="AX219" s="13" t="s">
        <v>71</v>
      </c>
      <c r="AY219" s="243" t="s">
        <v>166</v>
      </c>
    </row>
    <row r="220" s="13" customFormat="1">
      <c r="A220" s="13"/>
      <c r="B220" s="233"/>
      <c r="C220" s="234"/>
      <c r="D220" s="235" t="s">
        <v>177</v>
      </c>
      <c r="E220" s="236" t="s">
        <v>19</v>
      </c>
      <c r="F220" s="237" t="s">
        <v>943</v>
      </c>
      <c r="G220" s="234"/>
      <c r="H220" s="236" t="s">
        <v>19</v>
      </c>
      <c r="I220" s="238"/>
      <c r="J220" s="234"/>
      <c r="K220" s="234"/>
      <c r="L220" s="239"/>
      <c r="M220" s="240"/>
      <c r="N220" s="241"/>
      <c r="O220" s="241"/>
      <c r="P220" s="241"/>
      <c r="Q220" s="241"/>
      <c r="R220" s="241"/>
      <c r="S220" s="241"/>
      <c r="T220" s="242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3" t="s">
        <v>177</v>
      </c>
      <c r="AU220" s="243" t="s">
        <v>81</v>
      </c>
      <c r="AV220" s="13" t="s">
        <v>79</v>
      </c>
      <c r="AW220" s="13" t="s">
        <v>33</v>
      </c>
      <c r="AX220" s="13" t="s">
        <v>71</v>
      </c>
      <c r="AY220" s="243" t="s">
        <v>166</v>
      </c>
    </row>
    <row r="221" s="14" customFormat="1">
      <c r="A221" s="14"/>
      <c r="B221" s="244"/>
      <c r="C221" s="245"/>
      <c r="D221" s="235" t="s">
        <v>177</v>
      </c>
      <c r="E221" s="246" t="s">
        <v>19</v>
      </c>
      <c r="F221" s="247" t="s">
        <v>953</v>
      </c>
      <c r="G221" s="245"/>
      <c r="H221" s="248">
        <v>8.8499999999999996</v>
      </c>
      <c r="I221" s="249"/>
      <c r="J221" s="245"/>
      <c r="K221" s="245"/>
      <c r="L221" s="250"/>
      <c r="M221" s="251"/>
      <c r="N221" s="252"/>
      <c r="O221" s="252"/>
      <c r="P221" s="252"/>
      <c r="Q221" s="252"/>
      <c r="R221" s="252"/>
      <c r="S221" s="252"/>
      <c r="T221" s="253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4" t="s">
        <v>177</v>
      </c>
      <c r="AU221" s="254" t="s">
        <v>81</v>
      </c>
      <c r="AV221" s="14" t="s">
        <v>81</v>
      </c>
      <c r="AW221" s="14" t="s">
        <v>33</v>
      </c>
      <c r="AX221" s="14" t="s">
        <v>71</v>
      </c>
      <c r="AY221" s="254" t="s">
        <v>166</v>
      </c>
    </row>
    <row r="222" s="13" customFormat="1">
      <c r="A222" s="13"/>
      <c r="B222" s="233"/>
      <c r="C222" s="234"/>
      <c r="D222" s="235" t="s">
        <v>177</v>
      </c>
      <c r="E222" s="236" t="s">
        <v>19</v>
      </c>
      <c r="F222" s="237" t="s">
        <v>945</v>
      </c>
      <c r="G222" s="234"/>
      <c r="H222" s="236" t="s">
        <v>19</v>
      </c>
      <c r="I222" s="238"/>
      <c r="J222" s="234"/>
      <c r="K222" s="234"/>
      <c r="L222" s="239"/>
      <c r="M222" s="240"/>
      <c r="N222" s="241"/>
      <c r="O222" s="241"/>
      <c r="P222" s="241"/>
      <c r="Q222" s="241"/>
      <c r="R222" s="241"/>
      <c r="S222" s="241"/>
      <c r="T222" s="242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3" t="s">
        <v>177</v>
      </c>
      <c r="AU222" s="243" t="s">
        <v>81</v>
      </c>
      <c r="AV222" s="13" t="s">
        <v>79</v>
      </c>
      <c r="AW222" s="13" t="s">
        <v>33</v>
      </c>
      <c r="AX222" s="13" t="s">
        <v>71</v>
      </c>
      <c r="AY222" s="243" t="s">
        <v>166</v>
      </c>
    </row>
    <row r="223" s="14" customFormat="1">
      <c r="A223" s="14"/>
      <c r="B223" s="244"/>
      <c r="C223" s="245"/>
      <c r="D223" s="235" t="s">
        <v>177</v>
      </c>
      <c r="E223" s="246" t="s">
        <v>19</v>
      </c>
      <c r="F223" s="247" t="s">
        <v>954</v>
      </c>
      <c r="G223" s="245"/>
      <c r="H223" s="248">
        <v>4.8099999999999996</v>
      </c>
      <c r="I223" s="249"/>
      <c r="J223" s="245"/>
      <c r="K223" s="245"/>
      <c r="L223" s="250"/>
      <c r="M223" s="251"/>
      <c r="N223" s="252"/>
      <c r="O223" s="252"/>
      <c r="P223" s="252"/>
      <c r="Q223" s="252"/>
      <c r="R223" s="252"/>
      <c r="S223" s="252"/>
      <c r="T223" s="253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4" t="s">
        <v>177</v>
      </c>
      <c r="AU223" s="254" t="s">
        <v>81</v>
      </c>
      <c r="AV223" s="14" t="s">
        <v>81</v>
      </c>
      <c r="AW223" s="14" t="s">
        <v>33</v>
      </c>
      <c r="AX223" s="14" t="s">
        <v>71</v>
      </c>
      <c r="AY223" s="254" t="s">
        <v>166</v>
      </c>
    </row>
    <row r="224" s="13" customFormat="1">
      <c r="A224" s="13"/>
      <c r="B224" s="233"/>
      <c r="C224" s="234"/>
      <c r="D224" s="235" t="s">
        <v>177</v>
      </c>
      <c r="E224" s="236" t="s">
        <v>19</v>
      </c>
      <c r="F224" s="237" t="s">
        <v>930</v>
      </c>
      <c r="G224" s="234"/>
      <c r="H224" s="236" t="s">
        <v>19</v>
      </c>
      <c r="I224" s="238"/>
      <c r="J224" s="234"/>
      <c r="K224" s="234"/>
      <c r="L224" s="239"/>
      <c r="M224" s="240"/>
      <c r="N224" s="241"/>
      <c r="O224" s="241"/>
      <c r="P224" s="241"/>
      <c r="Q224" s="241"/>
      <c r="R224" s="241"/>
      <c r="S224" s="241"/>
      <c r="T224" s="242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3" t="s">
        <v>177</v>
      </c>
      <c r="AU224" s="243" t="s">
        <v>81</v>
      </c>
      <c r="AV224" s="13" t="s">
        <v>79</v>
      </c>
      <c r="AW224" s="13" t="s">
        <v>33</v>
      </c>
      <c r="AX224" s="13" t="s">
        <v>71</v>
      </c>
      <c r="AY224" s="243" t="s">
        <v>166</v>
      </c>
    </row>
    <row r="225" s="14" customFormat="1">
      <c r="A225" s="14"/>
      <c r="B225" s="244"/>
      <c r="C225" s="245"/>
      <c r="D225" s="235" t="s">
        <v>177</v>
      </c>
      <c r="E225" s="246" t="s">
        <v>19</v>
      </c>
      <c r="F225" s="247" t="s">
        <v>955</v>
      </c>
      <c r="G225" s="245"/>
      <c r="H225" s="248">
        <v>6</v>
      </c>
      <c r="I225" s="249"/>
      <c r="J225" s="245"/>
      <c r="K225" s="245"/>
      <c r="L225" s="250"/>
      <c r="M225" s="251"/>
      <c r="N225" s="252"/>
      <c r="O225" s="252"/>
      <c r="P225" s="252"/>
      <c r="Q225" s="252"/>
      <c r="R225" s="252"/>
      <c r="S225" s="252"/>
      <c r="T225" s="253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4" t="s">
        <v>177</v>
      </c>
      <c r="AU225" s="254" t="s">
        <v>81</v>
      </c>
      <c r="AV225" s="14" t="s">
        <v>81</v>
      </c>
      <c r="AW225" s="14" t="s">
        <v>33</v>
      </c>
      <c r="AX225" s="14" t="s">
        <v>71</v>
      </c>
      <c r="AY225" s="254" t="s">
        <v>166</v>
      </c>
    </row>
    <row r="226" s="15" customFormat="1">
      <c r="A226" s="15"/>
      <c r="B226" s="255"/>
      <c r="C226" s="256"/>
      <c r="D226" s="235" t="s">
        <v>177</v>
      </c>
      <c r="E226" s="257" t="s">
        <v>19</v>
      </c>
      <c r="F226" s="258" t="s">
        <v>180</v>
      </c>
      <c r="G226" s="256"/>
      <c r="H226" s="259">
        <v>19.66</v>
      </c>
      <c r="I226" s="260"/>
      <c r="J226" s="256"/>
      <c r="K226" s="256"/>
      <c r="L226" s="261"/>
      <c r="M226" s="262"/>
      <c r="N226" s="263"/>
      <c r="O226" s="263"/>
      <c r="P226" s="263"/>
      <c r="Q226" s="263"/>
      <c r="R226" s="263"/>
      <c r="S226" s="263"/>
      <c r="T226" s="264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65" t="s">
        <v>177</v>
      </c>
      <c r="AU226" s="265" t="s">
        <v>81</v>
      </c>
      <c r="AV226" s="15" t="s">
        <v>173</v>
      </c>
      <c r="AW226" s="15" t="s">
        <v>33</v>
      </c>
      <c r="AX226" s="15" t="s">
        <v>79</v>
      </c>
      <c r="AY226" s="265" t="s">
        <v>166</v>
      </c>
    </row>
    <row r="227" s="12" customFormat="1" ht="22.8" customHeight="1">
      <c r="A227" s="12"/>
      <c r="B227" s="199"/>
      <c r="C227" s="200"/>
      <c r="D227" s="201" t="s">
        <v>70</v>
      </c>
      <c r="E227" s="213" t="s">
        <v>231</v>
      </c>
      <c r="F227" s="213" t="s">
        <v>314</v>
      </c>
      <c r="G227" s="200"/>
      <c r="H227" s="200"/>
      <c r="I227" s="203"/>
      <c r="J227" s="214">
        <f>BK227</f>
        <v>0</v>
      </c>
      <c r="K227" s="200"/>
      <c r="L227" s="205"/>
      <c r="M227" s="206"/>
      <c r="N227" s="207"/>
      <c r="O227" s="207"/>
      <c r="P227" s="208">
        <f>SUM(P228:P249)</f>
        <v>0</v>
      </c>
      <c r="Q227" s="207"/>
      <c r="R227" s="208">
        <f>SUM(R228:R249)</f>
        <v>0.0011800000000000001</v>
      </c>
      <c r="S227" s="207"/>
      <c r="T227" s="209">
        <f>SUM(T228:T249)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10" t="s">
        <v>79</v>
      </c>
      <c r="AT227" s="211" t="s">
        <v>70</v>
      </c>
      <c r="AU227" s="211" t="s">
        <v>79</v>
      </c>
      <c r="AY227" s="210" t="s">
        <v>166</v>
      </c>
      <c r="BK227" s="212">
        <f>SUM(BK228:BK249)</f>
        <v>0</v>
      </c>
    </row>
    <row r="228" s="2" customFormat="1" ht="24.15" customHeight="1">
      <c r="A228" s="41"/>
      <c r="B228" s="42"/>
      <c r="C228" s="215" t="s">
        <v>315</v>
      </c>
      <c r="D228" s="215" t="s">
        <v>168</v>
      </c>
      <c r="E228" s="216" t="s">
        <v>514</v>
      </c>
      <c r="F228" s="217" t="s">
        <v>515</v>
      </c>
      <c r="G228" s="218" t="s">
        <v>171</v>
      </c>
      <c r="H228" s="219">
        <v>14.75</v>
      </c>
      <c r="I228" s="220"/>
      <c r="J228" s="221">
        <f>ROUND(I228*H228,2)</f>
        <v>0</v>
      </c>
      <c r="K228" s="217" t="s">
        <v>172</v>
      </c>
      <c r="L228" s="47"/>
      <c r="M228" s="222" t="s">
        <v>19</v>
      </c>
      <c r="N228" s="223" t="s">
        <v>42</v>
      </c>
      <c r="O228" s="87"/>
      <c r="P228" s="224">
        <f>O228*H228</f>
        <v>0</v>
      </c>
      <c r="Q228" s="224">
        <v>8.0000000000000007E-05</v>
      </c>
      <c r="R228" s="224">
        <f>Q228*H228</f>
        <v>0.0011800000000000001</v>
      </c>
      <c r="S228" s="224">
        <v>0</v>
      </c>
      <c r="T228" s="225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173</v>
      </c>
      <c r="AT228" s="226" t="s">
        <v>168</v>
      </c>
      <c r="AU228" s="226" t="s">
        <v>81</v>
      </c>
      <c r="AY228" s="20" t="s">
        <v>166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79</v>
      </c>
      <c r="BK228" s="227">
        <f>ROUND(I228*H228,2)</f>
        <v>0</v>
      </c>
      <c r="BL228" s="20" t="s">
        <v>173</v>
      </c>
      <c r="BM228" s="226" t="s">
        <v>516</v>
      </c>
    </row>
    <row r="229" s="2" customFormat="1">
      <c r="A229" s="41"/>
      <c r="B229" s="42"/>
      <c r="C229" s="43"/>
      <c r="D229" s="228" t="s">
        <v>175</v>
      </c>
      <c r="E229" s="43"/>
      <c r="F229" s="229" t="s">
        <v>517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175</v>
      </c>
      <c r="AU229" s="20" t="s">
        <v>81</v>
      </c>
    </row>
    <row r="230" s="13" customFormat="1">
      <c r="A230" s="13"/>
      <c r="B230" s="233"/>
      <c r="C230" s="234"/>
      <c r="D230" s="235" t="s">
        <v>177</v>
      </c>
      <c r="E230" s="236" t="s">
        <v>19</v>
      </c>
      <c r="F230" s="237" t="s">
        <v>929</v>
      </c>
      <c r="G230" s="234"/>
      <c r="H230" s="236" t="s">
        <v>19</v>
      </c>
      <c r="I230" s="238"/>
      <c r="J230" s="234"/>
      <c r="K230" s="234"/>
      <c r="L230" s="239"/>
      <c r="M230" s="240"/>
      <c r="N230" s="241"/>
      <c r="O230" s="241"/>
      <c r="P230" s="241"/>
      <c r="Q230" s="241"/>
      <c r="R230" s="241"/>
      <c r="S230" s="241"/>
      <c r="T230" s="242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3" t="s">
        <v>177</v>
      </c>
      <c r="AU230" s="243" t="s">
        <v>81</v>
      </c>
      <c r="AV230" s="13" t="s">
        <v>79</v>
      </c>
      <c r="AW230" s="13" t="s">
        <v>33</v>
      </c>
      <c r="AX230" s="13" t="s">
        <v>71</v>
      </c>
      <c r="AY230" s="243" t="s">
        <v>166</v>
      </c>
    </row>
    <row r="231" s="13" customFormat="1">
      <c r="A231" s="13"/>
      <c r="B231" s="233"/>
      <c r="C231" s="234"/>
      <c r="D231" s="235" t="s">
        <v>177</v>
      </c>
      <c r="E231" s="236" t="s">
        <v>19</v>
      </c>
      <c r="F231" s="237" t="s">
        <v>446</v>
      </c>
      <c r="G231" s="234"/>
      <c r="H231" s="236" t="s">
        <v>19</v>
      </c>
      <c r="I231" s="238"/>
      <c r="J231" s="234"/>
      <c r="K231" s="234"/>
      <c r="L231" s="239"/>
      <c r="M231" s="240"/>
      <c r="N231" s="241"/>
      <c r="O231" s="241"/>
      <c r="P231" s="241"/>
      <c r="Q231" s="241"/>
      <c r="R231" s="241"/>
      <c r="S231" s="241"/>
      <c r="T231" s="242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3" t="s">
        <v>177</v>
      </c>
      <c r="AU231" s="243" t="s">
        <v>81</v>
      </c>
      <c r="AV231" s="13" t="s">
        <v>79</v>
      </c>
      <c r="AW231" s="13" t="s">
        <v>33</v>
      </c>
      <c r="AX231" s="13" t="s">
        <v>71</v>
      </c>
      <c r="AY231" s="243" t="s">
        <v>166</v>
      </c>
    </row>
    <row r="232" s="13" customFormat="1">
      <c r="A232" s="13"/>
      <c r="B232" s="233"/>
      <c r="C232" s="234"/>
      <c r="D232" s="235" t="s">
        <v>177</v>
      </c>
      <c r="E232" s="236" t="s">
        <v>19</v>
      </c>
      <c r="F232" s="237" t="s">
        <v>943</v>
      </c>
      <c r="G232" s="234"/>
      <c r="H232" s="236" t="s">
        <v>19</v>
      </c>
      <c r="I232" s="238"/>
      <c r="J232" s="234"/>
      <c r="K232" s="234"/>
      <c r="L232" s="239"/>
      <c r="M232" s="240"/>
      <c r="N232" s="241"/>
      <c r="O232" s="241"/>
      <c r="P232" s="241"/>
      <c r="Q232" s="241"/>
      <c r="R232" s="241"/>
      <c r="S232" s="241"/>
      <c r="T232" s="242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3" t="s">
        <v>177</v>
      </c>
      <c r="AU232" s="243" t="s">
        <v>81</v>
      </c>
      <c r="AV232" s="13" t="s">
        <v>79</v>
      </c>
      <c r="AW232" s="13" t="s">
        <v>33</v>
      </c>
      <c r="AX232" s="13" t="s">
        <v>71</v>
      </c>
      <c r="AY232" s="243" t="s">
        <v>166</v>
      </c>
    </row>
    <row r="233" s="14" customFormat="1">
      <c r="A233" s="14"/>
      <c r="B233" s="244"/>
      <c r="C233" s="245"/>
      <c r="D233" s="235" t="s">
        <v>177</v>
      </c>
      <c r="E233" s="246" t="s">
        <v>19</v>
      </c>
      <c r="F233" s="247" t="s">
        <v>956</v>
      </c>
      <c r="G233" s="245"/>
      <c r="H233" s="248">
        <v>6.6399999999999997</v>
      </c>
      <c r="I233" s="249"/>
      <c r="J233" s="245"/>
      <c r="K233" s="245"/>
      <c r="L233" s="250"/>
      <c r="M233" s="251"/>
      <c r="N233" s="252"/>
      <c r="O233" s="252"/>
      <c r="P233" s="252"/>
      <c r="Q233" s="252"/>
      <c r="R233" s="252"/>
      <c r="S233" s="252"/>
      <c r="T233" s="253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4" t="s">
        <v>177</v>
      </c>
      <c r="AU233" s="254" t="s">
        <v>81</v>
      </c>
      <c r="AV233" s="14" t="s">
        <v>81</v>
      </c>
      <c r="AW233" s="14" t="s">
        <v>33</v>
      </c>
      <c r="AX233" s="14" t="s">
        <v>71</v>
      </c>
      <c r="AY233" s="254" t="s">
        <v>166</v>
      </c>
    </row>
    <row r="234" s="13" customFormat="1">
      <c r="A234" s="13"/>
      <c r="B234" s="233"/>
      <c r="C234" s="234"/>
      <c r="D234" s="235" t="s">
        <v>177</v>
      </c>
      <c r="E234" s="236" t="s">
        <v>19</v>
      </c>
      <c r="F234" s="237" t="s">
        <v>945</v>
      </c>
      <c r="G234" s="234"/>
      <c r="H234" s="236" t="s">
        <v>19</v>
      </c>
      <c r="I234" s="238"/>
      <c r="J234" s="234"/>
      <c r="K234" s="234"/>
      <c r="L234" s="239"/>
      <c r="M234" s="240"/>
      <c r="N234" s="241"/>
      <c r="O234" s="241"/>
      <c r="P234" s="241"/>
      <c r="Q234" s="241"/>
      <c r="R234" s="241"/>
      <c r="S234" s="241"/>
      <c r="T234" s="242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3" t="s">
        <v>177</v>
      </c>
      <c r="AU234" s="243" t="s">
        <v>81</v>
      </c>
      <c r="AV234" s="13" t="s">
        <v>79</v>
      </c>
      <c r="AW234" s="13" t="s">
        <v>33</v>
      </c>
      <c r="AX234" s="13" t="s">
        <v>71</v>
      </c>
      <c r="AY234" s="243" t="s">
        <v>166</v>
      </c>
    </row>
    <row r="235" s="14" customFormat="1">
      <c r="A235" s="14"/>
      <c r="B235" s="244"/>
      <c r="C235" s="245"/>
      <c r="D235" s="235" t="s">
        <v>177</v>
      </c>
      <c r="E235" s="246" t="s">
        <v>19</v>
      </c>
      <c r="F235" s="247" t="s">
        <v>957</v>
      </c>
      <c r="G235" s="245"/>
      <c r="H235" s="248">
        <v>3.6099999999999999</v>
      </c>
      <c r="I235" s="249"/>
      <c r="J235" s="245"/>
      <c r="K235" s="245"/>
      <c r="L235" s="250"/>
      <c r="M235" s="251"/>
      <c r="N235" s="252"/>
      <c r="O235" s="252"/>
      <c r="P235" s="252"/>
      <c r="Q235" s="252"/>
      <c r="R235" s="252"/>
      <c r="S235" s="252"/>
      <c r="T235" s="253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4" t="s">
        <v>177</v>
      </c>
      <c r="AU235" s="254" t="s">
        <v>81</v>
      </c>
      <c r="AV235" s="14" t="s">
        <v>81</v>
      </c>
      <c r="AW235" s="14" t="s">
        <v>33</v>
      </c>
      <c r="AX235" s="14" t="s">
        <v>71</v>
      </c>
      <c r="AY235" s="254" t="s">
        <v>166</v>
      </c>
    </row>
    <row r="236" s="13" customFormat="1">
      <c r="A236" s="13"/>
      <c r="B236" s="233"/>
      <c r="C236" s="234"/>
      <c r="D236" s="235" t="s">
        <v>177</v>
      </c>
      <c r="E236" s="236" t="s">
        <v>19</v>
      </c>
      <c r="F236" s="237" t="s">
        <v>930</v>
      </c>
      <c r="G236" s="234"/>
      <c r="H236" s="236" t="s">
        <v>19</v>
      </c>
      <c r="I236" s="238"/>
      <c r="J236" s="234"/>
      <c r="K236" s="234"/>
      <c r="L236" s="239"/>
      <c r="M236" s="240"/>
      <c r="N236" s="241"/>
      <c r="O236" s="241"/>
      <c r="P236" s="241"/>
      <c r="Q236" s="241"/>
      <c r="R236" s="241"/>
      <c r="S236" s="241"/>
      <c r="T236" s="242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3" t="s">
        <v>177</v>
      </c>
      <c r="AU236" s="243" t="s">
        <v>81</v>
      </c>
      <c r="AV236" s="13" t="s">
        <v>79</v>
      </c>
      <c r="AW236" s="13" t="s">
        <v>33</v>
      </c>
      <c r="AX236" s="13" t="s">
        <v>71</v>
      </c>
      <c r="AY236" s="243" t="s">
        <v>166</v>
      </c>
    </row>
    <row r="237" s="14" customFormat="1">
      <c r="A237" s="14"/>
      <c r="B237" s="244"/>
      <c r="C237" s="245"/>
      <c r="D237" s="235" t="s">
        <v>177</v>
      </c>
      <c r="E237" s="246" t="s">
        <v>19</v>
      </c>
      <c r="F237" s="247" t="s">
        <v>958</v>
      </c>
      <c r="G237" s="245"/>
      <c r="H237" s="248">
        <v>4.5</v>
      </c>
      <c r="I237" s="249"/>
      <c r="J237" s="245"/>
      <c r="K237" s="245"/>
      <c r="L237" s="250"/>
      <c r="M237" s="251"/>
      <c r="N237" s="252"/>
      <c r="O237" s="252"/>
      <c r="P237" s="252"/>
      <c r="Q237" s="252"/>
      <c r="R237" s="252"/>
      <c r="S237" s="252"/>
      <c r="T237" s="253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4" t="s">
        <v>177</v>
      </c>
      <c r="AU237" s="254" t="s">
        <v>81</v>
      </c>
      <c r="AV237" s="14" t="s">
        <v>81</v>
      </c>
      <c r="AW237" s="14" t="s">
        <v>33</v>
      </c>
      <c r="AX237" s="14" t="s">
        <v>71</v>
      </c>
      <c r="AY237" s="254" t="s">
        <v>166</v>
      </c>
    </row>
    <row r="238" s="15" customFormat="1">
      <c r="A238" s="15"/>
      <c r="B238" s="255"/>
      <c r="C238" s="256"/>
      <c r="D238" s="235" t="s">
        <v>177</v>
      </c>
      <c r="E238" s="257" t="s">
        <v>19</v>
      </c>
      <c r="F238" s="258" t="s">
        <v>180</v>
      </c>
      <c r="G238" s="256"/>
      <c r="H238" s="259">
        <v>14.75</v>
      </c>
      <c r="I238" s="260"/>
      <c r="J238" s="256"/>
      <c r="K238" s="256"/>
      <c r="L238" s="261"/>
      <c r="M238" s="262"/>
      <c r="N238" s="263"/>
      <c r="O238" s="263"/>
      <c r="P238" s="263"/>
      <c r="Q238" s="263"/>
      <c r="R238" s="263"/>
      <c r="S238" s="263"/>
      <c r="T238" s="264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65" t="s">
        <v>177</v>
      </c>
      <c r="AU238" s="265" t="s">
        <v>81</v>
      </c>
      <c r="AV238" s="15" t="s">
        <v>173</v>
      </c>
      <c r="AW238" s="15" t="s">
        <v>33</v>
      </c>
      <c r="AX238" s="15" t="s">
        <v>79</v>
      </c>
      <c r="AY238" s="265" t="s">
        <v>166</v>
      </c>
    </row>
    <row r="239" s="2" customFormat="1" ht="16.5" customHeight="1">
      <c r="A239" s="41"/>
      <c r="B239" s="42"/>
      <c r="C239" s="283" t="s">
        <v>325</v>
      </c>
      <c r="D239" s="283" t="s">
        <v>392</v>
      </c>
      <c r="E239" s="284" t="s">
        <v>522</v>
      </c>
      <c r="F239" s="285" t="s">
        <v>523</v>
      </c>
      <c r="G239" s="286" t="s">
        <v>524</v>
      </c>
      <c r="H239" s="287">
        <v>32.450000000000003</v>
      </c>
      <c r="I239" s="288"/>
      <c r="J239" s="289">
        <f>ROUND(I239*H239,2)</f>
        <v>0</v>
      </c>
      <c r="K239" s="285" t="s">
        <v>476</v>
      </c>
      <c r="L239" s="290"/>
      <c r="M239" s="291" t="s">
        <v>19</v>
      </c>
      <c r="N239" s="292" t="s">
        <v>42</v>
      </c>
      <c r="O239" s="87"/>
      <c r="P239" s="224">
        <f>O239*H239</f>
        <v>0</v>
      </c>
      <c r="Q239" s="224">
        <v>0</v>
      </c>
      <c r="R239" s="224">
        <f>Q239*H239</f>
        <v>0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226</v>
      </c>
      <c r="AT239" s="226" t="s">
        <v>392</v>
      </c>
      <c r="AU239" s="226" t="s">
        <v>81</v>
      </c>
      <c r="AY239" s="20" t="s">
        <v>166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79</v>
      </c>
      <c r="BK239" s="227">
        <f>ROUND(I239*H239,2)</f>
        <v>0</v>
      </c>
      <c r="BL239" s="20" t="s">
        <v>173</v>
      </c>
      <c r="BM239" s="226" t="s">
        <v>525</v>
      </c>
    </row>
    <row r="240" s="13" customFormat="1">
      <c r="A240" s="13"/>
      <c r="B240" s="233"/>
      <c r="C240" s="234"/>
      <c r="D240" s="235" t="s">
        <v>177</v>
      </c>
      <c r="E240" s="236" t="s">
        <v>19</v>
      </c>
      <c r="F240" s="237" t="s">
        <v>929</v>
      </c>
      <c r="G240" s="234"/>
      <c r="H240" s="236" t="s">
        <v>19</v>
      </c>
      <c r="I240" s="238"/>
      <c r="J240" s="234"/>
      <c r="K240" s="234"/>
      <c r="L240" s="239"/>
      <c r="M240" s="240"/>
      <c r="N240" s="241"/>
      <c r="O240" s="241"/>
      <c r="P240" s="241"/>
      <c r="Q240" s="241"/>
      <c r="R240" s="241"/>
      <c r="S240" s="241"/>
      <c r="T240" s="242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3" t="s">
        <v>177</v>
      </c>
      <c r="AU240" s="243" t="s">
        <v>81</v>
      </c>
      <c r="AV240" s="13" t="s">
        <v>79</v>
      </c>
      <c r="AW240" s="13" t="s">
        <v>33</v>
      </c>
      <c r="AX240" s="13" t="s">
        <v>71</v>
      </c>
      <c r="AY240" s="243" t="s">
        <v>166</v>
      </c>
    </row>
    <row r="241" s="13" customFormat="1">
      <c r="A241" s="13"/>
      <c r="B241" s="233"/>
      <c r="C241" s="234"/>
      <c r="D241" s="235" t="s">
        <v>177</v>
      </c>
      <c r="E241" s="236" t="s">
        <v>19</v>
      </c>
      <c r="F241" s="237" t="s">
        <v>446</v>
      </c>
      <c r="G241" s="234"/>
      <c r="H241" s="236" t="s">
        <v>19</v>
      </c>
      <c r="I241" s="238"/>
      <c r="J241" s="234"/>
      <c r="K241" s="234"/>
      <c r="L241" s="239"/>
      <c r="M241" s="240"/>
      <c r="N241" s="241"/>
      <c r="O241" s="241"/>
      <c r="P241" s="241"/>
      <c r="Q241" s="241"/>
      <c r="R241" s="241"/>
      <c r="S241" s="241"/>
      <c r="T241" s="242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3" t="s">
        <v>177</v>
      </c>
      <c r="AU241" s="243" t="s">
        <v>81</v>
      </c>
      <c r="AV241" s="13" t="s">
        <v>79</v>
      </c>
      <c r="AW241" s="13" t="s">
        <v>33</v>
      </c>
      <c r="AX241" s="13" t="s">
        <v>71</v>
      </c>
      <c r="AY241" s="243" t="s">
        <v>166</v>
      </c>
    </row>
    <row r="242" s="13" customFormat="1">
      <c r="A242" s="13"/>
      <c r="B242" s="233"/>
      <c r="C242" s="234"/>
      <c r="D242" s="235" t="s">
        <v>177</v>
      </c>
      <c r="E242" s="236" t="s">
        <v>19</v>
      </c>
      <c r="F242" s="237" t="s">
        <v>943</v>
      </c>
      <c r="G242" s="234"/>
      <c r="H242" s="236" t="s">
        <v>19</v>
      </c>
      <c r="I242" s="238"/>
      <c r="J242" s="234"/>
      <c r="K242" s="234"/>
      <c r="L242" s="239"/>
      <c r="M242" s="240"/>
      <c r="N242" s="241"/>
      <c r="O242" s="241"/>
      <c r="P242" s="241"/>
      <c r="Q242" s="241"/>
      <c r="R242" s="241"/>
      <c r="S242" s="241"/>
      <c r="T242" s="242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3" t="s">
        <v>177</v>
      </c>
      <c r="AU242" s="243" t="s">
        <v>81</v>
      </c>
      <c r="AV242" s="13" t="s">
        <v>79</v>
      </c>
      <c r="AW242" s="13" t="s">
        <v>33</v>
      </c>
      <c r="AX242" s="13" t="s">
        <v>71</v>
      </c>
      <c r="AY242" s="243" t="s">
        <v>166</v>
      </c>
    </row>
    <row r="243" s="14" customFormat="1">
      <c r="A243" s="14"/>
      <c r="B243" s="244"/>
      <c r="C243" s="245"/>
      <c r="D243" s="235" t="s">
        <v>177</v>
      </c>
      <c r="E243" s="246" t="s">
        <v>19</v>
      </c>
      <c r="F243" s="247" t="s">
        <v>959</v>
      </c>
      <c r="G243" s="245"/>
      <c r="H243" s="248">
        <v>13.279999999999999</v>
      </c>
      <c r="I243" s="249"/>
      <c r="J243" s="245"/>
      <c r="K243" s="245"/>
      <c r="L243" s="250"/>
      <c r="M243" s="251"/>
      <c r="N243" s="252"/>
      <c r="O243" s="252"/>
      <c r="P243" s="252"/>
      <c r="Q243" s="252"/>
      <c r="R243" s="252"/>
      <c r="S243" s="252"/>
      <c r="T243" s="253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4" t="s">
        <v>177</v>
      </c>
      <c r="AU243" s="254" t="s">
        <v>81</v>
      </c>
      <c r="AV243" s="14" t="s">
        <v>81</v>
      </c>
      <c r="AW243" s="14" t="s">
        <v>33</v>
      </c>
      <c r="AX243" s="14" t="s">
        <v>71</v>
      </c>
      <c r="AY243" s="254" t="s">
        <v>166</v>
      </c>
    </row>
    <row r="244" s="13" customFormat="1">
      <c r="A244" s="13"/>
      <c r="B244" s="233"/>
      <c r="C244" s="234"/>
      <c r="D244" s="235" t="s">
        <v>177</v>
      </c>
      <c r="E244" s="236" t="s">
        <v>19</v>
      </c>
      <c r="F244" s="237" t="s">
        <v>945</v>
      </c>
      <c r="G244" s="234"/>
      <c r="H244" s="236" t="s">
        <v>19</v>
      </c>
      <c r="I244" s="238"/>
      <c r="J244" s="234"/>
      <c r="K244" s="234"/>
      <c r="L244" s="239"/>
      <c r="M244" s="240"/>
      <c r="N244" s="241"/>
      <c r="O244" s="241"/>
      <c r="P244" s="241"/>
      <c r="Q244" s="241"/>
      <c r="R244" s="241"/>
      <c r="S244" s="241"/>
      <c r="T244" s="242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3" t="s">
        <v>177</v>
      </c>
      <c r="AU244" s="243" t="s">
        <v>81</v>
      </c>
      <c r="AV244" s="13" t="s">
        <v>79</v>
      </c>
      <c r="AW244" s="13" t="s">
        <v>33</v>
      </c>
      <c r="AX244" s="13" t="s">
        <v>71</v>
      </c>
      <c r="AY244" s="243" t="s">
        <v>166</v>
      </c>
    </row>
    <row r="245" s="14" customFormat="1">
      <c r="A245" s="14"/>
      <c r="B245" s="244"/>
      <c r="C245" s="245"/>
      <c r="D245" s="235" t="s">
        <v>177</v>
      </c>
      <c r="E245" s="246" t="s">
        <v>19</v>
      </c>
      <c r="F245" s="247" t="s">
        <v>960</v>
      </c>
      <c r="G245" s="245"/>
      <c r="H245" s="248">
        <v>7.2199999999999998</v>
      </c>
      <c r="I245" s="249"/>
      <c r="J245" s="245"/>
      <c r="K245" s="245"/>
      <c r="L245" s="250"/>
      <c r="M245" s="251"/>
      <c r="N245" s="252"/>
      <c r="O245" s="252"/>
      <c r="P245" s="252"/>
      <c r="Q245" s="252"/>
      <c r="R245" s="252"/>
      <c r="S245" s="252"/>
      <c r="T245" s="253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4" t="s">
        <v>177</v>
      </c>
      <c r="AU245" s="254" t="s">
        <v>81</v>
      </c>
      <c r="AV245" s="14" t="s">
        <v>81</v>
      </c>
      <c r="AW245" s="14" t="s">
        <v>33</v>
      </c>
      <c r="AX245" s="14" t="s">
        <v>71</v>
      </c>
      <c r="AY245" s="254" t="s">
        <v>166</v>
      </c>
    </row>
    <row r="246" s="13" customFormat="1">
      <c r="A246" s="13"/>
      <c r="B246" s="233"/>
      <c r="C246" s="234"/>
      <c r="D246" s="235" t="s">
        <v>177</v>
      </c>
      <c r="E246" s="236" t="s">
        <v>19</v>
      </c>
      <c r="F246" s="237" t="s">
        <v>930</v>
      </c>
      <c r="G246" s="234"/>
      <c r="H246" s="236" t="s">
        <v>19</v>
      </c>
      <c r="I246" s="238"/>
      <c r="J246" s="234"/>
      <c r="K246" s="234"/>
      <c r="L246" s="239"/>
      <c r="M246" s="240"/>
      <c r="N246" s="241"/>
      <c r="O246" s="241"/>
      <c r="P246" s="241"/>
      <c r="Q246" s="241"/>
      <c r="R246" s="241"/>
      <c r="S246" s="241"/>
      <c r="T246" s="242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3" t="s">
        <v>177</v>
      </c>
      <c r="AU246" s="243" t="s">
        <v>81</v>
      </c>
      <c r="AV246" s="13" t="s">
        <v>79</v>
      </c>
      <c r="AW246" s="13" t="s">
        <v>33</v>
      </c>
      <c r="AX246" s="13" t="s">
        <v>71</v>
      </c>
      <c r="AY246" s="243" t="s">
        <v>166</v>
      </c>
    </row>
    <row r="247" s="14" customFormat="1">
      <c r="A247" s="14"/>
      <c r="B247" s="244"/>
      <c r="C247" s="245"/>
      <c r="D247" s="235" t="s">
        <v>177</v>
      </c>
      <c r="E247" s="246" t="s">
        <v>19</v>
      </c>
      <c r="F247" s="247" t="s">
        <v>961</v>
      </c>
      <c r="G247" s="245"/>
      <c r="H247" s="248">
        <v>9</v>
      </c>
      <c r="I247" s="249"/>
      <c r="J247" s="245"/>
      <c r="K247" s="245"/>
      <c r="L247" s="250"/>
      <c r="M247" s="251"/>
      <c r="N247" s="252"/>
      <c r="O247" s="252"/>
      <c r="P247" s="252"/>
      <c r="Q247" s="252"/>
      <c r="R247" s="252"/>
      <c r="S247" s="252"/>
      <c r="T247" s="253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4" t="s">
        <v>177</v>
      </c>
      <c r="AU247" s="254" t="s">
        <v>81</v>
      </c>
      <c r="AV247" s="14" t="s">
        <v>81</v>
      </c>
      <c r="AW247" s="14" t="s">
        <v>33</v>
      </c>
      <c r="AX247" s="14" t="s">
        <v>71</v>
      </c>
      <c r="AY247" s="254" t="s">
        <v>166</v>
      </c>
    </row>
    <row r="248" s="15" customFormat="1">
      <c r="A248" s="15"/>
      <c r="B248" s="255"/>
      <c r="C248" s="256"/>
      <c r="D248" s="235" t="s">
        <v>177</v>
      </c>
      <c r="E248" s="257" t="s">
        <v>19</v>
      </c>
      <c r="F248" s="258" t="s">
        <v>180</v>
      </c>
      <c r="G248" s="256"/>
      <c r="H248" s="259">
        <v>29.5</v>
      </c>
      <c r="I248" s="260"/>
      <c r="J248" s="256"/>
      <c r="K248" s="256"/>
      <c r="L248" s="261"/>
      <c r="M248" s="262"/>
      <c r="N248" s="263"/>
      <c r="O248" s="263"/>
      <c r="P248" s="263"/>
      <c r="Q248" s="263"/>
      <c r="R248" s="263"/>
      <c r="S248" s="263"/>
      <c r="T248" s="264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65" t="s">
        <v>177</v>
      </c>
      <c r="AU248" s="265" t="s">
        <v>81</v>
      </c>
      <c r="AV248" s="15" t="s">
        <v>173</v>
      </c>
      <c r="AW248" s="15" t="s">
        <v>33</v>
      </c>
      <c r="AX248" s="15" t="s">
        <v>79</v>
      </c>
      <c r="AY248" s="265" t="s">
        <v>166</v>
      </c>
    </row>
    <row r="249" s="14" customFormat="1">
      <c r="A249" s="14"/>
      <c r="B249" s="244"/>
      <c r="C249" s="245"/>
      <c r="D249" s="235" t="s">
        <v>177</v>
      </c>
      <c r="E249" s="245"/>
      <c r="F249" s="247" t="s">
        <v>962</v>
      </c>
      <c r="G249" s="245"/>
      <c r="H249" s="248">
        <v>32.450000000000003</v>
      </c>
      <c r="I249" s="249"/>
      <c r="J249" s="245"/>
      <c r="K249" s="245"/>
      <c r="L249" s="250"/>
      <c r="M249" s="251"/>
      <c r="N249" s="252"/>
      <c r="O249" s="252"/>
      <c r="P249" s="252"/>
      <c r="Q249" s="252"/>
      <c r="R249" s="252"/>
      <c r="S249" s="252"/>
      <c r="T249" s="253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4" t="s">
        <v>177</v>
      </c>
      <c r="AU249" s="254" t="s">
        <v>81</v>
      </c>
      <c r="AV249" s="14" t="s">
        <v>81</v>
      </c>
      <c r="AW249" s="14" t="s">
        <v>4</v>
      </c>
      <c r="AX249" s="14" t="s">
        <v>79</v>
      </c>
      <c r="AY249" s="254" t="s">
        <v>166</v>
      </c>
    </row>
    <row r="250" s="12" customFormat="1" ht="22.8" customHeight="1">
      <c r="A250" s="12"/>
      <c r="B250" s="199"/>
      <c r="C250" s="200"/>
      <c r="D250" s="201" t="s">
        <v>70</v>
      </c>
      <c r="E250" s="213" t="s">
        <v>323</v>
      </c>
      <c r="F250" s="213" t="s">
        <v>324</v>
      </c>
      <c r="G250" s="200"/>
      <c r="H250" s="200"/>
      <c r="I250" s="203"/>
      <c r="J250" s="214">
        <f>BK250</f>
        <v>0</v>
      </c>
      <c r="K250" s="200"/>
      <c r="L250" s="205"/>
      <c r="M250" s="206"/>
      <c r="N250" s="207"/>
      <c r="O250" s="207"/>
      <c r="P250" s="208">
        <f>SUM(P251:P252)</f>
        <v>0</v>
      </c>
      <c r="Q250" s="207"/>
      <c r="R250" s="208">
        <f>SUM(R251:R252)</f>
        <v>0</v>
      </c>
      <c r="S250" s="207"/>
      <c r="T250" s="209">
        <f>SUM(T251:T252)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10" t="s">
        <v>79</v>
      </c>
      <c r="AT250" s="211" t="s">
        <v>70</v>
      </c>
      <c r="AU250" s="211" t="s">
        <v>79</v>
      </c>
      <c r="AY250" s="210" t="s">
        <v>166</v>
      </c>
      <c r="BK250" s="212">
        <f>SUM(BK251:BK252)</f>
        <v>0</v>
      </c>
    </row>
    <row r="251" s="2" customFormat="1" ht="37.8" customHeight="1">
      <c r="A251" s="41"/>
      <c r="B251" s="42"/>
      <c r="C251" s="215" t="s">
        <v>332</v>
      </c>
      <c r="D251" s="215" t="s">
        <v>168</v>
      </c>
      <c r="E251" s="216" t="s">
        <v>326</v>
      </c>
      <c r="F251" s="217" t="s">
        <v>327</v>
      </c>
      <c r="G251" s="218" t="s">
        <v>234</v>
      </c>
      <c r="H251" s="219">
        <v>42.854999999999997</v>
      </c>
      <c r="I251" s="220"/>
      <c r="J251" s="221">
        <f>ROUND(I251*H251,2)</f>
        <v>0</v>
      </c>
      <c r="K251" s="217" t="s">
        <v>172</v>
      </c>
      <c r="L251" s="47"/>
      <c r="M251" s="222" t="s">
        <v>19</v>
      </c>
      <c r="N251" s="223" t="s">
        <v>42</v>
      </c>
      <c r="O251" s="87"/>
      <c r="P251" s="224">
        <f>O251*H251</f>
        <v>0</v>
      </c>
      <c r="Q251" s="224">
        <v>0</v>
      </c>
      <c r="R251" s="224">
        <f>Q251*H251</f>
        <v>0</v>
      </c>
      <c r="S251" s="224">
        <v>0</v>
      </c>
      <c r="T251" s="225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6" t="s">
        <v>173</v>
      </c>
      <c r="AT251" s="226" t="s">
        <v>168</v>
      </c>
      <c r="AU251" s="226" t="s">
        <v>81</v>
      </c>
      <c r="AY251" s="20" t="s">
        <v>166</v>
      </c>
      <c r="BE251" s="227">
        <f>IF(N251="základní",J251,0)</f>
        <v>0</v>
      </c>
      <c r="BF251" s="227">
        <f>IF(N251="snížená",J251,0)</f>
        <v>0</v>
      </c>
      <c r="BG251" s="227">
        <f>IF(N251="zákl. přenesená",J251,0)</f>
        <v>0</v>
      </c>
      <c r="BH251" s="227">
        <f>IF(N251="sníž. přenesená",J251,0)</f>
        <v>0</v>
      </c>
      <c r="BI251" s="227">
        <f>IF(N251="nulová",J251,0)</f>
        <v>0</v>
      </c>
      <c r="BJ251" s="20" t="s">
        <v>79</v>
      </c>
      <c r="BK251" s="227">
        <f>ROUND(I251*H251,2)</f>
        <v>0</v>
      </c>
      <c r="BL251" s="20" t="s">
        <v>173</v>
      </c>
      <c r="BM251" s="226" t="s">
        <v>531</v>
      </c>
    </row>
    <row r="252" s="2" customFormat="1">
      <c r="A252" s="41"/>
      <c r="B252" s="42"/>
      <c r="C252" s="43"/>
      <c r="D252" s="228" t="s">
        <v>175</v>
      </c>
      <c r="E252" s="43"/>
      <c r="F252" s="229" t="s">
        <v>329</v>
      </c>
      <c r="G252" s="43"/>
      <c r="H252" s="43"/>
      <c r="I252" s="230"/>
      <c r="J252" s="43"/>
      <c r="K252" s="43"/>
      <c r="L252" s="47"/>
      <c r="M252" s="231"/>
      <c r="N252" s="232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175</v>
      </c>
      <c r="AU252" s="20" t="s">
        <v>81</v>
      </c>
    </row>
    <row r="253" s="12" customFormat="1" ht="25.92" customHeight="1">
      <c r="A253" s="12"/>
      <c r="B253" s="199"/>
      <c r="C253" s="200"/>
      <c r="D253" s="201" t="s">
        <v>70</v>
      </c>
      <c r="E253" s="202" t="s">
        <v>342</v>
      </c>
      <c r="F253" s="202" t="s">
        <v>343</v>
      </c>
      <c r="G253" s="200"/>
      <c r="H253" s="200"/>
      <c r="I253" s="203"/>
      <c r="J253" s="204">
        <f>BK253</f>
        <v>0</v>
      </c>
      <c r="K253" s="200"/>
      <c r="L253" s="205"/>
      <c r="M253" s="206"/>
      <c r="N253" s="207"/>
      <c r="O253" s="207"/>
      <c r="P253" s="208">
        <f>P254</f>
        <v>0</v>
      </c>
      <c r="Q253" s="207"/>
      <c r="R253" s="208">
        <f>R254</f>
        <v>0</v>
      </c>
      <c r="S253" s="207"/>
      <c r="T253" s="209">
        <f>T254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10" t="s">
        <v>198</v>
      </c>
      <c r="AT253" s="211" t="s">
        <v>70</v>
      </c>
      <c r="AU253" s="211" t="s">
        <v>71</v>
      </c>
      <c r="AY253" s="210" t="s">
        <v>166</v>
      </c>
      <c r="BK253" s="212">
        <f>BK254</f>
        <v>0</v>
      </c>
    </row>
    <row r="254" s="2" customFormat="1" ht="16.5" customHeight="1">
      <c r="A254" s="41"/>
      <c r="B254" s="42"/>
      <c r="C254" s="215" t="s">
        <v>338</v>
      </c>
      <c r="D254" s="215" t="s">
        <v>168</v>
      </c>
      <c r="E254" s="216" t="s">
        <v>345</v>
      </c>
      <c r="F254" s="217" t="s">
        <v>346</v>
      </c>
      <c r="G254" s="218" t="s">
        <v>347</v>
      </c>
      <c r="H254" s="277"/>
      <c r="I254" s="220"/>
      <c r="J254" s="221">
        <f>ROUND(I254*H254,2)</f>
        <v>0</v>
      </c>
      <c r="K254" s="217" t="s">
        <v>19</v>
      </c>
      <c r="L254" s="47"/>
      <c r="M254" s="278" t="s">
        <v>19</v>
      </c>
      <c r="N254" s="279" t="s">
        <v>42</v>
      </c>
      <c r="O254" s="280"/>
      <c r="P254" s="281">
        <f>O254*H254</f>
        <v>0</v>
      </c>
      <c r="Q254" s="281">
        <v>0</v>
      </c>
      <c r="R254" s="281">
        <f>Q254*H254</f>
        <v>0</v>
      </c>
      <c r="S254" s="281">
        <v>0</v>
      </c>
      <c r="T254" s="282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173</v>
      </c>
      <c r="AT254" s="226" t="s">
        <v>168</v>
      </c>
      <c r="AU254" s="226" t="s">
        <v>79</v>
      </c>
      <c r="AY254" s="20" t="s">
        <v>166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79</v>
      </c>
      <c r="BK254" s="227">
        <f>ROUND(I254*H254,2)</f>
        <v>0</v>
      </c>
      <c r="BL254" s="20" t="s">
        <v>173</v>
      </c>
      <c r="BM254" s="226" t="s">
        <v>532</v>
      </c>
    </row>
    <row r="255" s="2" customFormat="1" ht="6.96" customHeight="1">
      <c r="A255" s="41"/>
      <c r="B255" s="62"/>
      <c r="C255" s="63"/>
      <c r="D255" s="63"/>
      <c r="E255" s="63"/>
      <c r="F255" s="63"/>
      <c r="G255" s="63"/>
      <c r="H255" s="63"/>
      <c r="I255" s="63"/>
      <c r="J255" s="63"/>
      <c r="K255" s="63"/>
      <c r="L255" s="47"/>
      <c r="M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</row>
  </sheetData>
  <sheetProtection sheet="1" autoFilter="0" formatColumns="0" formatRows="0" objects="1" scenarios="1" spinCount="100000" saltValue="8DIjakhngfByY57Zo989KPlExufg5iHte+wOsQs7SY+Hw0ToO1IGlvCib4O9RPrekvuyXU7MrWog6UZqcZ+ubw==" hashValue="DHOVvhXoBmDGlbnj35XV4f+FTJU/N9sNo/97twwKJZQLPrEw5jr7MgaufY0mFEgvXuU8sSJLbbWCzgeAEMgezA==" algorithmName="SHA-512" password="CC35"/>
  <autoFilter ref="C91:K25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6" r:id="rId1" display="https://podminky.urs.cz/item/CS_URS_2025_02/213141112"/>
    <hyperlink ref="F108" r:id="rId2" display="https://podminky.urs.cz/item/CS_URS_2025_02/213311151"/>
    <hyperlink ref="F116" r:id="rId3" display="https://podminky.urs.cz/item/CS_URS_2025_02/434311115"/>
    <hyperlink ref="F124" r:id="rId4" display="https://podminky.urs.cz/item/CS_URS_2025_02/434351141"/>
    <hyperlink ref="F132" r:id="rId5" display="https://podminky.urs.cz/item/CS_URS_2025_02/434351142"/>
    <hyperlink ref="F141" r:id="rId6" display="https://podminky.urs.cz/item/CS_URS_2025_02/631311236"/>
    <hyperlink ref="F163" r:id="rId7" display="https://podminky.urs.cz/item/CS_URS_2025_02/631319175"/>
    <hyperlink ref="F174" r:id="rId8" display="https://podminky.urs.cz/item/CS_URS_2025_02/631319185"/>
    <hyperlink ref="F183" r:id="rId9" display="https://podminky.urs.cz/item/CS_URS_2025_02/631351101"/>
    <hyperlink ref="F189" r:id="rId10" display="https://podminky.urs.cz/item/CS_URS_2025_02/631351102"/>
    <hyperlink ref="F195" r:id="rId11" display="https://podminky.urs.cz/item/CS_URS_2025_02/631362021"/>
    <hyperlink ref="F206" r:id="rId12" display="https://podminky.urs.cz/item/CS_URS_2025_02/632481213"/>
    <hyperlink ref="F217" r:id="rId13" display="https://podminky.urs.cz/item/CS_URS_2025_02/633991111"/>
    <hyperlink ref="F229" r:id="rId14" display="https://podminky.urs.cz/item/CS_URS_2025_02/953943121"/>
    <hyperlink ref="F252" r:id="rId15" display="https://podminky.urs.cz/item/CS_URS_2025_02/998011008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6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963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ROUND(J95,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ROUND((SUM(BE95:BE289)),  2)</f>
        <v>0</v>
      </c>
      <c r="G35" s="41"/>
      <c r="H35" s="41"/>
      <c r="I35" s="160">
        <v>0.20999999999999999</v>
      </c>
      <c r="J35" s="159">
        <f>ROUND(((SUM(BE95:BE289))*I35),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ROUND((SUM(BF95:BF289)),  2)</f>
        <v>0</v>
      </c>
      <c r="G36" s="41"/>
      <c r="H36" s="41"/>
      <c r="I36" s="160">
        <v>0.12</v>
      </c>
      <c r="J36" s="159">
        <f>ROUND(((SUM(BF95:BF289))*I36),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ROUND((SUM(BG95:BG289)),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ROUND((SUM(BH95:BH289)),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ROUND((SUM(BI95:BI289)),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0211 - Překážka 11 - Pojezdové schody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J95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J96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J97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430</v>
      </c>
      <c r="E66" s="185"/>
      <c r="F66" s="185"/>
      <c r="G66" s="185"/>
      <c r="H66" s="185"/>
      <c r="I66" s="185"/>
      <c r="J66" s="186">
        <f>J122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147</v>
      </c>
      <c r="E67" s="185"/>
      <c r="F67" s="185"/>
      <c r="G67" s="185"/>
      <c r="H67" s="185"/>
      <c r="I67" s="185"/>
      <c r="J67" s="186">
        <f>J207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148</v>
      </c>
      <c r="E68" s="185"/>
      <c r="F68" s="185"/>
      <c r="G68" s="185"/>
      <c r="H68" s="185"/>
      <c r="I68" s="185"/>
      <c r="J68" s="186">
        <f>J230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352</v>
      </c>
      <c r="E69" s="180"/>
      <c r="F69" s="180"/>
      <c r="G69" s="180"/>
      <c r="H69" s="180"/>
      <c r="I69" s="180"/>
      <c r="J69" s="181">
        <f>J233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353</v>
      </c>
      <c r="E70" s="185"/>
      <c r="F70" s="185"/>
      <c r="G70" s="185"/>
      <c r="H70" s="185"/>
      <c r="I70" s="185"/>
      <c r="J70" s="186">
        <f>J234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354</v>
      </c>
      <c r="E71" s="185"/>
      <c r="F71" s="185"/>
      <c r="G71" s="185"/>
      <c r="H71" s="185"/>
      <c r="I71" s="185"/>
      <c r="J71" s="186">
        <f>J258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355</v>
      </c>
      <c r="E72" s="185"/>
      <c r="F72" s="185"/>
      <c r="G72" s="185"/>
      <c r="H72" s="185"/>
      <c r="I72" s="185"/>
      <c r="J72" s="186">
        <f>J266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77"/>
      <c r="C73" s="178"/>
      <c r="D73" s="179" t="s">
        <v>150</v>
      </c>
      <c r="E73" s="180"/>
      <c r="F73" s="180"/>
      <c r="G73" s="180"/>
      <c r="H73" s="180"/>
      <c r="I73" s="180"/>
      <c r="J73" s="181">
        <f>J288</f>
        <v>0</v>
      </c>
      <c r="K73" s="178"/>
      <c r="L73" s="182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151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172" t="str">
        <f>E7</f>
        <v>Novostavba skateparkového hřiště, Bystřice pod Hostýnem</v>
      </c>
      <c r="F83" s="35"/>
      <c r="G83" s="35"/>
      <c r="H83" s="35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138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2" customFormat="1" ht="16.5" customHeight="1">
      <c r="A85" s="41"/>
      <c r="B85" s="42"/>
      <c r="C85" s="43"/>
      <c r="D85" s="43"/>
      <c r="E85" s="172" t="s">
        <v>349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350</v>
      </c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72" t="str">
        <f>E11</f>
        <v>0211 - Překážka 11 - Pojezdové schody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21</v>
      </c>
      <c r="D89" s="43"/>
      <c r="E89" s="43"/>
      <c r="F89" s="30" t="str">
        <f>F14</f>
        <v xml:space="preserve"> </v>
      </c>
      <c r="G89" s="43"/>
      <c r="H89" s="43"/>
      <c r="I89" s="35" t="s">
        <v>23</v>
      </c>
      <c r="J89" s="75" t="str">
        <f>IF(J14="","",J14)</f>
        <v>31. 8. 2025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25.65" customHeight="1">
      <c r="A91" s="41"/>
      <c r="B91" s="42"/>
      <c r="C91" s="35" t="s">
        <v>25</v>
      </c>
      <c r="D91" s="43"/>
      <c r="E91" s="43"/>
      <c r="F91" s="30" t="str">
        <f>E17</f>
        <v>Město Bystřice pod Hostýnem</v>
      </c>
      <c r="G91" s="43"/>
      <c r="H91" s="43"/>
      <c r="I91" s="35" t="s">
        <v>31</v>
      </c>
      <c r="J91" s="39" t="str">
        <f>E23</f>
        <v>Michal Langoš, Hranice na Moravě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29</v>
      </c>
      <c r="D92" s="43"/>
      <c r="E92" s="43"/>
      <c r="F92" s="30" t="str">
        <f>IF(E20="","",E20)</f>
        <v>Vyplň údaj</v>
      </c>
      <c r="G92" s="43"/>
      <c r="H92" s="43"/>
      <c r="I92" s="35" t="s">
        <v>34</v>
      </c>
      <c r="J92" s="39" t="str">
        <f>E26</f>
        <v xml:space="preserve"> 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0.32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1" customFormat="1" ht="29.28" customHeight="1">
      <c r="A94" s="188"/>
      <c r="B94" s="189"/>
      <c r="C94" s="190" t="s">
        <v>152</v>
      </c>
      <c r="D94" s="191" t="s">
        <v>56</v>
      </c>
      <c r="E94" s="191" t="s">
        <v>52</v>
      </c>
      <c r="F94" s="191" t="s">
        <v>53</v>
      </c>
      <c r="G94" s="191" t="s">
        <v>153</v>
      </c>
      <c r="H94" s="191" t="s">
        <v>154</v>
      </c>
      <c r="I94" s="191" t="s">
        <v>155</v>
      </c>
      <c r="J94" s="191" t="s">
        <v>142</v>
      </c>
      <c r="K94" s="192" t="s">
        <v>156</v>
      </c>
      <c r="L94" s="193"/>
      <c r="M94" s="95" t="s">
        <v>19</v>
      </c>
      <c r="N94" s="96" t="s">
        <v>41</v>
      </c>
      <c r="O94" s="96" t="s">
        <v>157</v>
      </c>
      <c r="P94" s="96" t="s">
        <v>158</v>
      </c>
      <c r="Q94" s="96" t="s">
        <v>159</v>
      </c>
      <c r="R94" s="96" t="s">
        <v>160</v>
      </c>
      <c r="S94" s="96" t="s">
        <v>161</v>
      </c>
      <c r="T94" s="97" t="s">
        <v>162</v>
      </c>
      <c r="U94" s="188"/>
      <c r="V94" s="188"/>
      <c r="W94" s="188"/>
      <c r="X94" s="188"/>
      <c r="Y94" s="188"/>
      <c r="Z94" s="188"/>
      <c r="AA94" s="188"/>
      <c r="AB94" s="188"/>
      <c r="AC94" s="188"/>
      <c r="AD94" s="188"/>
      <c r="AE94" s="188"/>
    </row>
    <row r="95" s="2" customFormat="1" ht="22.8" customHeight="1">
      <c r="A95" s="41"/>
      <c r="B95" s="42"/>
      <c r="C95" s="102" t="s">
        <v>163</v>
      </c>
      <c r="D95" s="43"/>
      <c r="E95" s="43"/>
      <c r="F95" s="43"/>
      <c r="G95" s="43"/>
      <c r="H95" s="43"/>
      <c r="I95" s="43"/>
      <c r="J95" s="194">
        <f>BK95</f>
        <v>0</v>
      </c>
      <c r="K95" s="43"/>
      <c r="L95" s="47"/>
      <c r="M95" s="98"/>
      <c r="N95" s="195"/>
      <c r="O95" s="99"/>
      <c r="P95" s="196">
        <f>P96+P233+P288</f>
        <v>0</v>
      </c>
      <c r="Q95" s="99"/>
      <c r="R95" s="196">
        <f>R96+R233+R288</f>
        <v>21.342557929999998</v>
      </c>
      <c r="S95" s="99"/>
      <c r="T95" s="197">
        <f>T96+T233+T288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70</v>
      </c>
      <c r="AU95" s="20" t="s">
        <v>143</v>
      </c>
      <c r="BK95" s="198">
        <f>BK96+BK233+BK288</f>
        <v>0</v>
      </c>
    </row>
    <row r="96" s="12" customFormat="1" ht="25.92" customHeight="1">
      <c r="A96" s="12"/>
      <c r="B96" s="199"/>
      <c r="C96" s="200"/>
      <c r="D96" s="201" t="s">
        <v>70</v>
      </c>
      <c r="E96" s="202" t="s">
        <v>164</v>
      </c>
      <c r="F96" s="202" t="s">
        <v>165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P97+P122+P207+P230</f>
        <v>0</v>
      </c>
      <c r="Q96" s="207"/>
      <c r="R96" s="208">
        <f>R97+R122+R207+R230</f>
        <v>21.172977839999998</v>
      </c>
      <c r="S96" s="207"/>
      <c r="T96" s="209">
        <f>T97+T122+T207+T230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79</v>
      </c>
      <c r="AT96" s="211" t="s">
        <v>70</v>
      </c>
      <c r="AU96" s="211" t="s">
        <v>71</v>
      </c>
      <c r="AY96" s="210" t="s">
        <v>166</v>
      </c>
      <c r="BK96" s="212">
        <f>BK97+BK122+BK207+BK230</f>
        <v>0</v>
      </c>
    </row>
    <row r="97" s="12" customFormat="1" ht="22.8" customHeight="1">
      <c r="A97" s="12"/>
      <c r="B97" s="199"/>
      <c r="C97" s="200"/>
      <c r="D97" s="201" t="s">
        <v>70</v>
      </c>
      <c r="E97" s="213" t="s">
        <v>81</v>
      </c>
      <c r="F97" s="213" t="s">
        <v>248</v>
      </c>
      <c r="G97" s="200"/>
      <c r="H97" s="200"/>
      <c r="I97" s="203"/>
      <c r="J97" s="214">
        <f>BK97</f>
        <v>0</v>
      </c>
      <c r="K97" s="200"/>
      <c r="L97" s="205"/>
      <c r="M97" s="206"/>
      <c r="N97" s="207"/>
      <c r="O97" s="207"/>
      <c r="P97" s="208">
        <f>SUM(P98:P121)</f>
        <v>0</v>
      </c>
      <c r="Q97" s="207"/>
      <c r="R97" s="208">
        <f>SUM(R98:R121)</f>
        <v>14.299978960000001</v>
      </c>
      <c r="S97" s="207"/>
      <c r="T97" s="209">
        <f>SUM(T98:T121)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79</v>
      </c>
      <c r="AT97" s="211" t="s">
        <v>70</v>
      </c>
      <c r="AU97" s="211" t="s">
        <v>79</v>
      </c>
      <c r="AY97" s="210" t="s">
        <v>166</v>
      </c>
      <c r="BK97" s="212">
        <f>SUM(BK98:BK121)</f>
        <v>0</v>
      </c>
    </row>
    <row r="98" s="2" customFormat="1" ht="24.15" customHeight="1">
      <c r="A98" s="41"/>
      <c r="B98" s="42"/>
      <c r="C98" s="215" t="s">
        <v>79</v>
      </c>
      <c r="D98" s="215" t="s">
        <v>168</v>
      </c>
      <c r="E98" s="216" t="s">
        <v>431</v>
      </c>
      <c r="F98" s="217" t="s">
        <v>432</v>
      </c>
      <c r="G98" s="218" t="s">
        <v>188</v>
      </c>
      <c r="H98" s="219">
        <v>14.654</v>
      </c>
      <c r="I98" s="220"/>
      <c r="J98" s="221">
        <f>ROUND(I98*H98,2)</f>
        <v>0</v>
      </c>
      <c r="K98" s="217" t="s">
        <v>172</v>
      </c>
      <c r="L98" s="47"/>
      <c r="M98" s="222" t="s">
        <v>19</v>
      </c>
      <c r="N98" s="223" t="s">
        <v>42</v>
      </c>
      <c r="O98" s="87"/>
      <c r="P98" s="224">
        <f>O98*H98</f>
        <v>0</v>
      </c>
      <c r="Q98" s="224">
        <v>0.00013999999999999999</v>
      </c>
      <c r="R98" s="224">
        <f>Q98*H98</f>
        <v>0.00205156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173</v>
      </c>
      <c r="AT98" s="226" t="s">
        <v>168</v>
      </c>
      <c r="AU98" s="226" t="s">
        <v>81</v>
      </c>
      <c r="AY98" s="20" t="s">
        <v>166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79</v>
      </c>
      <c r="BK98" s="227">
        <f>ROUND(I98*H98,2)</f>
        <v>0</v>
      </c>
      <c r="BL98" s="20" t="s">
        <v>173</v>
      </c>
      <c r="BM98" s="226" t="s">
        <v>433</v>
      </c>
    </row>
    <row r="99" s="2" customFormat="1">
      <c r="A99" s="41"/>
      <c r="B99" s="42"/>
      <c r="C99" s="43"/>
      <c r="D99" s="228" t="s">
        <v>175</v>
      </c>
      <c r="E99" s="43"/>
      <c r="F99" s="229" t="s">
        <v>434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175</v>
      </c>
      <c r="AU99" s="20" t="s">
        <v>81</v>
      </c>
    </row>
    <row r="100" s="13" customFormat="1">
      <c r="A100" s="13"/>
      <c r="B100" s="233"/>
      <c r="C100" s="234"/>
      <c r="D100" s="235" t="s">
        <v>177</v>
      </c>
      <c r="E100" s="236" t="s">
        <v>19</v>
      </c>
      <c r="F100" s="237" t="s">
        <v>964</v>
      </c>
      <c r="G100" s="234"/>
      <c r="H100" s="236" t="s">
        <v>19</v>
      </c>
      <c r="I100" s="238"/>
      <c r="J100" s="234"/>
      <c r="K100" s="234"/>
      <c r="L100" s="239"/>
      <c r="M100" s="240"/>
      <c r="N100" s="241"/>
      <c r="O100" s="241"/>
      <c r="P100" s="241"/>
      <c r="Q100" s="241"/>
      <c r="R100" s="241"/>
      <c r="S100" s="241"/>
      <c r="T100" s="242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3" t="s">
        <v>177</v>
      </c>
      <c r="AU100" s="243" t="s">
        <v>81</v>
      </c>
      <c r="AV100" s="13" t="s">
        <v>79</v>
      </c>
      <c r="AW100" s="13" t="s">
        <v>33</v>
      </c>
      <c r="AX100" s="13" t="s">
        <v>71</v>
      </c>
      <c r="AY100" s="243" t="s">
        <v>166</v>
      </c>
    </row>
    <row r="101" s="13" customFormat="1">
      <c r="A101" s="13"/>
      <c r="B101" s="233"/>
      <c r="C101" s="234"/>
      <c r="D101" s="235" t="s">
        <v>177</v>
      </c>
      <c r="E101" s="236" t="s">
        <v>19</v>
      </c>
      <c r="F101" s="237" t="s">
        <v>436</v>
      </c>
      <c r="G101" s="234"/>
      <c r="H101" s="236" t="s">
        <v>19</v>
      </c>
      <c r="I101" s="238"/>
      <c r="J101" s="234"/>
      <c r="K101" s="234"/>
      <c r="L101" s="239"/>
      <c r="M101" s="240"/>
      <c r="N101" s="241"/>
      <c r="O101" s="241"/>
      <c r="P101" s="241"/>
      <c r="Q101" s="241"/>
      <c r="R101" s="241"/>
      <c r="S101" s="241"/>
      <c r="T101" s="242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3" t="s">
        <v>177</v>
      </c>
      <c r="AU101" s="243" t="s">
        <v>81</v>
      </c>
      <c r="AV101" s="13" t="s">
        <v>79</v>
      </c>
      <c r="AW101" s="13" t="s">
        <v>33</v>
      </c>
      <c r="AX101" s="13" t="s">
        <v>71</v>
      </c>
      <c r="AY101" s="243" t="s">
        <v>166</v>
      </c>
    </row>
    <row r="102" s="14" customFormat="1">
      <c r="A102" s="14"/>
      <c r="B102" s="244"/>
      <c r="C102" s="245"/>
      <c r="D102" s="235" t="s">
        <v>177</v>
      </c>
      <c r="E102" s="246" t="s">
        <v>19</v>
      </c>
      <c r="F102" s="247" t="s">
        <v>965</v>
      </c>
      <c r="G102" s="245"/>
      <c r="H102" s="248">
        <v>14.654</v>
      </c>
      <c r="I102" s="249"/>
      <c r="J102" s="245"/>
      <c r="K102" s="245"/>
      <c r="L102" s="250"/>
      <c r="M102" s="251"/>
      <c r="N102" s="252"/>
      <c r="O102" s="252"/>
      <c r="P102" s="252"/>
      <c r="Q102" s="252"/>
      <c r="R102" s="252"/>
      <c r="S102" s="252"/>
      <c r="T102" s="253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4" t="s">
        <v>177</v>
      </c>
      <c r="AU102" s="254" t="s">
        <v>81</v>
      </c>
      <c r="AV102" s="14" t="s">
        <v>81</v>
      </c>
      <c r="AW102" s="14" t="s">
        <v>33</v>
      </c>
      <c r="AX102" s="14" t="s">
        <v>71</v>
      </c>
      <c r="AY102" s="254" t="s">
        <v>166</v>
      </c>
    </row>
    <row r="103" s="15" customFormat="1">
      <c r="A103" s="15"/>
      <c r="B103" s="255"/>
      <c r="C103" s="256"/>
      <c r="D103" s="235" t="s">
        <v>177</v>
      </c>
      <c r="E103" s="257" t="s">
        <v>19</v>
      </c>
      <c r="F103" s="258" t="s">
        <v>180</v>
      </c>
      <c r="G103" s="256"/>
      <c r="H103" s="259">
        <v>14.654</v>
      </c>
      <c r="I103" s="260"/>
      <c r="J103" s="256"/>
      <c r="K103" s="256"/>
      <c r="L103" s="261"/>
      <c r="M103" s="262"/>
      <c r="N103" s="263"/>
      <c r="O103" s="263"/>
      <c r="P103" s="263"/>
      <c r="Q103" s="263"/>
      <c r="R103" s="263"/>
      <c r="S103" s="263"/>
      <c r="T103" s="264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T103" s="265" t="s">
        <v>177</v>
      </c>
      <c r="AU103" s="265" t="s">
        <v>81</v>
      </c>
      <c r="AV103" s="15" t="s">
        <v>173</v>
      </c>
      <c r="AW103" s="15" t="s">
        <v>33</v>
      </c>
      <c r="AX103" s="15" t="s">
        <v>79</v>
      </c>
      <c r="AY103" s="265" t="s">
        <v>166</v>
      </c>
    </row>
    <row r="104" s="2" customFormat="1" ht="16.5" customHeight="1">
      <c r="A104" s="41"/>
      <c r="B104" s="42"/>
      <c r="C104" s="283" t="s">
        <v>81</v>
      </c>
      <c r="D104" s="283" t="s">
        <v>392</v>
      </c>
      <c r="E104" s="284" t="s">
        <v>438</v>
      </c>
      <c r="F104" s="285" t="s">
        <v>439</v>
      </c>
      <c r="G104" s="286" t="s">
        <v>188</v>
      </c>
      <c r="H104" s="287">
        <v>17.358000000000001</v>
      </c>
      <c r="I104" s="288"/>
      <c r="J104" s="289">
        <f>ROUND(I104*H104,2)</f>
        <v>0</v>
      </c>
      <c r="K104" s="285" t="s">
        <v>172</v>
      </c>
      <c r="L104" s="290"/>
      <c r="M104" s="291" t="s">
        <v>19</v>
      </c>
      <c r="N104" s="292" t="s">
        <v>42</v>
      </c>
      <c r="O104" s="87"/>
      <c r="P104" s="224">
        <f>O104*H104</f>
        <v>0</v>
      </c>
      <c r="Q104" s="224">
        <v>0.00029999999999999997</v>
      </c>
      <c r="R104" s="224">
        <f>Q104*H104</f>
        <v>0.0052074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226</v>
      </c>
      <c r="AT104" s="226" t="s">
        <v>392</v>
      </c>
      <c r="AU104" s="226" t="s">
        <v>81</v>
      </c>
      <c r="AY104" s="20" t="s">
        <v>166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79</v>
      </c>
      <c r="BK104" s="227">
        <f>ROUND(I104*H104,2)</f>
        <v>0</v>
      </c>
      <c r="BL104" s="20" t="s">
        <v>173</v>
      </c>
      <c r="BM104" s="226" t="s">
        <v>440</v>
      </c>
    </row>
    <row r="105" s="13" customFormat="1">
      <c r="A105" s="13"/>
      <c r="B105" s="233"/>
      <c r="C105" s="234"/>
      <c r="D105" s="235" t="s">
        <v>177</v>
      </c>
      <c r="E105" s="236" t="s">
        <v>19</v>
      </c>
      <c r="F105" s="237" t="s">
        <v>964</v>
      </c>
      <c r="G105" s="234"/>
      <c r="H105" s="236" t="s">
        <v>19</v>
      </c>
      <c r="I105" s="238"/>
      <c r="J105" s="234"/>
      <c r="K105" s="234"/>
      <c r="L105" s="239"/>
      <c r="M105" s="240"/>
      <c r="N105" s="241"/>
      <c r="O105" s="241"/>
      <c r="P105" s="241"/>
      <c r="Q105" s="241"/>
      <c r="R105" s="241"/>
      <c r="S105" s="241"/>
      <c r="T105" s="242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3" t="s">
        <v>177</v>
      </c>
      <c r="AU105" s="243" t="s">
        <v>81</v>
      </c>
      <c r="AV105" s="13" t="s">
        <v>79</v>
      </c>
      <c r="AW105" s="13" t="s">
        <v>33</v>
      </c>
      <c r="AX105" s="13" t="s">
        <v>71</v>
      </c>
      <c r="AY105" s="243" t="s">
        <v>166</v>
      </c>
    </row>
    <row r="106" s="13" customFormat="1">
      <c r="A106" s="13"/>
      <c r="B106" s="233"/>
      <c r="C106" s="234"/>
      <c r="D106" s="235" t="s">
        <v>177</v>
      </c>
      <c r="E106" s="236" t="s">
        <v>19</v>
      </c>
      <c r="F106" s="237" t="s">
        <v>436</v>
      </c>
      <c r="G106" s="234"/>
      <c r="H106" s="236" t="s">
        <v>19</v>
      </c>
      <c r="I106" s="238"/>
      <c r="J106" s="234"/>
      <c r="K106" s="234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177</v>
      </c>
      <c r="AU106" s="243" t="s">
        <v>81</v>
      </c>
      <c r="AV106" s="13" t="s">
        <v>79</v>
      </c>
      <c r="AW106" s="13" t="s">
        <v>33</v>
      </c>
      <c r="AX106" s="13" t="s">
        <v>71</v>
      </c>
      <c r="AY106" s="243" t="s">
        <v>166</v>
      </c>
    </row>
    <row r="107" s="14" customFormat="1">
      <c r="A107" s="14"/>
      <c r="B107" s="244"/>
      <c r="C107" s="245"/>
      <c r="D107" s="235" t="s">
        <v>177</v>
      </c>
      <c r="E107" s="246" t="s">
        <v>19</v>
      </c>
      <c r="F107" s="247" t="s">
        <v>965</v>
      </c>
      <c r="G107" s="245"/>
      <c r="H107" s="248">
        <v>14.654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177</v>
      </c>
      <c r="AU107" s="254" t="s">
        <v>81</v>
      </c>
      <c r="AV107" s="14" t="s">
        <v>81</v>
      </c>
      <c r="AW107" s="14" t="s">
        <v>33</v>
      </c>
      <c r="AX107" s="14" t="s">
        <v>71</v>
      </c>
      <c r="AY107" s="254" t="s">
        <v>166</v>
      </c>
    </row>
    <row r="108" s="15" customFormat="1">
      <c r="A108" s="15"/>
      <c r="B108" s="255"/>
      <c r="C108" s="256"/>
      <c r="D108" s="235" t="s">
        <v>177</v>
      </c>
      <c r="E108" s="257" t="s">
        <v>19</v>
      </c>
      <c r="F108" s="258" t="s">
        <v>180</v>
      </c>
      <c r="G108" s="256"/>
      <c r="H108" s="259">
        <v>14.654</v>
      </c>
      <c r="I108" s="260"/>
      <c r="J108" s="256"/>
      <c r="K108" s="256"/>
      <c r="L108" s="261"/>
      <c r="M108" s="262"/>
      <c r="N108" s="263"/>
      <c r="O108" s="263"/>
      <c r="P108" s="263"/>
      <c r="Q108" s="263"/>
      <c r="R108" s="263"/>
      <c r="S108" s="263"/>
      <c r="T108" s="264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5" t="s">
        <v>177</v>
      </c>
      <c r="AU108" s="265" t="s">
        <v>81</v>
      </c>
      <c r="AV108" s="15" t="s">
        <v>173</v>
      </c>
      <c r="AW108" s="15" t="s">
        <v>33</v>
      </c>
      <c r="AX108" s="15" t="s">
        <v>79</v>
      </c>
      <c r="AY108" s="265" t="s">
        <v>166</v>
      </c>
    </row>
    <row r="109" s="14" customFormat="1">
      <c r="A109" s="14"/>
      <c r="B109" s="244"/>
      <c r="C109" s="245"/>
      <c r="D109" s="235" t="s">
        <v>177</v>
      </c>
      <c r="E109" s="245"/>
      <c r="F109" s="247" t="s">
        <v>966</v>
      </c>
      <c r="G109" s="245"/>
      <c r="H109" s="248">
        <v>17.358000000000001</v>
      </c>
      <c r="I109" s="249"/>
      <c r="J109" s="245"/>
      <c r="K109" s="245"/>
      <c r="L109" s="250"/>
      <c r="M109" s="251"/>
      <c r="N109" s="252"/>
      <c r="O109" s="252"/>
      <c r="P109" s="252"/>
      <c r="Q109" s="252"/>
      <c r="R109" s="252"/>
      <c r="S109" s="252"/>
      <c r="T109" s="253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4" t="s">
        <v>177</v>
      </c>
      <c r="AU109" s="254" t="s">
        <v>81</v>
      </c>
      <c r="AV109" s="14" t="s">
        <v>81</v>
      </c>
      <c r="AW109" s="14" t="s">
        <v>4</v>
      </c>
      <c r="AX109" s="14" t="s">
        <v>79</v>
      </c>
      <c r="AY109" s="254" t="s">
        <v>166</v>
      </c>
    </row>
    <row r="110" s="2" customFormat="1" ht="16.5" customHeight="1">
      <c r="A110" s="41"/>
      <c r="B110" s="42"/>
      <c r="C110" s="215" t="s">
        <v>185</v>
      </c>
      <c r="D110" s="215" t="s">
        <v>168</v>
      </c>
      <c r="E110" s="216" t="s">
        <v>442</v>
      </c>
      <c r="F110" s="217" t="s">
        <v>443</v>
      </c>
      <c r="G110" s="218" t="s">
        <v>194</v>
      </c>
      <c r="H110" s="219">
        <v>6.617</v>
      </c>
      <c r="I110" s="220"/>
      <c r="J110" s="221">
        <f>ROUND(I110*H110,2)</f>
        <v>0</v>
      </c>
      <c r="K110" s="217" t="s">
        <v>172</v>
      </c>
      <c r="L110" s="47"/>
      <c r="M110" s="222" t="s">
        <v>19</v>
      </c>
      <c r="N110" s="223" t="s">
        <v>42</v>
      </c>
      <c r="O110" s="87"/>
      <c r="P110" s="224">
        <f>O110*H110</f>
        <v>0</v>
      </c>
      <c r="Q110" s="224">
        <v>2.1600000000000001</v>
      </c>
      <c r="R110" s="224">
        <f>Q110*H110</f>
        <v>14.292720000000001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173</v>
      </c>
      <c r="AT110" s="226" t="s">
        <v>168</v>
      </c>
      <c r="AU110" s="226" t="s">
        <v>81</v>
      </c>
      <c r="AY110" s="20" t="s">
        <v>166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79</v>
      </c>
      <c r="BK110" s="227">
        <f>ROUND(I110*H110,2)</f>
        <v>0</v>
      </c>
      <c r="BL110" s="20" t="s">
        <v>173</v>
      </c>
      <c r="BM110" s="226" t="s">
        <v>444</v>
      </c>
    </row>
    <row r="111" s="2" customFormat="1">
      <c r="A111" s="41"/>
      <c r="B111" s="42"/>
      <c r="C111" s="43"/>
      <c r="D111" s="228" t="s">
        <v>175</v>
      </c>
      <c r="E111" s="43"/>
      <c r="F111" s="229" t="s">
        <v>445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175</v>
      </c>
      <c r="AU111" s="20" t="s">
        <v>81</v>
      </c>
    </row>
    <row r="112" s="13" customFormat="1">
      <c r="A112" s="13"/>
      <c r="B112" s="233"/>
      <c r="C112" s="234"/>
      <c r="D112" s="235" t="s">
        <v>177</v>
      </c>
      <c r="E112" s="236" t="s">
        <v>19</v>
      </c>
      <c r="F112" s="237" t="s">
        <v>964</v>
      </c>
      <c r="G112" s="234"/>
      <c r="H112" s="236" t="s">
        <v>19</v>
      </c>
      <c r="I112" s="238"/>
      <c r="J112" s="234"/>
      <c r="K112" s="234"/>
      <c r="L112" s="239"/>
      <c r="M112" s="240"/>
      <c r="N112" s="241"/>
      <c r="O112" s="241"/>
      <c r="P112" s="241"/>
      <c r="Q112" s="241"/>
      <c r="R112" s="241"/>
      <c r="S112" s="241"/>
      <c r="T112" s="242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3" t="s">
        <v>177</v>
      </c>
      <c r="AU112" s="243" t="s">
        <v>81</v>
      </c>
      <c r="AV112" s="13" t="s">
        <v>79</v>
      </c>
      <c r="AW112" s="13" t="s">
        <v>33</v>
      </c>
      <c r="AX112" s="13" t="s">
        <v>71</v>
      </c>
      <c r="AY112" s="243" t="s">
        <v>166</v>
      </c>
    </row>
    <row r="113" s="13" customFormat="1">
      <c r="A113" s="13"/>
      <c r="B113" s="233"/>
      <c r="C113" s="234"/>
      <c r="D113" s="235" t="s">
        <v>177</v>
      </c>
      <c r="E113" s="236" t="s">
        <v>19</v>
      </c>
      <c r="F113" s="237" t="s">
        <v>436</v>
      </c>
      <c r="G113" s="234"/>
      <c r="H113" s="236" t="s">
        <v>19</v>
      </c>
      <c r="I113" s="238"/>
      <c r="J113" s="234"/>
      <c r="K113" s="234"/>
      <c r="L113" s="239"/>
      <c r="M113" s="240"/>
      <c r="N113" s="241"/>
      <c r="O113" s="241"/>
      <c r="P113" s="241"/>
      <c r="Q113" s="241"/>
      <c r="R113" s="241"/>
      <c r="S113" s="241"/>
      <c r="T113" s="242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3" t="s">
        <v>177</v>
      </c>
      <c r="AU113" s="243" t="s">
        <v>81</v>
      </c>
      <c r="AV113" s="13" t="s">
        <v>79</v>
      </c>
      <c r="AW113" s="13" t="s">
        <v>33</v>
      </c>
      <c r="AX113" s="13" t="s">
        <v>71</v>
      </c>
      <c r="AY113" s="243" t="s">
        <v>166</v>
      </c>
    </row>
    <row r="114" s="13" customFormat="1">
      <c r="A114" s="13"/>
      <c r="B114" s="233"/>
      <c r="C114" s="234"/>
      <c r="D114" s="235" t="s">
        <v>177</v>
      </c>
      <c r="E114" s="236" t="s">
        <v>19</v>
      </c>
      <c r="F114" s="237" t="s">
        <v>967</v>
      </c>
      <c r="G114" s="234"/>
      <c r="H114" s="236" t="s">
        <v>19</v>
      </c>
      <c r="I114" s="238"/>
      <c r="J114" s="234"/>
      <c r="K114" s="234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177</v>
      </c>
      <c r="AU114" s="243" t="s">
        <v>81</v>
      </c>
      <c r="AV114" s="13" t="s">
        <v>79</v>
      </c>
      <c r="AW114" s="13" t="s">
        <v>33</v>
      </c>
      <c r="AX114" s="13" t="s">
        <v>71</v>
      </c>
      <c r="AY114" s="243" t="s">
        <v>166</v>
      </c>
    </row>
    <row r="115" s="14" customFormat="1">
      <c r="A115" s="14"/>
      <c r="B115" s="244"/>
      <c r="C115" s="245"/>
      <c r="D115" s="235" t="s">
        <v>177</v>
      </c>
      <c r="E115" s="246" t="s">
        <v>19</v>
      </c>
      <c r="F115" s="247" t="s">
        <v>968</v>
      </c>
      <c r="G115" s="245"/>
      <c r="H115" s="248">
        <v>0.23999999999999999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177</v>
      </c>
      <c r="AU115" s="254" t="s">
        <v>81</v>
      </c>
      <c r="AV115" s="14" t="s">
        <v>81</v>
      </c>
      <c r="AW115" s="14" t="s">
        <v>33</v>
      </c>
      <c r="AX115" s="14" t="s">
        <v>71</v>
      </c>
      <c r="AY115" s="254" t="s">
        <v>166</v>
      </c>
    </row>
    <row r="116" s="13" customFormat="1">
      <c r="A116" s="13"/>
      <c r="B116" s="233"/>
      <c r="C116" s="234"/>
      <c r="D116" s="235" t="s">
        <v>177</v>
      </c>
      <c r="E116" s="236" t="s">
        <v>19</v>
      </c>
      <c r="F116" s="237" t="s">
        <v>969</v>
      </c>
      <c r="G116" s="234"/>
      <c r="H116" s="236" t="s">
        <v>19</v>
      </c>
      <c r="I116" s="238"/>
      <c r="J116" s="234"/>
      <c r="K116" s="234"/>
      <c r="L116" s="239"/>
      <c r="M116" s="240"/>
      <c r="N116" s="241"/>
      <c r="O116" s="241"/>
      <c r="P116" s="241"/>
      <c r="Q116" s="241"/>
      <c r="R116" s="241"/>
      <c r="S116" s="241"/>
      <c r="T116" s="242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3" t="s">
        <v>177</v>
      </c>
      <c r="AU116" s="243" t="s">
        <v>81</v>
      </c>
      <c r="AV116" s="13" t="s">
        <v>79</v>
      </c>
      <c r="AW116" s="13" t="s">
        <v>33</v>
      </c>
      <c r="AX116" s="13" t="s">
        <v>71</v>
      </c>
      <c r="AY116" s="243" t="s">
        <v>166</v>
      </c>
    </row>
    <row r="117" s="14" customFormat="1">
      <c r="A117" s="14"/>
      <c r="B117" s="244"/>
      <c r="C117" s="245"/>
      <c r="D117" s="235" t="s">
        <v>177</v>
      </c>
      <c r="E117" s="246" t="s">
        <v>19</v>
      </c>
      <c r="F117" s="247" t="s">
        <v>970</v>
      </c>
      <c r="G117" s="245"/>
      <c r="H117" s="248">
        <v>4.4199999999999999</v>
      </c>
      <c r="I117" s="249"/>
      <c r="J117" s="245"/>
      <c r="K117" s="245"/>
      <c r="L117" s="250"/>
      <c r="M117" s="251"/>
      <c r="N117" s="252"/>
      <c r="O117" s="252"/>
      <c r="P117" s="252"/>
      <c r="Q117" s="252"/>
      <c r="R117" s="252"/>
      <c r="S117" s="252"/>
      <c r="T117" s="253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4" t="s">
        <v>177</v>
      </c>
      <c r="AU117" s="254" t="s">
        <v>81</v>
      </c>
      <c r="AV117" s="14" t="s">
        <v>81</v>
      </c>
      <c r="AW117" s="14" t="s">
        <v>33</v>
      </c>
      <c r="AX117" s="14" t="s">
        <v>71</v>
      </c>
      <c r="AY117" s="254" t="s">
        <v>166</v>
      </c>
    </row>
    <row r="118" s="13" customFormat="1">
      <c r="A118" s="13"/>
      <c r="B118" s="233"/>
      <c r="C118" s="234"/>
      <c r="D118" s="235" t="s">
        <v>177</v>
      </c>
      <c r="E118" s="236" t="s">
        <v>19</v>
      </c>
      <c r="F118" s="237" t="s">
        <v>971</v>
      </c>
      <c r="G118" s="234"/>
      <c r="H118" s="236" t="s">
        <v>19</v>
      </c>
      <c r="I118" s="238"/>
      <c r="J118" s="234"/>
      <c r="K118" s="234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177</v>
      </c>
      <c r="AU118" s="243" t="s">
        <v>81</v>
      </c>
      <c r="AV118" s="13" t="s">
        <v>79</v>
      </c>
      <c r="AW118" s="13" t="s">
        <v>33</v>
      </c>
      <c r="AX118" s="13" t="s">
        <v>71</v>
      </c>
      <c r="AY118" s="243" t="s">
        <v>166</v>
      </c>
    </row>
    <row r="119" s="14" customFormat="1">
      <c r="A119" s="14"/>
      <c r="B119" s="244"/>
      <c r="C119" s="245"/>
      <c r="D119" s="235" t="s">
        <v>177</v>
      </c>
      <c r="E119" s="246" t="s">
        <v>19</v>
      </c>
      <c r="F119" s="247" t="s">
        <v>972</v>
      </c>
      <c r="G119" s="245"/>
      <c r="H119" s="248">
        <v>1.6299999999999999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177</v>
      </c>
      <c r="AU119" s="254" t="s">
        <v>81</v>
      </c>
      <c r="AV119" s="14" t="s">
        <v>81</v>
      </c>
      <c r="AW119" s="14" t="s">
        <v>33</v>
      </c>
      <c r="AX119" s="14" t="s">
        <v>71</v>
      </c>
      <c r="AY119" s="254" t="s">
        <v>166</v>
      </c>
    </row>
    <row r="120" s="14" customFormat="1">
      <c r="A120" s="14"/>
      <c r="B120" s="244"/>
      <c r="C120" s="245"/>
      <c r="D120" s="235" t="s">
        <v>177</v>
      </c>
      <c r="E120" s="246" t="s">
        <v>19</v>
      </c>
      <c r="F120" s="247" t="s">
        <v>973</v>
      </c>
      <c r="G120" s="245"/>
      <c r="H120" s="248">
        <v>0.32700000000000001</v>
      </c>
      <c r="I120" s="249"/>
      <c r="J120" s="245"/>
      <c r="K120" s="245"/>
      <c r="L120" s="250"/>
      <c r="M120" s="251"/>
      <c r="N120" s="252"/>
      <c r="O120" s="252"/>
      <c r="P120" s="252"/>
      <c r="Q120" s="252"/>
      <c r="R120" s="252"/>
      <c r="S120" s="252"/>
      <c r="T120" s="253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4" t="s">
        <v>177</v>
      </c>
      <c r="AU120" s="254" t="s">
        <v>81</v>
      </c>
      <c r="AV120" s="14" t="s">
        <v>81</v>
      </c>
      <c r="AW120" s="14" t="s">
        <v>33</v>
      </c>
      <c r="AX120" s="14" t="s">
        <v>71</v>
      </c>
      <c r="AY120" s="254" t="s">
        <v>166</v>
      </c>
    </row>
    <row r="121" s="15" customFormat="1">
      <c r="A121" s="15"/>
      <c r="B121" s="255"/>
      <c r="C121" s="256"/>
      <c r="D121" s="235" t="s">
        <v>177</v>
      </c>
      <c r="E121" s="257" t="s">
        <v>19</v>
      </c>
      <c r="F121" s="258" t="s">
        <v>180</v>
      </c>
      <c r="G121" s="256"/>
      <c r="H121" s="259">
        <v>6.617</v>
      </c>
      <c r="I121" s="260"/>
      <c r="J121" s="256"/>
      <c r="K121" s="256"/>
      <c r="L121" s="261"/>
      <c r="M121" s="262"/>
      <c r="N121" s="263"/>
      <c r="O121" s="263"/>
      <c r="P121" s="263"/>
      <c r="Q121" s="263"/>
      <c r="R121" s="263"/>
      <c r="S121" s="263"/>
      <c r="T121" s="264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T121" s="265" t="s">
        <v>177</v>
      </c>
      <c r="AU121" s="265" t="s">
        <v>81</v>
      </c>
      <c r="AV121" s="15" t="s">
        <v>173</v>
      </c>
      <c r="AW121" s="15" t="s">
        <v>33</v>
      </c>
      <c r="AX121" s="15" t="s">
        <v>79</v>
      </c>
      <c r="AY121" s="265" t="s">
        <v>166</v>
      </c>
    </row>
    <row r="122" s="12" customFormat="1" ht="22.8" customHeight="1">
      <c r="A122" s="12"/>
      <c r="B122" s="199"/>
      <c r="C122" s="200"/>
      <c r="D122" s="201" t="s">
        <v>70</v>
      </c>
      <c r="E122" s="213" t="s">
        <v>213</v>
      </c>
      <c r="F122" s="213" t="s">
        <v>462</v>
      </c>
      <c r="G122" s="200"/>
      <c r="H122" s="200"/>
      <c r="I122" s="203"/>
      <c r="J122" s="214">
        <f>BK122</f>
        <v>0</v>
      </c>
      <c r="K122" s="200"/>
      <c r="L122" s="205"/>
      <c r="M122" s="206"/>
      <c r="N122" s="207"/>
      <c r="O122" s="207"/>
      <c r="P122" s="208">
        <f>SUM(P123:P206)</f>
        <v>0</v>
      </c>
      <c r="Q122" s="207"/>
      <c r="R122" s="208">
        <f>SUM(R123:R206)</f>
        <v>6.8720036799999997</v>
      </c>
      <c r="S122" s="207"/>
      <c r="T122" s="209">
        <f>SUM(T123:T206)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0" t="s">
        <v>79</v>
      </c>
      <c r="AT122" s="211" t="s">
        <v>70</v>
      </c>
      <c r="AU122" s="211" t="s">
        <v>79</v>
      </c>
      <c r="AY122" s="210" t="s">
        <v>166</v>
      </c>
      <c r="BK122" s="212">
        <f>SUM(BK123:BK206)</f>
        <v>0</v>
      </c>
    </row>
    <row r="123" s="2" customFormat="1" ht="21.75" customHeight="1">
      <c r="A123" s="41"/>
      <c r="B123" s="42"/>
      <c r="C123" s="215" t="s">
        <v>173</v>
      </c>
      <c r="D123" s="215" t="s">
        <v>168</v>
      </c>
      <c r="E123" s="216" t="s">
        <v>463</v>
      </c>
      <c r="F123" s="217" t="s">
        <v>464</v>
      </c>
      <c r="G123" s="218" t="s">
        <v>194</v>
      </c>
      <c r="H123" s="219">
        <v>2.6499999999999999</v>
      </c>
      <c r="I123" s="220"/>
      <c r="J123" s="221">
        <f>ROUND(I123*H123,2)</f>
        <v>0</v>
      </c>
      <c r="K123" s="217" t="s">
        <v>172</v>
      </c>
      <c r="L123" s="47"/>
      <c r="M123" s="222" t="s">
        <v>19</v>
      </c>
      <c r="N123" s="223" t="s">
        <v>42</v>
      </c>
      <c r="O123" s="87"/>
      <c r="P123" s="224">
        <f>O123*H123</f>
        <v>0</v>
      </c>
      <c r="Q123" s="224">
        <v>2.5018699999999998</v>
      </c>
      <c r="R123" s="224">
        <f>Q123*H123</f>
        <v>6.6299554999999994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173</v>
      </c>
      <c r="AT123" s="226" t="s">
        <v>168</v>
      </c>
      <c r="AU123" s="226" t="s">
        <v>81</v>
      </c>
      <c r="AY123" s="20" t="s">
        <v>166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79</v>
      </c>
      <c r="BK123" s="227">
        <f>ROUND(I123*H123,2)</f>
        <v>0</v>
      </c>
      <c r="BL123" s="20" t="s">
        <v>173</v>
      </c>
      <c r="BM123" s="226" t="s">
        <v>465</v>
      </c>
    </row>
    <row r="124" s="2" customFormat="1">
      <c r="A124" s="41"/>
      <c r="B124" s="42"/>
      <c r="C124" s="43"/>
      <c r="D124" s="228" t="s">
        <v>175</v>
      </c>
      <c r="E124" s="43"/>
      <c r="F124" s="229" t="s">
        <v>466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175</v>
      </c>
      <c r="AU124" s="20" t="s">
        <v>81</v>
      </c>
    </row>
    <row r="125" s="13" customFormat="1">
      <c r="A125" s="13"/>
      <c r="B125" s="233"/>
      <c r="C125" s="234"/>
      <c r="D125" s="235" t="s">
        <v>177</v>
      </c>
      <c r="E125" s="236" t="s">
        <v>19</v>
      </c>
      <c r="F125" s="237" t="s">
        <v>964</v>
      </c>
      <c r="G125" s="234"/>
      <c r="H125" s="236" t="s">
        <v>19</v>
      </c>
      <c r="I125" s="238"/>
      <c r="J125" s="234"/>
      <c r="K125" s="234"/>
      <c r="L125" s="239"/>
      <c r="M125" s="240"/>
      <c r="N125" s="241"/>
      <c r="O125" s="241"/>
      <c r="P125" s="241"/>
      <c r="Q125" s="241"/>
      <c r="R125" s="241"/>
      <c r="S125" s="241"/>
      <c r="T125" s="242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3" t="s">
        <v>177</v>
      </c>
      <c r="AU125" s="243" t="s">
        <v>81</v>
      </c>
      <c r="AV125" s="13" t="s">
        <v>79</v>
      </c>
      <c r="AW125" s="13" t="s">
        <v>33</v>
      </c>
      <c r="AX125" s="13" t="s">
        <v>71</v>
      </c>
      <c r="AY125" s="243" t="s">
        <v>166</v>
      </c>
    </row>
    <row r="126" s="13" customFormat="1">
      <c r="A126" s="13"/>
      <c r="B126" s="233"/>
      <c r="C126" s="234"/>
      <c r="D126" s="235" t="s">
        <v>177</v>
      </c>
      <c r="E126" s="236" t="s">
        <v>19</v>
      </c>
      <c r="F126" s="237" t="s">
        <v>446</v>
      </c>
      <c r="G126" s="234"/>
      <c r="H126" s="236" t="s">
        <v>19</v>
      </c>
      <c r="I126" s="238"/>
      <c r="J126" s="234"/>
      <c r="K126" s="234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177</v>
      </c>
      <c r="AU126" s="243" t="s">
        <v>81</v>
      </c>
      <c r="AV126" s="13" t="s">
        <v>79</v>
      </c>
      <c r="AW126" s="13" t="s">
        <v>33</v>
      </c>
      <c r="AX126" s="13" t="s">
        <v>71</v>
      </c>
      <c r="AY126" s="243" t="s">
        <v>166</v>
      </c>
    </row>
    <row r="127" s="13" customFormat="1">
      <c r="A127" s="13"/>
      <c r="B127" s="233"/>
      <c r="C127" s="234"/>
      <c r="D127" s="235" t="s">
        <v>177</v>
      </c>
      <c r="E127" s="236" t="s">
        <v>19</v>
      </c>
      <c r="F127" s="237" t="s">
        <v>967</v>
      </c>
      <c r="G127" s="234"/>
      <c r="H127" s="236" t="s">
        <v>19</v>
      </c>
      <c r="I127" s="238"/>
      <c r="J127" s="234"/>
      <c r="K127" s="234"/>
      <c r="L127" s="239"/>
      <c r="M127" s="240"/>
      <c r="N127" s="241"/>
      <c r="O127" s="241"/>
      <c r="P127" s="241"/>
      <c r="Q127" s="241"/>
      <c r="R127" s="241"/>
      <c r="S127" s="241"/>
      <c r="T127" s="242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3" t="s">
        <v>177</v>
      </c>
      <c r="AU127" s="243" t="s">
        <v>81</v>
      </c>
      <c r="AV127" s="13" t="s">
        <v>79</v>
      </c>
      <c r="AW127" s="13" t="s">
        <v>33</v>
      </c>
      <c r="AX127" s="13" t="s">
        <v>71</v>
      </c>
      <c r="AY127" s="243" t="s">
        <v>166</v>
      </c>
    </row>
    <row r="128" s="14" customFormat="1">
      <c r="A128" s="14"/>
      <c r="B128" s="244"/>
      <c r="C128" s="245"/>
      <c r="D128" s="235" t="s">
        <v>177</v>
      </c>
      <c r="E128" s="246" t="s">
        <v>19</v>
      </c>
      <c r="F128" s="247" t="s">
        <v>974</v>
      </c>
      <c r="G128" s="245"/>
      <c r="H128" s="248">
        <v>0.40000000000000002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177</v>
      </c>
      <c r="AU128" s="254" t="s">
        <v>81</v>
      </c>
      <c r="AV128" s="14" t="s">
        <v>81</v>
      </c>
      <c r="AW128" s="14" t="s">
        <v>33</v>
      </c>
      <c r="AX128" s="14" t="s">
        <v>71</v>
      </c>
      <c r="AY128" s="254" t="s">
        <v>166</v>
      </c>
    </row>
    <row r="129" s="13" customFormat="1">
      <c r="A129" s="13"/>
      <c r="B129" s="233"/>
      <c r="C129" s="234"/>
      <c r="D129" s="235" t="s">
        <v>177</v>
      </c>
      <c r="E129" s="236" t="s">
        <v>19</v>
      </c>
      <c r="F129" s="237" t="s">
        <v>969</v>
      </c>
      <c r="G129" s="234"/>
      <c r="H129" s="236" t="s">
        <v>19</v>
      </c>
      <c r="I129" s="238"/>
      <c r="J129" s="234"/>
      <c r="K129" s="234"/>
      <c r="L129" s="239"/>
      <c r="M129" s="240"/>
      <c r="N129" s="241"/>
      <c r="O129" s="241"/>
      <c r="P129" s="241"/>
      <c r="Q129" s="241"/>
      <c r="R129" s="241"/>
      <c r="S129" s="241"/>
      <c r="T129" s="242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3" t="s">
        <v>177</v>
      </c>
      <c r="AU129" s="243" t="s">
        <v>81</v>
      </c>
      <c r="AV129" s="13" t="s">
        <v>79</v>
      </c>
      <c r="AW129" s="13" t="s">
        <v>33</v>
      </c>
      <c r="AX129" s="13" t="s">
        <v>71</v>
      </c>
      <c r="AY129" s="243" t="s">
        <v>166</v>
      </c>
    </row>
    <row r="130" s="14" customFormat="1">
      <c r="A130" s="14"/>
      <c r="B130" s="244"/>
      <c r="C130" s="245"/>
      <c r="D130" s="235" t="s">
        <v>177</v>
      </c>
      <c r="E130" s="246" t="s">
        <v>19</v>
      </c>
      <c r="F130" s="247" t="s">
        <v>975</v>
      </c>
      <c r="G130" s="245"/>
      <c r="H130" s="248">
        <v>1.3400000000000001</v>
      </c>
      <c r="I130" s="249"/>
      <c r="J130" s="245"/>
      <c r="K130" s="245"/>
      <c r="L130" s="250"/>
      <c r="M130" s="251"/>
      <c r="N130" s="252"/>
      <c r="O130" s="252"/>
      <c r="P130" s="252"/>
      <c r="Q130" s="252"/>
      <c r="R130" s="252"/>
      <c r="S130" s="252"/>
      <c r="T130" s="253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4" t="s">
        <v>177</v>
      </c>
      <c r="AU130" s="254" t="s">
        <v>81</v>
      </c>
      <c r="AV130" s="14" t="s">
        <v>81</v>
      </c>
      <c r="AW130" s="14" t="s">
        <v>33</v>
      </c>
      <c r="AX130" s="14" t="s">
        <v>71</v>
      </c>
      <c r="AY130" s="254" t="s">
        <v>166</v>
      </c>
    </row>
    <row r="131" s="13" customFormat="1">
      <c r="A131" s="13"/>
      <c r="B131" s="233"/>
      <c r="C131" s="234"/>
      <c r="D131" s="235" t="s">
        <v>177</v>
      </c>
      <c r="E131" s="236" t="s">
        <v>19</v>
      </c>
      <c r="F131" s="237" t="s">
        <v>971</v>
      </c>
      <c r="G131" s="234"/>
      <c r="H131" s="236" t="s">
        <v>19</v>
      </c>
      <c r="I131" s="238"/>
      <c r="J131" s="234"/>
      <c r="K131" s="234"/>
      <c r="L131" s="239"/>
      <c r="M131" s="240"/>
      <c r="N131" s="241"/>
      <c r="O131" s="241"/>
      <c r="P131" s="241"/>
      <c r="Q131" s="241"/>
      <c r="R131" s="241"/>
      <c r="S131" s="241"/>
      <c r="T131" s="242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3" t="s">
        <v>177</v>
      </c>
      <c r="AU131" s="243" t="s">
        <v>81</v>
      </c>
      <c r="AV131" s="13" t="s">
        <v>79</v>
      </c>
      <c r="AW131" s="13" t="s">
        <v>33</v>
      </c>
      <c r="AX131" s="13" t="s">
        <v>71</v>
      </c>
      <c r="AY131" s="243" t="s">
        <v>166</v>
      </c>
    </row>
    <row r="132" s="14" customFormat="1">
      <c r="A132" s="14"/>
      <c r="B132" s="244"/>
      <c r="C132" s="245"/>
      <c r="D132" s="235" t="s">
        <v>177</v>
      </c>
      <c r="E132" s="246" t="s">
        <v>19</v>
      </c>
      <c r="F132" s="247" t="s">
        <v>976</v>
      </c>
      <c r="G132" s="245"/>
      <c r="H132" s="248">
        <v>0.91000000000000003</v>
      </c>
      <c r="I132" s="249"/>
      <c r="J132" s="245"/>
      <c r="K132" s="245"/>
      <c r="L132" s="250"/>
      <c r="M132" s="251"/>
      <c r="N132" s="252"/>
      <c r="O132" s="252"/>
      <c r="P132" s="252"/>
      <c r="Q132" s="252"/>
      <c r="R132" s="252"/>
      <c r="S132" s="252"/>
      <c r="T132" s="253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4" t="s">
        <v>177</v>
      </c>
      <c r="AU132" s="254" t="s">
        <v>81</v>
      </c>
      <c r="AV132" s="14" t="s">
        <v>81</v>
      </c>
      <c r="AW132" s="14" t="s">
        <v>33</v>
      </c>
      <c r="AX132" s="14" t="s">
        <v>71</v>
      </c>
      <c r="AY132" s="254" t="s">
        <v>166</v>
      </c>
    </row>
    <row r="133" s="15" customFormat="1">
      <c r="A133" s="15"/>
      <c r="B133" s="255"/>
      <c r="C133" s="256"/>
      <c r="D133" s="235" t="s">
        <v>177</v>
      </c>
      <c r="E133" s="257" t="s">
        <v>19</v>
      </c>
      <c r="F133" s="258" t="s">
        <v>180</v>
      </c>
      <c r="G133" s="256"/>
      <c r="H133" s="259">
        <v>2.6500000000000004</v>
      </c>
      <c r="I133" s="260"/>
      <c r="J133" s="256"/>
      <c r="K133" s="256"/>
      <c r="L133" s="261"/>
      <c r="M133" s="262"/>
      <c r="N133" s="263"/>
      <c r="O133" s="263"/>
      <c r="P133" s="263"/>
      <c r="Q133" s="263"/>
      <c r="R133" s="263"/>
      <c r="S133" s="263"/>
      <c r="T133" s="264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5" t="s">
        <v>177</v>
      </c>
      <c r="AU133" s="265" t="s">
        <v>81</v>
      </c>
      <c r="AV133" s="15" t="s">
        <v>173</v>
      </c>
      <c r="AW133" s="15" t="s">
        <v>33</v>
      </c>
      <c r="AX133" s="15" t="s">
        <v>79</v>
      </c>
      <c r="AY133" s="265" t="s">
        <v>166</v>
      </c>
    </row>
    <row r="134" s="2" customFormat="1" ht="16.5" customHeight="1">
      <c r="A134" s="41"/>
      <c r="B134" s="42"/>
      <c r="C134" s="283" t="s">
        <v>198</v>
      </c>
      <c r="D134" s="283" t="s">
        <v>392</v>
      </c>
      <c r="E134" s="284" t="s">
        <v>474</v>
      </c>
      <c r="F134" s="285" t="s">
        <v>475</v>
      </c>
      <c r="G134" s="286" t="s">
        <v>385</v>
      </c>
      <c r="H134" s="287">
        <v>32.75</v>
      </c>
      <c r="I134" s="288"/>
      <c r="J134" s="289">
        <f>ROUND(I134*H134,2)</f>
        <v>0</v>
      </c>
      <c r="K134" s="285" t="s">
        <v>476</v>
      </c>
      <c r="L134" s="290"/>
      <c r="M134" s="291" t="s">
        <v>19</v>
      </c>
      <c r="N134" s="292" t="s">
        <v>42</v>
      </c>
      <c r="O134" s="87"/>
      <c r="P134" s="224">
        <f>O134*H134</f>
        <v>0</v>
      </c>
      <c r="Q134" s="224">
        <v>0.001</v>
      </c>
      <c r="R134" s="224">
        <f>Q134*H134</f>
        <v>0.032750000000000001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226</v>
      </c>
      <c r="AT134" s="226" t="s">
        <v>392</v>
      </c>
      <c r="AU134" s="226" t="s">
        <v>81</v>
      </c>
      <c r="AY134" s="20" t="s">
        <v>166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79</v>
      </c>
      <c r="BK134" s="227">
        <f>ROUND(I134*H134,2)</f>
        <v>0</v>
      </c>
      <c r="BL134" s="20" t="s">
        <v>173</v>
      </c>
      <c r="BM134" s="226" t="s">
        <v>577</v>
      </c>
    </row>
    <row r="135" s="13" customFormat="1">
      <c r="A135" s="13"/>
      <c r="B135" s="233"/>
      <c r="C135" s="234"/>
      <c r="D135" s="235" t="s">
        <v>177</v>
      </c>
      <c r="E135" s="236" t="s">
        <v>19</v>
      </c>
      <c r="F135" s="237" t="s">
        <v>964</v>
      </c>
      <c r="G135" s="234"/>
      <c r="H135" s="236" t="s">
        <v>19</v>
      </c>
      <c r="I135" s="238"/>
      <c r="J135" s="234"/>
      <c r="K135" s="234"/>
      <c r="L135" s="239"/>
      <c r="M135" s="240"/>
      <c r="N135" s="241"/>
      <c r="O135" s="241"/>
      <c r="P135" s="241"/>
      <c r="Q135" s="241"/>
      <c r="R135" s="241"/>
      <c r="S135" s="241"/>
      <c r="T135" s="24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3" t="s">
        <v>177</v>
      </c>
      <c r="AU135" s="243" t="s">
        <v>81</v>
      </c>
      <c r="AV135" s="13" t="s">
        <v>79</v>
      </c>
      <c r="AW135" s="13" t="s">
        <v>33</v>
      </c>
      <c r="AX135" s="13" t="s">
        <v>71</v>
      </c>
      <c r="AY135" s="243" t="s">
        <v>166</v>
      </c>
    </row>
    <row r="136" s="13" customFormat="1">
      <c r="A136" s="13"/>
      <c r="B136" s="233"/>
      <c r="C136" s="234"/>
      <c r="D136" s="235" t="s">
        <v>177</v>
      </c>
      <c r="E136" s="236" t="s">
        <v>19</v>
      </c>
      <c r="F136" s="237" t="s">
        <v>446</v>
      </c>
      <c r="G136" s="234"/>
      <c r="H136" s="236" t="s">
        <v>19</v>
      </c>
      <c r="I136" s="238"/>
      <c r="J136" s="234"/>
      <c r="K136" s="234"/>
      <c r="L136" s="239"/>
      <c r="M136" s="240"/>
      <c r="N136" s="241"/>
      <c r="O136" s="241"/>
      <c r="P136" s="241"/>
      <c r="Q136" s="241"/>
      <c r="R136" s="241"/>
      <c r="S136" s="241"/>
      <c r="T136" s="242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3" t="s">
        <v>177</v>
      </c>
      <c r="AU136" s="243" t="s">
        <v>81</v>
      </c>
      <c r="AV136" s="13" t="s">
        <v>79</v>
      </c>
      <c r="AW136" s="13" t="s">
        <v>33</v>
      </c>
      <c r="AX136" s="13" t="s">
        <v>71</v>
      </c>
      <c r="AY136" s="243" t="s">
        <v>166</v>
      </c>
    </row>
    <row r="137" s="13" customFormat="1">
      <c r="A137" s="13"/>
      <c r="B137" s="233"/>
      <c r="C137" s="234"/>
      <c r="D137" s="235" t="s">
        <v>177</v>
      </c>
      <c r="E137" s="236" t="s">
        <v>19</v>
      </c>
      <c r="F137" s="237" t="s">
        <v>967</v>
      </c>
      <c r="G137" s="234"/>
      <c r="H137" s="236" t="s">
        <v>19</v>
      </c>
      <c r="I137" s="238"/>
      <c r="J137" s="234"/>
      <c r="K137" s="234"/>
      <c r="L137" s="239"/>
      <c r="M137" s="240"/>
      <c r="N137" s="241"/>
      <c r="O137" s="241"/>
      <c r="P137" s="241"/>
      <c r="Q137" s="241"/>
      <c r="R137" s="241"/>
      <c r="S137" s="241"/>
      <c r="T137" s="24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3" t="s">
        <v>177</v>
      </c>
      <c r="AU137" s="243" t="s">
        <v>81</v>
      </c>
      <c r="AV137" s="13" t="s">
        <v>79</v>
      </c>
      <c r="AW137" s="13" t="s">
        <v>33</v>
      </c>
      <c r="AX137" s="13" t="s">
        <v>71</v>
      </c>
      <c r="AY137" s="243" t="s">
        <v>166</v>
      </c>
    </row>
    <row r="138" s="14" customFormat="1">
      <c r="A138" s="14"/>
      <c r="B138" s="244"/>
      <c r="C138" s="245"/>
      <c r="D138" s="235" t="s">
        <v>177</v>
      </c>
      <c r="E138" s="246" t="s">
        <v>19</v>
      </c>
      <c r="F138" s="247" t="s">
        <v>974</v>
      </c>
      <c r="G138" s="245"/>
      <c r="H138" s="248">
        <v>0.40000000000000002</v>
      </c>
      <c r="I138" s="249"/>
      <c r="J138" s="245"/>
      <c r="K138" s="245"/>
      <c r="L138" s="250"/>
      <c r="M138" s="251"/>
      <c r="N138" s="252"/>
      <c r="O138" s="252"/>
      <c r="P138" s="252"/>
      <c r="Q138" s="252"/>
      <c r="R138" s="252"/>
      <c r="S138" s="252"/>
      <c r="T138" s="253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4" t="s">
        <v>177</v>
      </c>
      <c r="AU138" s="254" t="s">
        <v>81</v>
      </c>
      <c r="AV138" s="14" t="s">
        <v>81</v>
      </c>
      <c r="AW138" s="14" t="s">
        <v>33</v>
      </c>
      <c r="AX138" s="14" t="s">
        <v>71</v>
      </c>
      <c r="AY138" s="254" t="s">
        <v>166</v>
      </c>
    </row>
    <row r="139" s="13" customFormat="1">
      <c r="A139" s="13"/>
      <c r="B139" s="233"/>
      <c r="C139" s="234"/>
      <c r="D139" s="235" t="s">
        <v>177</v>
      </c>
      <c r="E139" s="236" t="s">
        <v>19</v>
      </c>
      <c r="F139" s="237" t="s">
        <v>971</v>
      </c>
      <c r="G139" s="234"/>
      <c r="H139" s="236" t="s">
        <v>19</v>
      </c>
      <c r="I139" s="238"/>
      <c r="J139" s="234"/>
      <c r="K139" s="234"/>
      <c r="L139" s="239"/>
      <c r="M139" s="240"/>
      <c r="N139" s="241"/>
      <c r="O139" s="241"/>
      <c r="P139" s="241"/>
      <c r="Q139" s="241"/>
      <c r="R139" s="241"/>
      <c r="S139" s="241"/>
      <c r="T139" s="24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3" t="s">
        <v>177</v>
      </c>
      <c r="AU139" s="243" t="s">
        <v>81</v>
      </c>
      <c r="AV139" s="13" t="s">
        <v>79</v>
      </c>
      <c r="AW139" s="13" t="s">
        <v>33</v>
      </c>
      <c r="AX139" s="13" t="s">
        <v>71</v>
      </c>
      <c r="AY139" s="243" t="s">
        <v>166</v>
      </c>
    </row>
    <row r="140" s="14" customFormat="1">
      <c r="A140" s="14"/>
      <c r="B140" s="244"/>
      <c r="C140" s="245"/>
      <c r="D140" s="235" t="s">
        <v>177</v>
      </c>
      <c r="E140" s="246" t="s">
        <v>19</v>
      </c>
      <c r="F140" s="247" t="s">
        <v>976</v>
      </c>
      <c r="G140" s="245"/>
      <c r="H140" s="248">
        <v>0.91000000000000003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4" t="s">
        <v>177</v>
      </c>
      <c r="AU140" s="254" t="s">
        <v>81</v>
      </c>
      <c r="AV140" s="14" t="s">
        <v>81</v>
      </c>
      <c r="AW140" s="14" t="s">
        <v>33</v>
      </c>
      <c r="AX140" s="14" t="s">
        <v>71</v>
      </c>
      <c r="AY140" s="254" t="s">
        <v>166</v>
      </c>
    </row>
    <row r="141" s="15" customFormat="1">
      <c r="A141" s="15"/>
      <c r="B141" s="255"/>
      <c r="C141" s="256"/>
      <c r="D141" s="235" t="s">
        <v>177</v>
      </c>
      <c r="E141" s="257" t="s">
        <v>19</v>
      </c>
      <c r="F141" s="258" t="s">
        <v>180</v>
      </c>
      <c r="G141" s="256"/>
      <c r="H141" s="259">
        <v>1.3100000000000001</v>
      </c>
      <c r="I141" s="260"/>
      <c r="J141" s="256"/>
      <c r="K141" s="256"/>
      <c r="L141" s="261"/>
      <c r="M141" s="262"/>
      <c r="N141" s="263"/>
      <c r="O141" s="263"/>
      <c r="P141" s="263"/>
      <c r="Q141" s="263"/>
      <c r="R141" s="263"/>
      <c r="S141" s="263"/>
      <c r="T141" s="264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5" t="s">
        <v>177</v>
      </c>
      <c r="AU141" s="265" t="s">
        <v>81</v>
      </c>
      <c r="AV141" s="15" t="s">
        <v>173</v>
      </c>
      <c r="AW141" s="15" t="s">
        <v>33</v>
      </c>
      <c r="AX141" s="15" t="s">
        <v>79</v>
      </c>
      <c r="AY141" s="265" t="s">
        <v>166</v>
      </c>
    </row>
    <row r="142" s="14" customFormat="1">
      <c r="A142" s="14"/>
      <c r="B142" s="244"/>
      <c r="C142" s="245"/>
      <c r="D142" s="235" t="s">
        <v>177</v>
      </c>
      <c r="E142" s="245"/>
      <c r="F142" s="247" t="s">
        <v>977</v>
      </c>
      <c r="G142" s="245"/>
      <c r="H142" s="248">
        <v>32.75</v>
      </c>
      <c r="I142" s="249"/>
      <c r="J142" s="245"/>
      <c r="K142" s="245"/>
      <c r="L142" s="250"/>
      <c r="M142" s="251"/>
      <c r="N142" s="252"/>
      <c r="O142" s="252"/>
      <c r="P142" s="252"/>
      <c r="Q142" s="252"/>
      <c r="R142" s="252"/>
      <c r="S142" s="252"/>
      <c r="T142" s="253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4" t="s">
        <v>177</v>
      </c>
      <c r="AU142" s="254" t="s">
        <v>81</v>
      </c>
      <c r="AV142" s="14" t="s">
        <v>81</v>
      </c>
      <c r="AW142" s="14" t="s">
        <v>4</v>
      </c>
      <c r="AX142" s="14" t="s">
        <v>79</v>
      </c>
      <c r="AY142" s="254" t="s">
        <v>166</v>
      </c>
    </row>
    <row r="143" s="2" customFormat="1" ht="24.15" customHeight="1">
      <c r="A143" s="41"/>
      <c r="B143" s="42"/>
      <c r="C143" s="215" t="s">
        <v>213</v>
      </c>
      <c r="D143" s="215" t="s">
        <v>168</v>
      </c>
      <c r="E143" s="216" t="s">
        <v>479</v>
      </c>
      <c r="F143" s="217" t="s">
        <v>480</v>
      </c>
      <c r="G143" s="218" t="s">
        <v>194</v>
      </c>
      <c r="H143" s="219">
        <v>2.6499999999999999</v>
      </c>
      <c r="I143" s="220"/>
      <c r="J143" s="221">
        <f>ROUND(I143*H143,2)</f>
        <v>0</v>
      </c>
      <c r="K143" s="217" t="s">
        <v>172</v>
      </c>
      <c r="L143" s="47"/>
      <c r="M143" s="222" t="s">
        <v>19</v>
      </c>
      <c r="N143" s="223" t="s">
        <v>42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173</v>
      </c>
      <c r="AT143" s="226" t="s">
        <v>168</v>
      </c>
      <c r="AU143" s="226" t="s">
        <v>81</v>
      </c>
      <c r="AY143" s="20" t="s">
        <v>166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79</v>
      </c>
      <c r="BK143" s="227">
        <f>ROUND(I143*H143,2)</f>
        <v>0</v>
      </c>
      <c r="BL143" s="20" t="s">
        <v>173</v>
      </c>
      <c r="BM143" s="226" t="s">
        <v>481</v>
      </c>
    </row>
    <row r="144" s="2" customFormat="1">
      <c r="A144" s="41"/>
      <c r="B144" s="42"/>
      <c r="C144" s="43"/>
      <c r="D144" s="228" t="s">
        <v>175</v>
      </c>
      <c r="E144" s="43"/>
      <c r="F144" s="229" t="s">
        <v>482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175</v>
      </c>
      <c r="AU144" s="20" t="s">
        <v>81</v>
      </c>
    </row>
    <row r="145" s="13" customFormat="1">
      <c r="A145" s="13"/>
      <c r="B145" s="233"/>
      <c r="C145" s="234"/>
      <c r="D145" s="235" t="s">
        <v>177</v>
      </c>
      <c r="E145" s="236" t="s">
        <v>19</v>
      </c>
      <c r="F145" s="237" t="s">
        <v>964</v>
      </c>
      <c r="G145" s="234"/>
      <c r="H145" s="236" t="s">
        <v>19</v>
      </c>
      <c r="I145" s="238"/>
      <c r="J145" s="234"/>
      <c r="K145" s="234"/>
      <c r="L145" s="239"/>
      <c r="M145" s="240"/>
      <c r="N145" s="241"/>
      <c r="O145" s="241"/>
      <c r="P145" s="241"/>
      <c r="Q145" s="241"/>
      <c r="R145" s="241"/>
      <c r="S145" s="241"/>
      <c r="T145" s="242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3" t="s">
        <v>177</v>
      </c>
      <c r="AU145" s="243" t="s">
        <v>81</v>
      </c>
      <c r="AV145" s="13" t="s">
        <v>79</v>
      </c>
      <c r="AW145" s="13" t="s">
        <v>33</v>
      </c>
      <c r="AX145" s="13" t="s">
        <v>71</v>
      </c>
      <c r="AY145" s="243" t="s">
        <v>166</v>
      </c>
    </row>
    <row r="146" s="13" customFormat="1">
      <c r="A146" s="13"/>
      <c r="B146" s="233"/>
      <c r="C146" s="234"/>
      <c r="D146" s="235" t="s">
        <v>177</v>
      </c>
      <c r="E146" s="236" t="s">
        <v>19</v>
      </c>
      <c r="F146" s="237" t="s">
        <v>446</v>
      </c>
      <c r="G146" s="234"/>
      <c r="H146" s="236" t="s">
        <v>19</v>
      </c>
      <c r="I146" s="238"/>
      <c r="J146" s="234"/>
      <c r="K146" s="234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177</v>
      </c>
      <c r="AU146" s="243" t="s">
        <v>81</v>
      </c>
      <c r="AV146" s="13" t="s">
        <v>79</v>
      </c>
      <c r="AW146" s="13" t="s">
        <v>33</v>
      </c>
      <c r="AX146" s="13" t="s">
        <v>71</v>
      </c>
      <c r="AY146" s="243" t="s">
        <v>166</v>
      </c>
    </row>
    <row r="147" s="13" customFormat="1">
      <c r="A147" s="13"/>
      <c r="B147" s="233"/>
      <c r="C147" s="234"/>
      <c r="D147" s="235" t="s">
        <v>177</v>
      </c>
      <c r="E147" s="236" t="s">
        <v>19</v>
      </c>
      <c r="F147" s="237" t="s">
        <v>967</v>
      </c>
      <c r="G147" s="234"/>
      <c r="H147" s="236" t="s">
        <v>19</v>
      </c>
      <c r="I147" s="238"/>
      <c r="J147" s="234"/>
      <c r="K147" s="234"/>
      <c r="L147" s="239"/>
      <c r="M147" s="240"/>
      <c r="N147" s="241"/>
      <c r="O147" s="241"/>
      <c r="P147" s="241"/>
      <c r="Q147" s="241"/>
      <c r="R147" s="241"/>
      <c r="S147" s="241"/>
      <c r="T147" s="24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3" t="s">
        <v>177</v>
      </c>
      <c r="AU147" s="243" t="s">
        <v>81</v>
      </c>
      <c r="AV147" s="13" t="s">
        <v>79</v>
      </c>
      <c r="AW147" s="13" t="s">
        <v>33</v>
      </c>
      <c r="AX147" s="13" t="s">
        <v>71</v>
      </c>
      <c r="AY147" s="243" t="s">
        <v>166</v>
      </c>
    </row>
    <row r="148" s="14" customFormat="1">
      <c r="A148" s="14"/>
      <c r="B148" s="244"/>
      <c r="C148" s="245"/>
      <c r="D148" s="235" t="s">
        <v>177</v>
      </c>
      <c r="E148" s="246" t="s">
        <v>19</v>
      </c>
      <c r="F148" s="247" t="s">
        <v>974</v>
      </c>
      <c r="G148" s="245"/>
      <c r="H148" s="248">
        <v>0.40000000000000002</v>
      </c>
      <c r="I148" s="249"/>
      <c r="J148" s="245"/>
      <c r="K148" s="245"/>
      <c r="L148" s="250"/>
      <c r="M148" s="251"/>
      <c r="N148" s="252"/>
      <c r="O148" s="252"/>
      <c r="P148" s="252"/>
      <c r="Q148" s="252"/>
      <c r="R148" s="252"/>
      <c r="S148" s="252"/>
      <c r="T148" s="253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4" t="s">
        <v>177</v>
      </c>
      <c r="AU148" s="254" t="s">
        <v>81</v>
      </c>
      <c r="AV148" s="14" t="s">
        <v>81</v>
      </c>
      <c r="AW148" s="14" t="s">
        <v>33</v>
      </c>
      <c r="AX148" s="14" t="s">
        <v>71</v>
      </c>
      <c r="AY148" s="254" t="s">
        <v>166</v>
      </c>
    </row>
    <row r="149" s="13" customFormat="1">
      <c r="A149" s="13"/>
      <c r="B149" s="233"/>
      <c r="C149" s="234"/>
      <c r="D149" s="235" t="s">
        <v>177</v>
      </c>
      <c r="E149" s="236" t="s">
        <v>19</v>
      </c>
      <c r="F149" s="237" t="s">
        <v>969</v>
      </c>
      <c r="G149" s="234"/>
      <c r="H149" s="236" t="s">
        <v>19</v>
      </c>
      <c r="I149" s="238"/>
      <c r="J149" s="234"/>
      <c r="K149" s="234"/>
      <c r="L149" s="239"/>
      <c r="M149" s="240"/>
      <c r="N149" s="241"/>
      <c r="O149" s="241"/>
      <c r="P149" s="241"/>
      <c r="Q149" s="241"/>
      <c r="R149" s="241"/>
      <c r="S149" s="241"/>
      <c r="T149" s="242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3" t="s">
        <v>177</v>
      </c>
      <c r="AU149" s="243" t="s">
        <v>81</v>
      </c>
      <c r="AV149" s="13" t="s">
        <v>79</v>
      </c>
      <c r="AW149" s="13" t="s">
        <v>33</v>
      </c>
      <c r="AX149" s="13" t="s">
        <v>71</v>
      </c>
      <c r="AY149" s="243" t="s">
        <v>166</v>
      </c>
    </row>
    <row r="150" s="14" customFormat="1">
      <c r="A150" s="14"/>
      <c r="B150" s="244"/>
      <c r="C150" s="245"/>
      <c r="D150" s="235" t="s">
        <v>177</v>
      </c>
      <c r="E150" s="246" t="s">
        <v>19</v>
      </c>
      <c r="F150" s="247" t="s">
        <v>975</v>
      </c>
      <c r="G150" s="245"/>
      <c r="H150" s="248">
        <v>1.3400000000000001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4" t="s">
        <v>177</v>
      </c>
      <c r="AU150" s="254" t="s">
        <v>81</v>
      </c>
      <c r="AV150" s="14" t="s">
        <v>81</v>
      </c>
      <c r="AW150" s="14" t="s">
        <v>33</v>
      </c>
      <c r="AX150" s="14" t="s">
        <v>71</v>
      </c>
      <c r="AY150" s="254" t="s">
        <v>166</v>
      </c>
    </row>
    <row r="151" s="13" customFormat="1">
      <c r="A151" s="13"/>
      <c r="B151" s="233"/>
      <c r="C151" s="234"/>
      <c r="D151" s="235" t="s">
        <v>177</v>
      </c>
      <c r="E151" s="236" t="s">
        <v>19</v>
      </c>
      <c r="F151" s="237" t="s">
        <v>971</v>
      </c>
      <c r="G151" s="234"/>
      <c r="H151" s="236" t="s">
        <v>19</v>
      </c>
      <c r="I151" s="238"/>
      <c r="J151" s="234"/>
      <c r="K151" s="234"/>
      <c r="L151" s="239"/>
      <c r="M151" s="240"/>
      <c r="N151" s="241"/>
      <c r="O151" s="241"/>
      <c r="P151" s="241"/>
      <c r="Q151" s="241"/>
      <c r="R151" s="241"/>
      <c r="S151" s="241"/>
      <c r="T151" s="242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3" t="s">
        <v>177</v>
      </c>
      <c r="AU151" s="243" t="s">
        <v>81</v>
      </c>
      <c r="AV151" s="13" t="s">
        <v>79</v>
      </c>
      <c r="AW151" s="13" t="s">
        <v>33</v>
      </c>
      <c r="AX151" s="13" t="s">
        <v>71</v>
      </c>
      <c r="AY151" s="243" t="s">
        <v>166</v>
      </c>
    </row>
    <row r="152" s="14" customFormat="1">
      <c r="A152" s="14"/>
      <c r="B152" s="244"/>
      <c r="C152" s="245"/>
      <c r="D152" s="235" t="s">
        <v>177</v>
      </c>
      <c r="E152" s="246" t="s">
        <v>19</v>
      </c>
      <c r="F152" s="247" t="s">
        <v>976</v>
      </c>
      <c r="G152" s="245"/>
      <c r="H152" s="248">
        <v>0.91000000000000003</v>
      </c>
      <c r="I152" s="249"/>
      <c r="J152" s="245"/>
      <c r="K152" s="245"/>
      <c r="L152" s="250"/>
      <c r="M152" s="251"/>
      <c r="N152" s="252"/>
      <c r="O152" s="252"/>
      <c r="P152" s="252"/>
      <c r="Q152" s="252"/>
      <c r="R152" s="252"/>
      <c r="S152" s="252"/>
      <c r="T152" s="253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4" t="s">
        <v>177</v>
      </c>
      <c r="AU152" s="254" t="s">
        <v>81</v>
      </c>
      <c r="AV152" s="14" t="s">
        <v>81</v>
      </c>
      <c r="AW152" s="14" t="s">
        <v>33</v>
      </c>
      <c r="AX152" s="14" t="s">
        <v>71</v>
      </c>
      <c r="AY152" s="254" t="s">
        <v>166</v>
      </c>
    </row>
    <row r="153" s="15" customFormat="1">
      <c r="A153" s="15"/>
      <c r="B153" s="255"/>
      <c r="C153" s="256"/>
      <c r="D153" s="235" t="s">
        <v>177</v>
      </c>
      <c r="E153" s="257" t="s">
        <v>19</v>
      </c>
      <c r="F153" s="258" t="s">
        <v>180</v>
      </c>
      <c r="G153" s="256"/>
      <c r="H153" s="259">
        <v>2.6500000000000004</v>
      </c>
      <c r="I153" s="260"/>
      <c r="J153" s="256"/>
      <c r="K153" s="256"/>
      <c r="L153" s="261"/>
      <c r="M153" s="262"/>
      <c r="N153" s="263"/>
      <c r="O153" s="263"/>
      <c r="P153" s="263"/>
      <c r="Q153" s="263"/>
      <c r="R153" s="263"/>
      <c r="S153" s="263"/>
      <c r="T153" s="264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5" t="s">
        <v>177</v>
      </c>
      <c r="AU153" s="265" t="s">
        <v>81</v>
      </c>
      <c r="AV153" s="15" t="s">
        <v>173</v>
      </c>
      <c r="AW153" s="15" t="s">
        <v>33</v>
      </c>
      <c r="AX153" s="15" t="s">
        <v>79</v>
      </c>
      <c r="AY153" s="265" t="s">
        <v>166</v>
      </c>
    </row>
    <row r="154" s="2" customFormat="1" ht="16.5" customHeight="1">
      <c r="A154" s="41"/>
      <c r="B154" s="42"/>
      <c r="C154" s="215" t="s">
        <v>179</v>
      </c>
      <c r="D154" s="215" t="s">
        <v>168</v>
      </c>
      <c r="E154" s="216" t="s">
        <v>487</v>
      </c>
      <c r="F154" s="217" t="s">
        <v>488</v>
      </c>
      <c r="G154" s="218" t="s">
        <v>188</v>
      </c>
      <c r="H154" s="219">
        <v>5.7190000000000003</v>
      </c>
      <c r="I154" s="220"/>
      <c r="J154" s="221">
        <f>ROUND(I154*H154,2)</f>
        <v>0</v>
      </c>
      <c r="K154" s="217" t="s">
        <v>172</v>
      </c>
      <c r="L154" s="47"/>
      <c r="M154" s="222" t="s">
        <v>19</v>
      </c>
      <c r="N154" s="223" t="s">
        <v>42</v>
      </c>
      <c r="O154" s="87"/>
      <c r="P154" s="224">
        <f>O154*H154</f>
        <v>0</v>
      </c>
      <c r="Q154" s="224">
        <v>0.016070000000000001</v>
      </c>
      <c r="R154" s="224">
        <f>Q154*H154</f>
        <v>0.091904330000000006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173</v>
      </c>
      <c r="AT154" s="226" t="s">
        <v>168</v>
      </c>
      <c r="AU154" s="226" t="s">
        <v>81</v>
      </c>
      <c r="AY154" s="20" t="s">
        <v>166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79</v>
      </c>
      <c r="BK154" s="227">
        <f>ROUND(I154*H154,2)</f>
        <v>0</v>
      </c>
      <c r="BL154" s="20" t="s">
        <v>173</v>
      </c>
      <c r="BM154" s="226" t="s">
        <v>489</v>
      </c>
    </row>
    <row r="155" s="2" customFormat="1">
      <c r="A155" s="41"/>
      <c r="B155" s="42"/>
      <c r="C155" s="43"/>
      <c r="D155" s="228" t="s">
        <v>175</v>
      </c>
      <c r="E155" s="43"/>
      <c r="F155" s="229" t="s">
        <v>490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175</v>
      </c>
      <c r="AU155" s="20" t="s">
        <v>81</v>
      </c>
    </row>
    <row r="156" s="13" customFormat="1">
      <c r="A156" s="13"/>
      <c r="B156" s="233"/>
      <c r="C156" s="234"/>
      <c r="D156" s="235" t="s">
        <v>177</v>
      </c>
      <c r="E156" s="236" t="s">
        <v>19</v>
      </c>
      <c r="F156" s="237" t="s">
        <v>964</v>
      </c>
      <c r="G156" s="234"/>
      <c r="H156" s="236" t="s">
        <v>19</v>
      </c>
      <c r="I156" s="238"/>
      <c r="J156" s="234"/>
      <c r="K156" s="234"/>
      <c r="L156" s="239"/>
      <c r="M156" s="240"/>
      <c r="N156" s="241"/>
      <c r="O156" s="241"/>
      <c r="P156" s="241"/>
      <c r="Q156" s="241"/>
      <c r="R156" s="241"/>
      <c r="S156" s="241"/>
      <c r="T156" s="242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3" t="s">
        <v>177</v>
      </c>
      <c r="AU156" s="243" t="s">
        <v>81</v>
      </c>
      <c r="AV156" s="13" t="s">
        <v>79</v>
      </c>
      <c r="AW156" s="13" t="s">
        <v>33</v>
      </c>
      <c r="AX156" s="13" t="s">
        <v>71</v>
      </c>
      <c r="AY156" s="243" t="s">
        <v>166</v>
      </c>
    </row>
    <row r="157" s="13" customFormat="1">
      <c r="A157" s="13"/>
      <c r="B157" s="233"/>
      <c r="C157" s="234"/>
      <c r="D157" s="235" t="s">
        <v>177</v>
      </c>
      <c r="E157" s="236" t="s">
        <v>19</v>
      </c>
      <c r="F157" s="237" t="s">
        <v>446</v>
      </c>
      <c r="G157" s="234"/>
      <c r="H157" s="236" t="s">
        <v>19</v>
      </c>
      <c r="I157" s="238"/>
      <c r="J157" s="234"/>
      <c r="K157" s="234"/>
      <c r="L157" s="239"/>
      <c r="M157" s="240"/>
      <c r="N157" s="241"/>
      <c r="O157" s="241"/>
      <c r="P157" s="241"/>
      <c r="Q157" s="241"/>
      <c r="R157" s="241"/>
      <c r="S157" s="241"/>
      <c r="T157" s="24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3" t="s">
        <v>177</v>
      </c>
      <c r="AU157" s="243" t="s">
        <v>81</v>
      </c>
      <c r="AV157" s="13" t="s">
        <v>79</v>
      </c>
      <c r="AW157" s="13" t="s">
        <v>33</v>
      </c>
      <c r="AX157" s="13" t="s">
        <v>71</v>
      </c>
      <c r="AY157" s="243" t="s">
        <v>166</v>
      </c>
    </row>
    <row r="158" s="14" customFormat="1">
      <c r="A158" s="14"/>
      <c r="B158" s="244"/>
      <c r="C158" s="245"/>
      <c r="D158" s="235" t="s">
        <v>177</v>
      </c>
      <c r="E158" s="246" t="s">
        <v>19</v>
      </c>
      <c r="F158" s="247" t="s">
        <v>978</v>
      </c>
      <c r="G158" s="245"/>
      <c r="H158" s="248">
        <v>0.19</v>
      </c>
      <c r="I158" s="249"/>
      <c r="J158" s="245"/>
      <c r="K158" s="245"/>
      <c r="L158" s="250"/>
      <c r="M158" s="251"/>
      <c r="N158" s="252"/>
      <c r="O158" s="252"/>
      <c r="P158" s="252"/>
      <c r="Q158" s="252"/>
      <c r="R158" s="252"/>
      <c r="S158" s="252"/>
      <c r="T158" s="253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4" t="s">
        <v>177</v>
      </c>
      <c r="AU158" s="254" t="s">
        <v>81</v>
      </c>
      <c r="AV158" s="14" t="s">
        <v>81</v>
      </c>
      <c r="AW158" s="14" t="s">
        <v>33</v>
      </c>
      <c r="AX158" s="14" t="s">
        <v>71</v>
      </c>
      <c r="AY158" s="254" t="s">
        <v>166</v>
      </c>
    </row>
    <row r="159" s="14" customFormat="1">
      <c r="A159" s="14"/>
      <c r="B159" s="244"/>
      <c r="C159" s="245"/>
      <c r="D159" s="235" t="s">
        <v>177</v>
      </c>
      <c r="E159" s="246" t="s">
        <v>19</v>
      </c>
      <c r="F159" s="247" t="s">
        <v>979</v>
      </c>
      <c r="G159" s="245"/>
      <c r="H159" s="248">
        <v>0.52500000000000002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4" t="s">
        <v>177</v>
      </c>
      <c r="AU159" s="254" t="s">
        <v>81</v>
      </c>
      <c r="AV159" s="14" t="s">
        <v>81</v>
      </c>
      <c r="AW159" s="14" t="s">
        <v>33</v>
      </c>
      <c r="AX159" s="14" t="s">
        <v>71</v>
      </c>
      <c r="AY159" s="254" t="s">
        <v>166</v>
      </c>
    </row>
    <row r="160" s="14" customFormat="1">
      <c r="A160" s="14"/>
      <c r="B160" s="244"/>
      <c r="C160" s="245"/>
      <c r="D160" s="235" t="s">
        <v>177</v>
      </c>
      <c r="E160" s="246" t="s">
        <v>19</v>
      </c>
      <c r="F160" s="247" t="s">
        <v>980</v>
      </c>
      <c r="G160" s="245"/>
      <c r="H160" s="248">
        <v>1.125</v>
      </c>
      <c r="I160" s="249"/>
      <c r="J160" s="245"/>
      <c r="K160" s="245"/>
      <c r="L160" s="250"/>
      <c r="M160" s="251"/>
      <c r="N160" s="252"/>
      <c r="O160" s="252"/>
      <c r="P160" s="252"/>
      <c r="Q160" s="252"/>
      <c r="R160" s="252"/>
      <c r="S160" s="252"/>
      <c r="T160" s="253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4" t="s">
        <v>177</v>
      </c>
      <c r="AU160" s="254" t="s">
        <v>81</v>
      </c>
      <c r="AV160" s="14" t="s">
        <v>81</v>
      </c>
      <c r="AW160" s="14" t="s">
        <v>33</v>
      </c>
      <c r="AX160" s="14" t="s">
        <v>71</v>
      </c>
      <c r="AY160" s="254" t="s">
        <v>166</v>
      </c>
    </row>
    <row r="161" s="14" customFormat="1">
      <c r="A161" s="14"/>
      <c r="B161" s="244"/>
      <c r="C161" s="245"/>
      <c r="D161" s="235" t="s">
        <v>177</v>
      </c>
      <c r="E161" s="246" t="s">
        <v>19</v>
      </c>
      <c r="F161" s="247" t="s">
        <v>981</v>
      </c>
      <c r="G161" s="245"/>
      <c r="H161" s="248">
        <v>2.4089999999999998</v>
      </c>
      <c r="I161" s="249"/>
      <c r="J161" s="245"/>
      <c r="K161" s="245"/>
      <c r="L161" s="250"/>
      <c r="M161" s="251"/>
      <c r="N161" s="252"/>
      <c r="O161" s="252"/>
      <c r="P161" s="252"/>
      <c r="Q161" s="252"/>
      <c r="R161" s="252"/>
      <c r="S161" s="252"/>
      <c r="T161" s="25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4" t="s">
        <v>177</v>
      </c>
      <c r="AU161" s="254" t="s">
        <v>81</v>
      </c>
      <c r="AV161" s="14" t="s">
        <v>81</v>
      </c>
      <c r="AW161" s="14" t="s">
        <v>33</v>
      </c>
      <c r="AX161" s="14" t="s">
        <v>71</v>
      </c>
      <c r="AY161" s="254" t="s">
        <v>166</v>
      </c>
    </row>
    <row r="162" s="14" customFormat="1">
      <c r="A162" s="14"/>
      <c r="B162" s="244"/>
      <c r="C162" s="245"/>
      <c r="D162" s="235" t="s">
        <v>177</v>
      </c>
      <c r="E162" s="246" t="s">
        <v>19</v>
      </c>
      <c r="F162" s="247" t="s">
        <v>982</v>
      </c>
      <c r="G162" s="245"/>
      <c r="H162" s="248">
        <v>1.47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177</v>
      </c>
      <c r="AU162" s="254" t="s">
        <v>81</v>
      </c>
      <c r="AV162" s="14" t="s">
        <v>81</v>
      </c>
      <c r="AW162" s="14" t="s">
        <v>33</v>
      </c>
      <c r="AX162" s="14" t="s">
        <v>71</v>
      </c>
      <c r="AY162" s="254" t="s">
        <v>166</v>
      </c>
    </row>
    <row r="163" s="15" customFormat="1">
      <c r="A163" s="15"/>
      <c r="B163" s="255"/>
      <c r="C163" s="256"/>
      <c r="D163" s="235" t="s">
        <v>177</v>
      </c>
      <c r="E163" s="257" t="s">
        <v>19</v>
      </c>
      <c r="F163" s="258" t="s">
        <v>180</v>
      </c>
      <c r="G163" s="256"/>
      <c r="H163" s="259">
        <v>5.7189999999999994</v>
      </c>
      <c r="I163" s="260"/>
      <c r="J163" s="256"/>
      <c r="K163" s="256"/>
      <c r="L163" s="261"/>
      <c r="M163" s="262"/>
      <c r="N163" s="263"/>
      <c r="O163" s="263"/>
      <c r="P163" s="263"/>
      <c r="Q163" s="263"/>
      <c r="R163" s="263"/>
      <c r="S163" s="263"/>
      <c r="T163" s="264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65" t="s">
        <v>177</v>
      </c>
      <c r="AU163" s="265" t="s">
        <v>81</v>
      </c>
      <c r="AV163" s="15" t="s">
        <v>173</v>
      </c>
      <c r="AW163" s="15" t="s">
        <v>33</v>
      </c>
      <c r="AX163" s="15" t="s">
        <v>79</v>
      </c>
      <c r="AY163" s="265" t="s">
        <v>166</v>
      </c>
    </row>
    <row r="164" s="2" customFormat="1" ht="16.5" customHeight="1">
      <c r="A164" s="41"/>
      <c r="B164" s="42"/>
      <c r="C164" s="215" t="s">
        <v>226</v>
      </c>
      <c r="D164" s="215" t="s">
        <v>168</v>
      </c>
      <c r="E164" s="216" t="s">
        <v>492</v>
      </c>
      <c r="F164" s="217" t="s">
        <v>493</v>
      </c>
      <c r="G164" s="218" t="s">
        <v>188</v>
      </c>
      <c r="H164" s="219">
        <v>5.7190000000000003</v>
      </c>
      <c r="I164" s="220"/>
      <c r="J164" s="221">
        <f>ROUND(I164*H164,2)</f>
        <v>0</v>
      </c>
      <c r="K164" s="217" t="s">
        <v>172</v>
      </c>
      <c r="L164" s="47"/>
      <c r="M164" s="222" t="s">
        <v>19</v>
      </c>
      <c r="N164" s="223" t="s">
        <v>42</v>
      </c>
      <c r="O164" s="87"/>
      <c r="P164" s="224">
        <f>O164*H164</f>
        <v>0</v>
      </c>
      <c r="Q164" s="224">
        <v>0</v>
      </c>
      <c r="R164" s="224">
        <f>Q164*H164</f>
        <v>0</v>
      </c>
      <c r="S164" s="224">
        <v>0</v>
      </c>
      <c r="T164" s="225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6" t="s">
        <v>173</v>
      </c>
      <c r="AT164" s="226" t="s">
        <v>168</v>
      </c>
      <c r="AU164" s="226" t="s">
        <v>81</v>
      </c>
      <c r="AY164" s="20" t="s">
        <v>166</v>
      </c>
      <c r="BE164" s="227">
        <f>IF(N164="základní",J164,0)</f>
        <v>0</v>
      </c>
      <c r="BF164" s="227">
        <f>IF(N164="snížená",J164,0)</f>
        <v>0</v>
      </c>
      <c r="BG164" s="227">
        <f>IF(N164="zákl. přenesená",J164,0)</f>
        <v>0</v>
      </c>
      <c r="BH164" s="227">
        <f>IF(N164="sníž. přenesená",J164,0)</f>
        <v>0</v>
      </c>
      <c r="BI164" s="227">
        <f>IF(N164="nulová",J164,0)</f>
        <v>0</v>
      </c>
      <c r="BJ164" s="20" t="s">
        <v>79</v>
      </c>
      <c r="BK164" s="227">
        <f>ROUND(I164*H164,2)</f>
        <v>0</v>
      </c>
      <c r="BL164" s="20" t="s">
        <v>173</v>
      </c>
      <c r="BM164" s="226" t="s">
        <v>494</v>
      </c>
    </row>
    <row r="165" s="2" customFormat="1">
      <c r="A165" s="41"/>
      <c r="B165" s="42"/>
      <c r="C165" s="43"/>
      <c r="D165" s="228" t="s">
        <v>175</v>
      </c>
      <c r="E165" s="43"/>
      <c r="F165" s="229" t="s">
        <v>495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175</v>
      </c>
      <c r="AU165" s="20" t="s">
        <v>81</v>
      </c>
    </row>
    <row r="166" s="13" customFormat="1">
      <c r="A166" s="13"/>
      <c r="B166" s="233"/>
      <c r="C166" s="234"/>
      <c r="D166" s="235" t="s">
        <v>177</v>
      </c>
      <c r="E166" s="236" t="s">
        <v>19</v>
      </c>
      <c r="F166" s="237" t="s">
        <v>964</v>
      </c>
      <c r="G166" s="234"/>
      <c r="H166" s="236" t="s">
        <v>19</v>
      </c>
      <c r="I166" s="238"/>
      <c r="J166" s="234"/>
      <c r="K166" s="234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177</v>
      </c>
      <c r="AU166" s="243" t="s">
        <v>81</v>
      </c>
      <c r="AV166" s="13" t="s">
        <v>79</v>
      </c>
      <c r="AW166" s="13" t="s">
        <v>33</v>
      </c>
      <c r="AX166" s="13" t="s">
        <v>71</v>
      </c>
      <c r="AY166" s="243" t="s">
        <v>166</v>
      </c>
    </row>
    <row r="167" s="13" customFormat="1">
      <c r="A167" s="13"/>
      <c r="B167" s="233"/>
      <c r="C167" s="234"/>
      <c r="D167" s="235" t="s">
        <v>177</v>
      </c>
      <c r="E167" s="236" t="s">
        <v>19</v>
      </c>
      <c r="F167" s="237" t="s">
        <v>446</v>
      </c>
      <c r="G167" s="234"/>
      <c r="H167" s="236" t="s">
        <v>19</v>
      </c>
      <c r="I167" s="238"/>
      <c r="J167" s="234"/>
      <c r="K167" s="234"/>
      <c r="L167" s="239"/>
      <c r="M167" s="240"/>
      <c r="N167" s="241"/>
      <c r="O167" s="241"/>
      <c r="P167" s="241"/>
      <c r="Q167" s="241"/>
      <c r="R167" s="241"/>
      <c r="S167" s="241"/>
      <c r="T167" s="242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3" t="s">
        <v>177</v>
      </c>
      <c r="AU167" s="243" t="s">
        <v>81</v>
      </c>
      <c r="AV167" s="13" t="s">
        <v>79</v>
      </c>
      <c r="AW167" s="13" t="s">
        <v>33</v>
      </c>
      <c r="AX167" s="13" t="s">
        <v>71</v>
      </c>
      <c r="AY167" s="243" t="s">
        <v>166</v>
      </c>
    </row>
    <row r="168" s="14" customFormat="1">
      <c r="A168" s="14"/>
      <c r="B168" s="244"/>
      <c r="C168" s="245"/>
      <c r="D168" s="235" t="s">
        <v>177</v>
      </c>
      <c r="E168" s="246" t="s">
        <v>19</v>
      </c>
      <c r="F168" s="247" t="s">
        <v>978</v>
      </c>
      <c r="G168" s="245"/>
      <c r="H168" s="248">
        <v>0.19</v>
      </c>
      <c r="I168" s="249"/>
      <c r="J168" s="245"/>
      <c r="K168" s="245"/>
      <c r="L168" s="250"/>
      <c r="M168" s="251"/>
      <c r="N168" s="252"/>
      <c r="O168" s="252"/>
      <c r="P168" s="252"/>
      <c r="Q168" s="252"/>
      <c r="R168" s="252"/>
      <c r="S168" s="252"/>
      <c r="T168" s="253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4" t="s">
        <v>177</v>
      </c>
      <c r="AU168" s="254" t="s">
        <v>81</v>
      </c>
      <c r="AV168" s="14" t="s">
        <v>81</v>
      </c>
      <c r="AW168" s="14" t="s">
        <v>33</v>
      </c>
      <c r="AX168" s="14" t="s">
        <v>71</v>
      </c>
      <c r="AY168" s="254" t="s">
        <v>166</v>
      </c>
    </row>
    <row r="169" s="14" customFormat="1">
      <c r="A169" s="14"/>
      <c r="B169" s="244"/>
      <c r="C169" s="245"/>
      <c r="D169" s="235" t="s">
        <v>177</v>
      </c>
      <c r="E169" s="246" t="s">
        <v>19</v>
      </c>
      <c r="F169" s="247" t="s">
        <v>979</v>
      </c>
      <c r="G169" s="245"/>
      <c r="H169" s="248">
        <v>0.52500000000000002</v>
      </c>
      <c r="I169" s="249"/>
      <c r="J169" s="245"/>
      <c r="K169" s="245"/>
      <c r="L169" s="250"/>
      <c r="M169" s="251"/>
      <c r="N169" s="252"/>
      <c r="O169" s="252"/>
      <c r="P169" s="252"/>
      <c r="Q169" s="252"/>
      <c r="R169" s="252"/>
      <c r="S169" s="252"/>
      <c r="T169" s="253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4" t="s">
        <v>177</v>
      </c>
      <c r="AU169" s="254" t="s">
        <v>81</v>
      </c>
      <c r="AV169" s="14" t="s">
        <v>81</v>
      </c>
      <c r="AW169" s="14" t="s">
        <v>33</v>
      </c>
      <c r="AX169" s="14" t="s">
        <v>71</v>
      </c>
      <c r="AY169" s="254" t="s">
        <v>166</v>
      </c>
    </row>
    <row r="170" s="14" customFormat="1">
      <c r="A170" s="14"/>
      <c r="B170" s="244"/>
      <c r="C170" s="245"/>
      <c r="D170" s="235" t="s">
        <v>177</v>
      </c>
      <c r="E170" s="246" t="s">
        <v>19</v>
      </c>
      <c r="F170" s="247" t="s">
        <v>980</v>
      </c>
      <c r="G170" s="245"/>
      <c r="H170" s="248">
        <v>1.125</v>
      </c>
      <c r="I170" s="249"/>
      <c r="J170" s="245"/>
      <c r="K170" s="245"/>
      <c r="L170" s="250"/>
      <c r="M170" s="251"/>
      <c r="N170" s="252"/>
      <c r="O170" s="252"/>
      <c r="P170" s="252"/>
      <c r="Q170" s="252"/>
      <c r="R170" s="252"/>
      <c r="S170" s="252"/>
      <c r="T170" s="25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4" t="s">
        <v>177</v>
      </c>
      <c r="AU170" s="254" t="s">
        <v>81</v>
      </c>
      <c r="AV170" s="14" t="s">
        <v>81</v>
      </c>
      <c r="AW170" s="14" t="s">
        <v>33</v>
      </c>
      <c r="AX170" s="14" t="s">
        <v>71</v>
      </c>
      <c r="AY170" s="254" t="s">
        <v>166</v>
      </c>
    </row>
    <row r="171" s="14" customFormat="1">
      <c r="A171" s="14"/>
      <c r="B171" s="244"/>
      <c r="C171" s="245"/>
      <c r="D171" s="235" t="s">
        <v>177</v>
      </c>
      <c r="E171" s="246" t="s">
        <v>19</v>
      </c>
      <c r="F171" s="247" t="s">
        <v>981</v>
      </c>
      <c r="G171" s="245"/>
      <c r="H171" s="248">
        <v>2.4089999999999998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4" t="s">
        <v>177</v>
      </c>
      <c r="AU171" s="254" t="s">
        <v>81</v>
      </c>
      <c r="AV171" s="14" t="s">
        <v>81</v>
      </c>
      <c r="AW171" s="14" t="s">
        <v>33</v>
      </c>
      <c r="AX171" s="14" t="s">
        <v>71</v>
      </c>
      <c r="AY171" s="254" t="s">
        <v>166</v>
      </c>
    </row>
    <row r="172" s="14" customFormat="1">
      <c r="A172" s="14"/>
      <c r="B172" s="244"/>
      <c r="C172" s="245"/>
      <c r="D172" s="235" t="s">
        <v>177</v>
      </c>
      <c r="E172" s="246" t="s">
        <v>19</v>
      </c>
      <c r="F172" s="247" t="s">
        <v>982</v>
      </c>
      <c r="G172" s="245"/>
      <c r="H172" s="248">
        <v>1.47</v>
      </c>
      <c r="I172" s="249"/>
      <c r="J172" s="245"/>
      <c r="K172" s="245"/>
      <c r="L172" s="250"/>
      <c r="M172" s="251"/>
      <c r="N172" s="252"/>
      <c r="O172" s="252"/>
      <c r="P172" s="252"/>
      <c r="Q172" s="252"/>
      <c r="R172" s="252"/>
      <c r="S172" s="252"/>
      <c r="T172" s="253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4" t="s">
        <v>177</v>
      </c>
      <c r="AU172" s="254" t="s">
        <v>81</v>
      </c>
      <c r="AV172" s="14" t="s">
        <v>81</v>
      </c>
      <c r="AW172" s="14" t="s">
        <v>33</v>
      </c>
      <c r="AX172" s="14" t="s">
        <v>71</v>
      </c>
      <c r="AY172" s="254" t="s">
        <v>166</v>
      </c>
    </row>
    <row r="173" s="15" customFormat="1">
      <c r="A173" s="15"/>
      <c r="B173" s="255"/>
      <c r="C173" s="256"/>
      <c r="D173" s="235" t="s">
        <v>177</v>
      </c>
      <c r="E173" s="257" t="s">
        <v>19</v>
      </c>
      <c r="F173" s="258" t="s">
        <v>180</v>
      </c>
      <c r="G173" s="256"/>
      <c r="H173" s="259">
        <v>5.7189999999999994</v>
      </c>
      <c r="I173" s="260"/>
      <c r="J173" s="256"/>
      <c r="K173" s="256"/>
      <c r="L173" s="261"/>
      <c r="M173" s="262"/>
      <c r="N173" s="263"/>
      <c r="O173" s="263"/>
      <c r="P173" s="263"/>
      <c r="Q173" s="263"/>
      <c r="R173" s="263"/>
      <c r="S173" s="263"/>
      <c r="T173" s="264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65" t="s">
        <v>177</v>
      </c>
      <c r="AU173" s="265" t="s">
        <v>81</v>
      </c>
      <c r="AV173" s="15" t="s">
        <v>173</v>
      </c>
      <c r="AW173" s="15" t="s">
        <v>33</v>
      </c>
      <c r="AX173" s="15" t="s">
        <v>79</v>
      </c>
      <c r="AY173" s="265" t="s">
        <v>166</v>
      </c>
    </row>
    <row r="174" s="2" customFormat="1" ht="16.5" customHeight="1">
      <c r="A174" s="41"/>
      <c r="B174" s="42"/>
      <c r="C174" s="215" t="s">
        <v>231</v>
      </c>
      <c r="D174" s="215" t="s">
        <v>168</v>
      </c>
      <c r="E174" s="216" t="s">
        <v>496</v>
      </c>
      <c r="F174" s="217" t="s">
        <v>497</v>
      </c>
      <c r="G174" s="218" t="s">
        <v>234</v>
      </c>
      <c r="H174" s="219">
        <v>0.105</v>
      </c>
      <c r="I174" s="220"/>
      <c r="J174" s="221">
        <f>ROUND(I174*H174,2)</f>
        <v>0</v>
      </c>
      <c r="K174" s="217" t="s">
        <v>172</v>
      </c>
      <c r="L174" s="47"/>
      <c r="M174" s="222" t="s">
        <v>19</v>
      </c>
      <c r="N174" s="223" t="s">
        <v>42</v>
      </c>
      <c r="O174" s="87"/>
      <c r="P174" s="224">
        <f>O174*H174</f>
        <v>0</v>
      </c>
      <c r="Q174" s="224">
        <v>1.06277</v>
      </c>
      <c r="R174" s="224">
        <f>Q174*H174</f>
        <v>0.11159084999999999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173</v>
      </c>
      <c r="AT174" s="226" t="s">
        <v>168</v>
      </c>
      <c r="AU174" s="226" t="s">
        <v>81</v>
      </c>
      <c r="AY174" s="20" t="s">
        <v>166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79</v>
      </c>
      <c r="BK174" s="227">
        <f>ROUND(I174*H174,2)</f>
        <v>0</v>
      </c>
      <c r="BL174" s="20" t="s">
        <v>173</v>
      </c>
      <c r="BM174" s="226" t="s">
        <v>498</v>
      </c>
    </row>
    <row r="175" s="2" customFormat="1">
      <c r="A175" s="41"/>
      <c r="B175" s="42"/>
      <c r="C175" s="43"/>
      <c r="D175" s="228" t="s">
        <v>175</v>
      </c>
      <c r="E175" s="43"/>
      <c r="F175" s="229" t="s">
        <v>499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175</v>
      </c>
      <c r="AU175" s="20" t="s">
        <v>81</v>
      </c>
    </row>
    <row r="176" s="13" customFormat="1">
      <c r="A176" s="13"/>
      <c r="B176" s="233"/>
      <c r="C176" s="234"/>
      <c r="D176" s="235" t="s">
        <v>177</v>
      </c>
      <c r="E176" s="236" t="s">
        <v>19</v>
      </c>
      <c r="F176" s="237" t="s">
        <v>964</v>
      </c>
      <c r="G176" s="234"/>
      <c r="H176" s="236" t="s">
        <v>19</v>
      </c>
      <c r="I176" s="238"/>
      <c r="J176" s="234"/>
      <c r="K176" s="234"/>
      <c r="L176" s="239"/>
      <c r="M176" s="240"/>
      <c r="N176" s="241"/>
      <c r="O176" s="241"/>
      <c r="P176" s="241"/>
      <c r="Q176" s="241"/>
      <c r="R176" s="241"/>
      <c r="S176" s="241"/>
      <c r="T176" s="24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3" t="s">
        <v>177</v>
      </c>
      <c r="AU176" s="243" t="s">
        <v>81</v>
      </c>
      <c r="AV176" s="13" t="s">
        <v>79</v>
      </c>
      <c r="AW176" s="13" t="s">
        <v>33</v>
      </c>
      <c r="AX176" s="13" t="s">
        <v>71</v>
      </c>
      <c r="AY176" s="243" t="s">
        <v>166</v>
      </c>
    </row>
    <row r="177" s="13" customFormat="1">
      <c r="A177" s="13"/>
      <c r="B177" s="233"/>
      <c r="C177" s="234"/>
      <c r="D177" s="235" t="s">
        <v>177</v>
      </c>
      <c r="E177" s="236" t="s">
        <v>19</v>
      </c>
      <c r="F177" s="237" t="s">
        <v>446</v>
      </c>
      <c r="G177" s="234"/>
      <c r="H177" s="236" t="s">
        <v>19</v>
      </c>
      <c r="I177" s="238"/>
      <c r="J177" s="234"/>
      <c r="K177" s="234"/>
      <c r="L177" s="239"/>
      <c r="M177" s="240"/>
      <c r="N177" s="241"/>
      <c r="O177" s="241"/>
      <c r="P177" s="241"/>
      <c r="Q177" s="241"/>
      <c r="R177" s="241"/>
      <c r="S177" s="241"/>
      <c r="T177" s="242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3" t="s">
        <v>177</v>
      </c>
      <c r="AU177" s="243" t="s">
        <v>81</v>
      </c>
      <c r="AV177" s="13" t="s">
        <v>79</v>
      </c>
      <c r="AW177" s="13" t="s">
        <v>33</v>
      </c>
      <c r="AX177" s="13" t="s">
        <v>71</v>
      </c>
      <c r="AY177" s="243" t="s">
        <v>166</v>
      </c>
    </row>
    <row r="178" s="13" customFormat="1">
      <c r="A178" s="13"/>
      <c r="B178" s="233"/>
      <c r="C178" s="234"/>
      <c r="D178" s="235" t="s">
        <v>177</v>
      </c>
      <c r="E178" s="236" t="s">
        <v>19</v>
      </c>
      <c r="F178" s="237" t="s">
        <v>967</v>
      </c>
      <c r="G178" s="234"/>
      <c r="H178" s="236" t="s">
        <v>19</v>
      </c>
      <c r="I178" s="238"/>
      <c r="J178" s="234"/>
      <c r="K178" s="234"/>
      <c r="L178" s="239"/>
      <c r="M178" s="240"/>
      <c r="N178" s="241"/>
      <c r="O178" s="241"/>
      <c r="P178" s="241"/>
      <c r="Q178" s="241"/>
      <c r="R178" s="241"/>
      <c r="S178" s="241"/>
      <c r="T178" s="24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3" t="s">
        <v>177</v>
      </c>
      <c r="AU178" s="243" t="s">
        <v>81</v>
      </c>
      <c r="AV178" s="13" t="s">
        <v>79</v>
      </c>
      <c r="AW178" s="13" t="s">
        <v>33</v>
      </c>
      <c r="AX178" s="13" t="s">
        <v>71</v>
      </c>
      <c r="AY178" s="243" t="s">
        <v>166</v>
      </c>
    </row>
    <row r="179" s="14" customFormat="1">
      <c r="A179" s="14"/>
      <c r="B179" s="244"/>
      <c r="C179" s="245"/>
      <c r="D179" s="235" t="s">
        <v>177</v>
      </c>
      <c r="E179" s="246" t="s">
        <v>19</v>
      </c>
      <c r="F179" s="247" t="s">
        <v>983</v>
      </c>
      <c r="G179" s="245"/>
      <c r="H179" s="248">
        <v>0.016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4" t="s">
        <v>177</v>
      </c>
      <c r="AU179" s="254" t="s">
        <v>81</v>
      </c>
      <c r="AV179" s="14" t="s">
        <v>81</v>
      </c>
      <c r="AW179" s="14" t="s">
        <v>33</v>
      </c>
      <c r="AX179" s="14" t="s">
        <v>71</v>
      </c>
      <c r="AY179" s="254" t="s">
        <v>166</v>
      </c>
    </row>
    <row r="180" s="13" customFormat="1">
      <c r="A180" s="13"/>
      <c r="B180" s="233"/>
      <c r="C180" s="234"/>
      <c r="D180" s="235" t="s">
        <v>177</v>
      </c>
      <c r="E180" s="236" t="s">
        <v>19</v>
      </c>
      <c r="F180" s="237" t="s">
        <v>969</v>
      </c>
      <c r="G180" s="234"/>
      <c r="H180" s="236" t="s">
        <v>19</v>
      </c>
      <c r="I180" s="238"/>
      <c r="J180" s="234"/>
      <c r="K180" s="234"/>
      <c r="L180" s="239"/>
      <c r="M180" s="240"/>
      <c r="N180" s="241"/>
      <c r="O180" s="241"/>
      <c r="P180" s="241"/>
      <c r="Q180" s="241"/>
      <c r="R180" s="241"/>
      <c r="S180" s="241"/>
      <c r="T180" s="24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3" t="s">
        <v>177</v>
      </c>
      <c r="AU180" s="243" t="s">
        <v>81</v>
      </c>
      <c r="AV180" s="13" t="s">
        <v>79</v>
      </c>
      <c r="AW180" s="13" t="s">
        <v>33</v>
      </c>
      <c r="AX180" s="13" t="s">
        <v>71</v>
      </c>
      <c r="AY180" s="243" t="s">
        <v>166</v>
      </c>
    </row>
    <row r="181" s="14" customFormat="1">
      <c r="A181" s="14"/>
      <c r="B181" s="244"/>
      <c r="C181" s="245"/>
      <c r="D181" s="235" t="s">
        <v>177</v>
      </c>
      <c r="E181" s="246" t="s">
        <v>19</v>
      </c>
      <c r="F181" s="247" t="s">
        <v>984</v>
      </c>
      <c r="G181" s="245"/>
      <c r="H181" s="248">
        <v>0.052999999999999998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4" t="s">
        <v>177</v>
      </c>
      <c r="AU181" s="254" t="s">
        <v>81</v>
      </c>
      <c r="AV181" s="14" t="s">
        <v>81</v>
      </c>
      <c r="AW181" s="14" t="s">
        <v>33</v>
      </c>
      <c r="AX181" s="14" t="s">
        <v>71</v>
      </c>
      <c r="AY181" s="254" t="s">
        <v>166</v>
      </c>
    </row>
    <row r="182" s="13" customFormat="1">
      <c r="A182" s="13"/>
      <c r="B182" s="233"/>
      <c r="C182" s="234"/>
      <c r="D182" s="235" t="s">
        <v>177</v>
      </c>
      <c r="E182" s="236" t="s">
        <v>19</v>
      </c>
      <c r="F182" s="237" t="s">
        <v>971</v>
      </c>
      <c r="G182" s="234"/>
      <c r="H182" s="236" t="s">
        <v>19</v>
      </c>
      <c r="I182" s="238"/>
      <c r="J182" s="234"/>
      <c r="K182" s="234"/>
      <c r="L182" s="239"/>
      <c r="M182" s="240"/>
      <c r="N182" s="241"/>
      <c r="O182" s="241"/>
      <c r="P182" s="241"/>
      <c r="Q182" s="241"/>
      <c r="R182" s="241"/>
      <c r="S182" s="241"/>
      <c r="T182" s="242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3" t="s">
        <v>177</v>
      </c>
      <c r="AU182" s="243" t="s">
        <v>81</v>
      </c>
      <c r="AV182" s="13" t="s">
        <v>79</v>
      </c>
      <c r="AW182" s="13" t="s">
        <v>33</v>
      </c>
      <c r="AX182" s="13" t="s">
        <v>71</v>
      </c>
      <c r="AY182" s="243" t="s">
        <v>166</v>
      </c>
    </row>
    <row r="183" s="14" customFormat="1">
      <c r="A183" s="14"/>
      <c r="B183" s="244"/>
      <c r="C183" s="245"/>
      <c r="D183" s="235" t="s">
        <v>177</v>
      </c>
      <c r="E183" s="246" t="s">
        <v>19</v>
      </c>
      <c r="F183" s="247" t="s">
        <v>985</v>
      </c>
      <c r="G183" s="245"/>
      <c r="H183" s="248">
        <v>0.035999999999999997</v>
      </c>
      <c r="I183" s="249"/>
      <c r="J183" s="245"/>
      <c r="K183" s="245"/>
      <c r="L183" s="250"/>
      <c r="M183" s="251"/>
      <c r="N183" s="252"/>
      <c r="O183" s="252"/>
      <c r="P183" s="252"/>
      <c r="Q183" s="252"/>
      <c r="R183" s="252"/>
      <c r="S183" s="252"/>
      <c r="T183" s="253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4" t="s">
        <v>177</v>
      </c>
      <c r="AU183" s="254" t="s">
        <v>81</v>
      </c>
      <c r="AV183" s="14" t="s">
        <v>81</v>
      </c>
      <c r="AW183" s="14" t="s">
        <v>33</v>
      </c>
      <c r="AX183" s="14" t="s">
        <v>71</v>
      </c>
      <c r="AY183" s="254" t="s">
        <v>166</v>
      </c>
    </row>
    <row r="184" s="15" customFormat="1">
      <c r="A184" s="15"/>
      <c r="B184" s="255"/>
      <c r="C184" s="256"/>
      <c r="D184" s="235" t="s">
        <v>177</v>
      </c>
      <c r="E184" s="257" t="s">
        <v>19</v>
      </c>
      <c r="F184" s="258" t="s">
        <v>180</v>
      </c>
      <c r="G184" s="256"/>
      <c r="H184" s="259">
        <v>0.10500000000000001</v>
      </c>
      <c r="I184" s="260"/>
      <c r="J184" s="256"/>
      <c r="K184" s="256"/>
      <c r="L184" s="261"/>
      <c r="M184" s="262"/>
      <c r="N184" s="263"/>
      <c r="O184" s="263"/>
      <c r="P184" s="263"/>
      <c r="Q184" s="263"/>
      <c r="R184" s="263"/>
      <c r="S184" s="263"/>
      <c r="T184" s="264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65" t="s">
        <v>177</v>
      </c>
      <c r="AU184" s="265" t="s">
        <v>81</v>
      </c>
      <c r="AV184" s="15" t="s">
        <v>173</v>
      </c>
      <c r="AW184" s="15" t="s">
        <v>33</v>
      </c>
      <c r="AX184" s="15" t="s">
        <v>79</v>
      </c>
      <c r="AY184" s="265" t="s">
        <v>166</v>
      </c>
    </row>
    <row r="185" s="2" customFormat="1" ht="16.5" customHeight="1">
      <c r="A185" s="41"/>
      <c r="B185" s="42"/>
      <c r="C185" s="215" t="s">
        <v>238</v>
      </c>
      <c r="D185" s="215" t="s">
        <v>168</v>
      </c>
      <c r="E185" s="216" t="s">
        <v>503</v>
      </c>
      <c r="F185" s="217" t="s">
        <v>504</v>
      </c>
      <c r="G185" s="218" t="s">
        <v>188</v>
      </c>
      <c r="H185" s="219">
        <v>16.579999999999998</v>
      </c>
      <c r="I185" s="220"/>
      <c r="J185" s="221">
        <f>ROUND(I185*H185,2)</f>
        <v>0</v>
      </c>
      <c r="K185" s="217" t="s">
        <v>172</v>
      </c>
      <c r="L185" s="47"/>
      <c r="M185" s="222" t="s">
        <v>19</v>
      </c>
      <c r="N185" s="223" t="s">
        <v>42</v>
      </c>
      <c r="O185" s="87"/>
      <c r="P185" s="224">
        <f>O185*H185</f>
        <v>0</v>
      </c>
      <c r="Q185" s="224">
        <v>0.00012999999999999999</v>
      </c>
      <c r="R185" s="224">
        <f>Q185*H185</f>
        <v>0.0021553999999999996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173</v>
      </c>
      <c r="AT185" s="226" t="s">
        <v>168</v>
      </c>
      <c r="AU185" s="226" t="s">
        <v>81</v>
      </c>
      <c r="AY185" s="20" t="s">
        <v>166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79</v>
      </c>
      <c r="BK185" s="227">
        <f>ROUND(I185*H185,2)</f>
        <v>0</v>
      </c>
      <c r="BL185" s="20" t="s">
        <v>173</v>
      </c>
      <c r="BM185" s="226" t="s">
        <v>505</v>
      </c>
    </row>
    <row r="186" s="2" customFormat="1">
      <c r="A186" s="41"/>
      <c r="B186" s="42"/>
      <c r="C186" s="43"/>
      <c r="D186" s="228" t="s">
        <v>175</v>
      </c>
      <c r="E186" s="43"/>
      <c r="F186" s="229" t="s">
        <v>506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175</v>
      </c>
      <c r="AU186" s="20" t="s">
        <v>81</v>
      </c>
    </row>
    <row r="187" s="13" customFormat="1">
      <c r="A187" s="13"/>
      <c r="B187" s="233"/>
      <c r="C187" s="234"/>
      <c r="D187" s="235" t="s">
        <v>177</v>
      </c>
      <c r="E187" s="236" t="s">
        <v>19</v>
      </c>
      <c r="F187" s="237" t="s">
        <v>964</v>
      </c>
      <c r="G187" s="234"/>
      <c r="H187" s="236" t="s">
        <v>19</v>
      </c>
      <c r="I187" s="238"/>
      <c r="J187" s="234"/>
      <c r="K187" s="234"/>
      <c r="L187" s="239"/>
      <c r="M187" s="240"/>
      <c r="N187" s="241"/>
      <c r="O187" s="241"/>
      <c r="P187" s="241"/>
      <c r="Q187" s="241"/>
      <c r="R187" s="241"/>
      <c r="S187" s="241"/>
      <c r="T187" s="242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3" t="s">
        <v>177</v>
      </c>
      <c r="AU187" s="243" t="s">
        <v>81</v>
      </c>
      <c r="AV187" s="13" t="s">
        <v>79</v>
      </c>
      <c r="AW187" s="13" t="s">
        <v>33</v>
      </c>
      <c r="AX187" s="13" t="s">
        <v>71</v>
      </c>
      <c r="AY187" s="243" t="s">
        <v>166</v>
      </c>
    </row>
    <row r="188" s="13" customFormat="1">
      <c r="A188" s="13"/>
      <c r="B188" s="233"/>
      <c r="C188" s="234"/>
      <c r="D188" s="235" t="s">
        <v>177</v>
      </c>
      <c r="E188" s="236" t="s">
        <v>19</v>
      </c>
      <c r="F188" s="237" t="s">
        <v>446</v>
      </c>
      <c r="G188" s="234"/>
      <c r="H188" s="236" t="s">
        <v>19</v>
      </c>
      <c r="I188" s="238"/>
      <c r="J188" s="234"/>
      <c r="K188" s="234"/>
      <c r="L188" s="239"/>
      <c r="M188" s="240"/>
      <c r="N188" s="241"/>
      <c r="O188" s="241"/>
      <c r="P188" s="241"/>
      <c r="Q188" s="241"/>
      <c r="R188" s="241"/>
      <c r="S188" s="241"/>
      <c r="T188" s="242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3" t="s">
        <v>177</v>
      </c>
      <c r="AU188" s="243" t="s">
        <v>81</v>
      </c>
      <c r="AV188" s="13" t="s">
        <v>79</v>
      </c>
      <c r="AW188" s="13" t="s">
        <v>33</v>
      </c>
      <c r="AX188" s="13" t="s">
        <v>71</v>
      </c>
      <c r="AY188" s="243" t="s">
        <v>166</v>
      </c>
    </row>
    <row r="189" s="13" customFormat="1">
      <c r="A189" s="13"/>
      <c r="B189" s="233"/>
      <c r="C189" s="234"/>
      <c r="D189" s="235" t="s">
        <v>177</v>
      </c>
      <c r="E189" s="236" t="s">
        <v>19</v>
      </c>
      <c r="F189" s="237" t="s">
        <v>967</v>
      </c>
      <c r="G189" s="234"/>
      <c r="H189" s="236" t="s">
        <v>19</v>
      </c>
      <c r="I189" s="238"/>
      <c r="J189" s="234"/>
      <c r="K189" s="234"/>
      <c r="L189" s="239"/>
      <c r="M189" s="240"/>
      <c r="N189" s="241"/>
      <c r="O189" s="241"/>
      <c r="P189" s="241"/>
      <c r="Q189" s="241"/>
      <c r="R189" s="241"/>
      <c r="S189" s="241"/>
      <c r="T189" s="242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3" t="s">
        <v>177</v>
      </c>
      <c r="AU189" s="243" t="s">
        <v>81</v>
      </c>
      <c r="AV189" s="13" t="s">
        <v>79</v>
      </c>
      <c r="AW189" s="13" t="s">
        <v>33</v>
      </c>
      <c r="AX189" s="13" t="s">
        <v>71</v>
      </c>
      <c r="AY189" s="243" t="s">
        <v>166</v>
      </c>
    </row>
    <row r="190" s="14" customFormat="1">
      <c r="A190" s="14"/>
      <c r="B190" s="244"/>
      <c r="C190" s="245"/>
      <c r="D190" s="235" t="s">
        <v>177</v>
      </c>
      <c r="E190" s="246" t="s">
        <v>19</v>
      </c>
      <c r="F190" s="247" t="s">
        <v>986</v>
      </c>
      <c r="G190" s="245"/>
      <c r="H190" s="248">
        <v>2.52</v>
      </c>
      <c r="I190" s="249"/>
      <c r="J190" s="245"/>
      <c r="K190" s="245"/>
      <c r="L190" s="250"/>
      <c r="M190" s="251"/>
      <c r="N190" s="252"/>
      <c r="O190" s="252"/>
      <c r="P190" s="252"/>
      <c r="Q190" s="252"/>
      <c r="R190" s="252"/>
      <c r="S190" s="252"/>
      <c r="T190" s="253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4" t="s">
        <v>177</v>
      </c>
      <c r="AU190" s="254" t="s">
        <v>81</v>
      </c>
      <c r="AV190" s="14" t="s">
        <v>81</v>
      </c>
      <c r="AW190" s="14" t="s">
        <v>33</v>
      </c>
      <c r="AX190" s="14" t="s">
        <v>71</v>
      </c>
      <c r="AY190" s="254" t="s">
        <v>166</v>
      </c>
    </row>
    <row r="191" s="13" customFormat="1">
      <c r="A191" s="13"/>
      <c r="B191" s="233"/>
      <c r="C191" s="234"/>
      <c r="D191" s="235" t="s">
        <v>177</v>
      </c>
      <c r="E191" s="236" t="s">
        <v>19</v>
      </c>
      <c r="F191" s="237" t="s">
        <v>969</v>
      </c>
      <c r="G191" s="234"/>
      <c r="H191" s="236" t="s">
        <v>19</v>
      </c>
      <c r="I191" s="238"/>
      <c r="J191" s="234"/>
      <c r="K191" s="234"/>
      <c r="L191" s="239"/>
      <c r="M191" s="240"/>
      <c r="N191" s="241"/>
      <c r="O191" s="241"/>
      <c r="P191" s="241"/>
      <c r="Q191" s="241"/>
      <c r="R191" s="241"/>
      <c r="S191" s="241"/>
      <c r="T191" s="242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3" t="s">
        <v>177</v>
      </c>
      <c r="AU191" s="243" t="s">
        <v>81</v>
      </c>
      <c r="AV191" s="13" t="s">
        <v>79</v>
      </c>
      <c r="AW191" s="13" t="s">
        <v>33</v>
      </c>
      <c r="AX191" s="13" t="s">
        <v>71</v>
      </c>
      <c r="AY191" s="243" t="s">
        <v>166</v>
      </c>
    </row>
    <row r="192" s="14" customFormat="1">
      <c r="A192" s="14"/>
      <c r="B192" s="244"/>
      <c r="C192" s="245"/>
      <c r="D192" s="235" t="s">
        <v>177</v>
      </c>
      <c r="E192" s="246" t="s">
        <v>19</v>
      </c>
      <c r="F192" s="247" t="s">
        <v>987</v>
      </c>
      <c r="G192" s="245"/>
      <c r="H192" s="248">
        <v>8.3499999999999996</v>
      </c>
      <c r="I192" s="249"/>
      <c r="J192" s="245"/>
      <c r="K192" s="245"/>
      <c r="L192" s="250"/>
      <c r="M192" s="251"/>
      <c r="N192" s="252"/>
      <c r="O192" s="252"/>
      <c r="P192" s="252"/>
      <c r="Q192" s="252"/>
      <c r="R192" s="252"/>
      <c r="S192" s="252"/>
      <c r="T192" s="253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4" t="s">
        <v>177</v>
      </c>
      <c r="AU192" s="254" t="s">
        <v>81</v>
      </c>
      <c r="AV192" s="14" t="s">
        <v>81</v>
      </c>
      <c r="AW192" s="14" t="s">
        <v>33</v>
      </c>
      <c r="AX192" s="14" t="s">
        <v>71</v>
      </c>
      <c r="AY192" s="254" t="s">
        <v>166</v>
      </c>
    </row>
    <row r="193" s="13" customFormat="1">
      <c r="A193" s="13"/>
      <c r="B193" s="233"/>
      <c r="C193" s="234"/>
      <c r="D193" s="235" t="s">
        <v>177</v>
      </c>
      <c r="E193" s="236" t="s">
        <v>19</v>
      </c>
      <c r="F193" s="237" t="s">
        <v>971</v>
      </c>
      <c r="G193" s="234"/>
      <c r="H193" s="236" t="s">
        <v>19</v>
      </c>
      <c r="I193" s="238"/>
      <c r="J193" s="234"/>
      <c r="K193" s="234"/>
      <c r="L193" s="239"/>
      <c r="M193" s="240"/>
      <c r="N193" s="241"/>
      <c r="O193" s="241"/>
      <c r="P193" s="241"/>
      <c r="Q193" s="241"/>
      <c r="R193" s="241"/>
      <c r="S193" s="241"/>
      <c r="T193" s="242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3" t="s">
        <v>177</v>
      </c>
      <c r="AU193" s="243" t="s">
        <v>81</v>
      </c>
      <c r="AV193" s="13" t="s">
        <v>79</v>
      </c>
      <c r="AW193" s="13" t="s">
        <v>33</v>
      </c>
      <c r="AX193" s="13" t="s">
        <v>71</v>
      </c>
      <c r="AY193" s="243" t="s">
        <v>166</v>
      </c>
    </row>
    <row r="194" s="14" customFormat="1">
      <c r="A194" s="14"/>
      <c r="B194" s="244"/>
      <c r="C194" s="245"/>
      <c r="D194" s="235" t="s">
        <v>177</v>
      </c>
      <c r="E194" s="246" t="s">
        <v>19</v>
      </c>
      <c r="F194" s="247" t="s">
        <v>988</v>
      </c>
      <c r="G194" s="245"/>
      <c r="H194" s="248">
        <v>5.71</v>
      </c>
      <c r="I194" s="249"/>
      <c r="J194" s="245"/>
      <c r="K194" s="245"/>
      <c r="L194" s="250"/>
      <c r="M194" s="251"/>
      <c r="N194" s="252"/>
      <c r="O194" s="252"/>
      <c r="P194" s="252"/>
      <c r="Q194" s="252"/>
      <c r="R194" s="252"/>
      <c r="S194" s="252"/>
      <c r="T194" s="25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4" t="s">
        <v>177</v>
      </c>
      <c r="AU194" s="254" t="s">
        <v>81</v>
      </c>
      <c r="AV194" s="14" t="s">
        <v>81</v>
      </c>
      <c r="AW194" s="14" t="s">
        <v>33</v>
      </c>
      <c r="AX194" s="14" t="s">
        <v>71</v>
      </c>
      <c r="AY194" s="254" t="s">
        <v>166</v>
      </c>
    </row>
    <row r="195" s="15" customFormat="1">
      <c r="A195" s="15"/>
      <c r="B195" s="255"/>
      <c r="C195" s="256"/>
      <c r="D195" s="235" t="s">
        <v>177</v>
      </c>
      <c r="E195" s="257" t="s">
        <v>19</v>
      </c>
      <c r="F195" s="258" t="s">
        <v>180</v>
      </c>
      <c r="G195" s="256"/>
      <c r="H195" s="259">
        <v>16.579999999999998</v>
      </c>
      <c r="I195" s="260"/>
      <c r="J195" s="256"/>
      <c r="K195" s="256"/>
      <c r="L195" s="261"/>
      <c r="M195" s="262"/>
      <c r="N195" s="263"/>
      <c r="O195" s="263"/>
      <c r="P195" s="263"/>
      <c r="Q195" s="263"/>
      <c r="R195" s="263"/>
      <c r="S195" s="263"/>
      <c r="T195" s="264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5" t="s">
        <v>177</v>
      </c>
      <c r="AU195" s="265" t="s">
        <v>81</v>
      </c>
      <c r="AV195" s="15" t="s">
        <v>173</v>
      </c>
      <c r="AW195" s="15" t="s">
        <v>33</v>
      </c>
      <c r="AX195" s="15" t="s">
        <v>79</v>
      </c>
      <c r="AY195" s="265" t="s">
        <v>166</v>
      </c>
    </row>
    <row r="196" s="2" customFormat="1" ht="16.5" customHeight="1">
      <c r="A196" s="41"/>
      <c r="B196" s="42"/>
      <c r="C196" s="215" t="s">
        <v>243</v>
      </c>
      <c r="D196" s="215" t="s">
        <v>168</v>
      </c>
      <c r="E196" s="216" t="s">
        <v>510</v>
      </c>
      <c r="F196" s="217" t="s">
        <v>511</v>
      </c>
      <c r="G196" s="218" t="s">
        <v>188</v>
      </c>
      <c r="H196" s="219">
        <v>16.579999999999998</v>
      </c>
      <c r="I196" s="220"/>
      <c r="J196" s="221">
        <f>ROUND(I196*H196,2)</f>
        <v>0</v>
      </c>
      <c r="K196" s="217" t="s">
        <v>172</v>
      </c>
      <c r="L196" s="47"/>
      <c r="M196" s="222" t="s">
        <v>19</v>
      </c>
      <c r="N196" s="223" t="s">
        <v>42</v>
      </c>
      <c r="O196" s="87"/>
      <c r="P196" s="224">
        <f>O196*H196</f>
        <v>0</v>
      </c>
      <c r="Q196" s="224">
        <v>0.00022000000000000001</v>
      </c>
      <c r="R196" s="224">
        <f>Q196*H196</f>
        <v>0.0036475999999999995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173</v>
      </c>
      <c r="AT196" s="226" t="s">
        <v>168</v>
      </c>
      <c r="AU196" s="226" t="s">
        <v>81</v>
      </c>
      <c r="AY196" s="20" t="s">
        <v>166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79</v>
      </c>
      <c r="BK196" s="227">
        <f>ROUND(I196*H196,2)</f>
        <v>0</v>
      </c>
      <c r="BL196" s="20" t="s">
        <v>173</v>
      </c>
      <c r="BM196" s="226" t="s">
        <v>512</v>
      </c>
    </row>
    <row r="197" s="2" customFormat="1">
      <c r="A197" s="41"/>
      <c r="B197" s="42"/>
      <c r="C197" s="43"/>
      <c r="D197" s="228" t="s">
        <v>175</v>
      </c>
      <c r="E197" s="43"/>
      <c r="F197" s="229" t="s">
        <v>513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175</v>
      </c>
      <c r="AU197" s="20" t="s">
        <v>81</v>
      </c>
    </row>
    <row r="198" s="13" customFormat="1">
      <c r="A198" s="13"/>
      <c r="B198" s="233"/>
      <c r="C198" s="234"/>
      <c r="D198" s="235" t="s">
        <v>177</v>
      </c>
      <c r="E198" s="236" t="s">
        <v>19</v>
      </c>
      <c r="F198" s="237" t="s">
        <v>964</v>
      </c>
      <c r="G198" s="234"/>
      <c r="H198" s="236" t="s">
        <v>19</v>
      </c>
      <c r="I198" s="238"/>
      <c r="J198" s="234"/>
      <c r="K198" s="234"/>
      <c r="L198" s="239"/>
      <c r="M198" s="240"/>
      <c r="N198" s="241"/>
      <c r="O198" s="241"/>
      <c r="P198" s="241"/>
      <c r="Q198" s="241"/>
      <c r="R198" s="241"/>
      <c r="S198" s="241"/>
      <c r="T198" s="242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3" t="s">
        <v>177</v>
      </c>
      <c r="AU198" s="243" t="s">
        <v>81</v>
      </c>
      <c r="AV198" s="13" t="s">
        <v>79</v>
      </c>
      <c r="AW198" s="13" t="s">
        <v>33</v>
      </c>
      <c r="AX198" s="13" t="s">
        <v>71</v>
      </c>
      <c r="AY198" s="243" t="s">
        <v>166</v>
      </c>
    </row>
    <row r="199" s="13" customFormat="1">
      <c r="A199" s="13"/>
      <c r="B199" s="233"/>
      <c r="C199" s="234"/>
      <c r="D199" s="235" t="s">
        <v>177</v>
      </c>
      <c r="E199" s="236" t="s">
        <v>19</v>
      </c>
      <c r="F199" s="237" t="s">
        <v>446</v>
      </c>
      <c r="G199" s="234"/>
      <c r="H199" s="236" t="s">
        <v>19</v>
      </c>
      <c r="I199" s="238"/>
      <c r="J199" s="234"/>
      <c r="K199" s="234"/>
      <c r="L199" s="239"/>
      <c r="M199" s="240"/>
      <c r="N199" s="241"/>
      <c r="O199" s="241"/>
      <c r="P199" s="241"/>
      <c r="Q199" s="241"/>
      <c r="R199" s="241"/>
      <c r="S199" s="241"/>
      <c r="T199" s="242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3" t="s">
        <v>177</v>
      </c>
      <c r="AU199" s="243" t="s">
        <v>81</v>
      </c>
      <c r="AV199" s="13" t="s">
        <v>79</v>
      </c>
      <c r="AW199" s="13" t="s">
        <v>33</v>
      </c>
      <c r="AX199" s="13" t="s">
        <v>71</v>
      </c>
      <c r="AY199" s="243" t="s">
        <v>166</v>
      </c>
    </row>
    <row r="200" s="13" customFormat="1">
      <c r="A200" s="13"/>
      <c r="B200" s="233"/>
      <c r="C200" s="234"/>
      <c r="D200" s="235" t="s">
        <v>177</v>
      </c>
      <c r="E200" s="236" t="s">
        <v>19</v>
      </c>
      <c r="F200" s="237" t="s">
        <v>967</v>
      </c>
      <c r="G200" s="234"/>
      <c r="H200" s="236" t="s">
        <v>19</v>
      </c>
      <c r="I200" s="238"/>
      <c r="J200" s="234"/>
      <c r="K200" s="234"/>
      <c r="L200" s="239"/>
      <c r="M200" s="240"/>
      <c r="N200" s="241"/>
      <c r="O200" s="241"/>
      <c r="P200" s="241"/>
      <c r="Q200" s="241"/>
      <c r="R200" s="241"/>
      <c r="S200" s="241"/>
      <c r="T200" s="242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3" t="s">
        <v>177</v>
      </c>
      <c r="AU200" s="243" t="s">
        <v>81</v>
      </c>
      <c r="AV200" s="13" t="s">
        <v>79</v>
      </c>
      <c r="AW200" s="13" t="s">
        <v>33</v>
      </c>
      <c r="AX200" s="13" t="s">
        <v>71</v>
      </c>
      <c r="AY200" s="243" t="s">
        <v>166</v>
      </c>
    </row>
    <row r="201" s="14" customFormat="1">
      <c r="A201" s="14"/>
      <c r="B201" s="244"/>
      <c r="C201" s="245"/>
      <c r="D201" s="235" t="s">
        <v>177</v>
      </c>
      <c r="E201" s="246" t="s">
        <v>19</v>
      </c>
      <c r="F201" s="247" t="s">
        <v>986</v>
      </c>
      <c r="G201" s="245"/>
      <c r="H201" s="248">
        <v>2.52</v>
      </c>
      <c r="I201" s="249"/>
      <c r="J201" s="245"/>
      <c r="K201" s="245"/>
      <c r="L201" s="250"/>
      <c r="M201" s="251"/>
      <c r="N201" s="252"/>
      <c r="O201" s="252"/>
      <c r="P201" s="252"/>
      <c r="Q201" s="252"/>
      <c r="R201" s="252"/>
      <c r="S201" s="252"/>
      <c r="T201" s="253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4" t="s">
        <v>177</v>
      </c>
      <c r="AU201" s="254" t="s">
        <v>81</v>
      </c>
      <c r="AV201" s="14" t="s">
        <v>81</v>
      </c>
      <c r="AW201" s="14" t="s">
        <v>33</v>
      </c>
      <c r="AX201" s="14" t="s">
        <v>71</v>
      </c>
      <c r="AY201" s="254" t="s">
        <v>166</v>
      </c>
    </row>
    <row r="202" s="13" customFormat="1">
      <c r="A202" s="13"/>
      <c r="B202" s="233"/>
      <c r="C202" s="234"/>
      <c r="D202" s="235" t="s">
        <v>177</v>
      </c>
      <c r="E202" s="236" t="s">
        <v>19</v>
      </c>
      <c r="F202" s="237" t="s">
        <v>969</v>
      </c>
      <c r="G202" s="234"/>
      <c r="H202" s="236" t="s">
        <v>19</v>
      </c>
      <c r="I202" s="238"/>
      <c r="J202" s="234"/>
      <c r="K202" s="234"/>
      <c r="L202" s="239"/>
      <c r="M202" s="240"/>
      <c r="N202" s="241"/>
      <c r="O202" s="241"/>
      <c r="P202" s="241"/>
      <c r="Q202" s="241"/>
      <c r="R202" s="241"/>
      <c r="S202" s="241"/>
      <c r="T202" s="24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3" t="s">
        <v>177</v>
      </c>
      <c r="AU202" s="243" t="s">
        <v>81</v>
      </c>
      <c r="AV202" s="13" t="s">
        <v>79</v>
      </c>
      <c r="AW202" s="13" t="s">
        <v>33</v>
      </c>
      <c r="AX202" s="13" t="s">
        <v>71</v>
      </c>
      <c r="AY202" s="243" t="s">
        <v>166</v>
      </c>
    </row>
    <row r="203" s="14" customFormat="1">
      <c r="A203" s="14"/>
      <c r="B203" s="244"/>
      <c r="C203" s="245"/>
      <c r="D203" s="235" t="s">
        <v>177</v>
      </c>
      <c r="E203" s="246" t="s">
        <v>19</v>
      </c>
      <c r="F203" s="247" t="s">
        <v>987</v>
      </c>
      <c r="G203" s="245"/>
      <c r="H203" s="248">
        <v>8.3499999999999996</v>
      </c>
      <c r="I203" s="249"/>
      <c r="J203" s="245"/>
      <c r="K203" s="245"/>
      <c r="L203" s="250"/>
      <c r="M203" s="251"/>
      <c r="N203" s="252"/>
      <c r="O203" s="252"/>
      <c r="P203" s="252"/>
      <c r="Q203" s="252"/>
      <c r="R203" s="252"/>
      <c r="S203" s="252"/>
      <c r="T203" s="253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4" t="s">
        <v>177</v>
      </c>
      <c r="AU203" s="254" t="s">
        <v>81</v>
      </c>
      <c r="AV203" s="14" t="s">
        <v>81</v>
      </c>
      <c r="AW203" s="14" t="s">
        <v>33</v>
      </c>
      <c r="AX203" s="14" t="s">
        <v>71</v>
      </c>
      <c r="AY203" s="254" t="s">
        <v>166</v>
      </c>
    </row>
    <row r="204" s="13" customFormat="1">
      <c r="A204" s="13"/>
      <c r="B204" s="233"/>
      <c r="C204" s="234"/>
      <c r="D204" s="235" t="s">
        <v>177</v>
      </c>
      <c r="E204" s="236" t="s">
        <v>19</v>
      </c>
      <c r="F204" s="237" t="s">
        <v>971</v>
      </c>
      <c r="G204" s="234"/>
      <c r="H204" s="236" t="s">
        <v>19</v>
      </c>
      <c r="I204" s="238"/>
      <c r="J204" s="234"/>
      <c r="K204" s="234"/>
      <c r="L204" s="239"/>
      <c r="M204" s="240"/>
      <c r="N204" s="241"/>
      <c r="O204" s="241"/>
      <c r="P204" s="241"/>
      <c r="Q204" s="241"/>
      <c r="R204" s="241"/>
      <c r="S204" s="241"/>
      <c r="T204" s="242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3" t="s">
        <v>177</v>
      </c>
      <c r="AU204" s="243" t="s">
        <v>81</v>
      </c>
      <c r="AV204" s="13" t="s">
        <v>79</v>
      </c>
      <c r="AW204" s="13" t="s">
        <v>33</v>
      </c>
      <c r="AX204" s="13" t="s">
        <v>71</v>
      </c>
      <c r="AY204" s="243" t="s">
        <v>166</v>
      </c>
    </row>
    <row r="205" s="14" customFormat="1">
      <c r="A205" s="14"/>
      <c r="B205" s="244"/>
      <c r="C205" s="245"/>
      <c r="D205" s="235" t="s">
        <v>177</v>
      </c>
      <c r="E205" s="246" t="s">
        <v>19</v>
      </c>
      <c r="F205" s="247" t="s">
        <v>988</v>
      </c>
      <c r="G205" s="245"/>
      <c r="H205" s="248">
        <v>5.71</v>
      </c>
      <c r="I205" s="249"/>
      <c r="J205" s="245"/>
      <c r="K205" s="245"/>
      <c r="L205" s="250"/>
      <c r="M205" s="251"/>
      <c r="N205" s="252"/>
      <c r="O205" s="252"/>
      <c r="P205" s="252"/>
      <c r="Q205" s="252"/>
      <c r="R205" s="252"/>
      <c r="S205" s="252"/>
      <c r="T205" s="253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4" t="s">
        <v>177</v>
      </c>
      <c r="AU205" s="254" t="s">
        <v>81</v>
      </c>
      <c r="AV205" s="14" t="s">
        <v>81</v>
      </c>
      <c r="AW205" s="14" t="s">
        <v>33</v>
      </c>
      <c r="AX205" s="14" t="s">
        <v>71</v>
      </c>
      <c r="AY205" s="254" t="s">
        <v>166</v>
      </c>
    </row>
    <row r="206" s="15" customFormat="1">
      <c r="A206" s="15"/>
      <c r="B206" s="255"/>
      <c r="C206" s="256"/>
      <c r="D206" s="235" t="s">
        <v>177</v>
      </c>
      <c r="E206" s="257" t="s">
        <v>19</v>
      </c>
      <c r="F206" s="258" t="s">
        <v>180</v>
      </c>
      <c r="G206" s="256"/>
      <c r="H206" s="259">
        <v>16.579999999999998</v>
      </c>
      <c r="I206" s="260"/>
      <c r="J206" s="256"/>
      <c r="K206" s="256"/>
      <c r="L206" s="261"/>
      <c r="M206" s="262"/>
      <c r="N206" s="263"/>
      <c r="O206" s="263"/>
      <c r="P206" s="263"/>
      <c r="Q206" s="263"/>
      <c r="R206" s="263"/>
      <c r="S206" s="263"/>
      <c r="T206" s="264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65" t="s">
        <v>177</v>
      </c>
      <c r="AU206" s="265" t="s">
        <v>81</v>
      </c>
      <c r="AV206" s="15" t="s">
        <v>173</v>
      </c>
      <c r="AW206" s="15" t="s">
        <v>33</v>
      </c>
      <c r="AX206" s="15" t="s">
        <v>79</v>
      </c>
      <c r="AY206" s="265" t="s">
        <v>166</v>
      </c>
    </row>
    <row r="207" s="12" customFormat="1" ht="22.8" customHeight="1">
      <c r="A207" s="12"/>
      <c r="B207" s="199"/>
      <c r="C207" s="200"/>
      <c r="D207" s="201" t="s">
        <v>70</v>
      </c>
      <c r="E207" s="213" t="s">
        <v>231</v>
      </c>
      <c r="F207" s="213" t="s">
        <v>314</v>
      </c>
      <c r="G207" s="200"/>
      <c r="H207" s="200"/>
      <c r="I207" s="203"/>
      <c r="J207" s="214">
        <f>BK207</f>
        <v>0</v>
      </c>
      <c r="K207" s="200"/>
      <c r="L207" s="205"/>
      <c r="M207" s="206"/>
      <c r="N207" s="207"/>
      <c r="O207" s="207"/>
      <c r="P207" s="208">
        <f>SUM(P208:P229)</f>
        <v>0</v>
      </c>
      <c r="Q207" s="207"/>
      <c r="R207" s="208">
        <f>SUM(R208:R229)</f>
        <v>0.00099520000000000012</v>
      </c>
      <c r="S207" s="207"/>
      <c r="T207" s="209">
        <f>SUM(T208:T229)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0" t="s">
        <v>79</v>
      </c>
      <c r="AT207" s="211" t="s">
        <v>70</v>
      </c>
      <c r="AU207" s="211" t="s">
        <v>79</v>
      </c>
      <c r="AY207" s="210" t="s">
        <v>166</v>
      </c>
      <c r="BK207" s="212">
        <f>SUM(BK208:BK229)</f>
        <v>0</v>
      </c>
    </row>
    <row r="208" s="2" customFormat="1" ht="24.15" customHeight="1">
      <c r="A208" s="41"/>
      <c r="B208" s="42"/>
      <c r="C208" s="215" t="s">
        <v>8</v>
      </c>
      <c r="D208" s="215" t="s">
        <v>168</v>
      </c>
      <c r="E208" s="216" t="s">
        <v>514</v>
      </c>
      <c r="F208" s="217" t="s">
        <v>515</v>
      </c>
      <c r="G208" s="218" t="s">
        <v>171</v>
      </c>
      <c r="H208" s="219">
        <v>12.44</v>
      </c>
      <c r="I208" s="220"/>
      <c r="J208" s="221">
        <f>ROUND(I208*H208,2)</f>
        <v>0</v>
      </c>
      <c r="K208" s="217" t="s">
        <v>172</v>
      </c>
      <c r="L208" s="47"/>
      <c r="M208" s="222" t="s">
        <v>19</v>
      </c>
      <c r="N208" s="223" t="s">
        <v>42</v>
      </c>
      <c r="O208" s="87"/>
      <c r="P208" s="224">
        <f>O208*H208</f>
        <v>0</v>
      </c>
      <c r="Q208" s="224">
        <v>8.0000000000000007E-05</v>
      </c>
      <c r="R208" s="224">
        <f>Q208*H208</f>
        <v>0.00099520000000000012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173</v>
      </c>
      <c r="AT208" s="226" t="s">
        <v>168</v>
      </c>
      <c r="AU208" s="226" t="s">
        <v>81</v>
      </c>
      <c r="AY208" s="20" t="s">
        <v>166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79</v>
      </c>
      <c r="BK208" s="227">
        <f>ROUND(I208*H208,2)</f>
        <v>0</v>
      </c>
      <c r="BL208" s="20" t="s">
        <v>173</v>
      </c>
      <c r="BM208" s="226" t="s">
        <v>516</v>
      </c>
    </row>
    <row r="209" s="2" customFormat="1">
      <c r="A209" s="41"/>
      <c r="B209" s="42"/>
      <c r="C209" s="43"/>
      <c r="D209" s="228" t="s">
        <v>175</v>
      </c>
      <c r="E209" s="43"/>
      <c r="F209" s="229" t="s">
        <v>517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175</v>
      </c>
      <c r="AU209" s="20" t="s">
        <v>81</v>
      </c>
    </row>
    <row r="210" s="13" customFormat="1">
      <c r="A210" s="13"/>
      <c r="B210" s="233"/>
      <c r="C210" s="234"/>
      <c r="D210" s="235" t="s">
        <v>177</v>
      </c>
      <c r="E210" s="236" t="s">
        <v>19</v>
      </c>
      <c r="F210" s="237" t="s">
        <v>964</v>
      </c>
      <c r="G210" s="234"/>
      <c r="H210" s="236" t="s">
        <v>19</v>
      </c>
      <c r="I210" s="238"/>
      <c r="J210" s="234"/>
      <c r="K210" s="234"/>
      <c r="L210" s="239"/>
      <c r="M210" s="240"/>
      <c r="N210" s="241"/>
      <c r="O210" s="241"/>
      <c r="P210" s="241"/>
      <c r="Q210" s="241"/>
      <c r="R210" s="241"/>
      <c r="S210" s="241"/>
      <c r="T210" s="24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3" t="s">
        <v>177</v>
      </c>
      <c r="AU210" s="243" t="s">
        <v>81</v>
      </c>
      <c r="AV210" s="13" t="s">
        <v>79</v>
      </c>
      <c r="AW210" s="13" t="s">
        <v>33</v>
      </c>
      <c r="AX210" s="13" t="s">
        <v>71</v>
      </c>
      <c r="AY210" s="243" t="s">
        <v>166</v>
      </c>
    </row>
    <row r="211" s="13" customFormat="1">
      <c r="A211" s="13"/>
      <c r="B211" s="233"/>
      <c r="C211" s="234"/>
      <c r="D211" s="235" t="s">
        <v>177</v>
      </c>
      <c r="E211" s="236" t="s">
        <v>19</v>
      </c>
      <c r="F211" s="237" t="s">
        <v>446</v>
      </c>
      <c r="G211" s="234"/>
      <c r="H211" s="236" t="s">
        <v>19</v>
      </c>
      <c r="I211" s="238"/>
      <c r="J211" s="234"/>
      <c r="K211" s="234"/>
      <c r="L211" s="239"/>
      <c r="M211" s="240"/>
      <c r="N211" s="241"/>
      <c r="O211" s="241"/>
      <c r="P211" s="241"/>
      <c r="Q211" s="241"/>
      <c r="R211" s="241"/>
      <c r="S211" s="241"/>
      <c r="T211" s="242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3" t="s">
        <v>177</v>
      </c>
      <c r="AU211" s="243" t="s">
        <v>81</v>
      </c>
      <c r="AV211" s="13" t="s">
        <v>79</v>
      </c>
      <c r="AW211" s="13" t="s">
        <v>33</v>
      </c>
      <c r="AX211" s="13" t="s">
        <v>71</v>
      </c>
      <c r="AY211" s="243" t="s">
        <v>166</v>
      </c>
    </row>
    <row r="212" s="13" customFormat="1">
      <c r="A212" s="13"/>
      <c r="B212" s="233"/>
      <c r="C212" s="234"/>
      <c r="D212" s="235" t="s">
        <v>177</v>
      </c>
      <c r="E212" s="236" t="s">
        <v>19</v>
      </c>
      <c r="F212" s="237" t="s">
        <v>967</v>
      </c>
      <c r="G212" s="234"/>
      <c r="H212" s="236" t="s">
        <v>19</v>
      </c>
      <c r="I212" s="238"/>
      <c r="J212" s="234"/>
      <c r="K212" s="234"/>
      <c r="L212" s="239"/>
      <c r="M212" s="240"/>
      <c r="N212" s="241"/>
      <c r="O212" s="241"/>
      <c r="P212" s="241"/>
      <c r="Q212" s="241"/>
      <c r="R212" s="241"/>
      <c r="S212" s="241"/>
      <c r="T212" s="242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3" t="s">
        <v>177</v>
      </c>
      <c r="AU212" s="243" t="s">
        <v>81</v>
      </c>
      <c r="AV212" s="13" t="s">
        <v>79</v>
      </c>
      <c r="AW212" s="13" t="s">
        <v>33</v>
      </c>
      <c r="AX212" s="13" t="s">
        <v>71</v>
      </c>
      <c r="AY212" s="243" t="s">
        <v>166</v>
      </c>
    </row>
    <row r="213" s="14" customFormat="1">
      <c r="A213" s="14"/>
      <c r="B213" s="244"/>
      <c r="C213" s="245"/>
      <c r="D213" s="235" t="s">
        <v>177</v>
      </c>
      <c r="E213" s="246" t="s">
        <v>19</v>
      </c>
      <c r="F213" s="247" t="s">
        <v>989</v>
      </c>
      <c r="G213" s="245"/>
      <c r="H213" s="248">
        <v>1.8899999999999999</v>
      </c>
      <c r="I213" s="249"/>
      <c r="J213" s="245"/>
      <c r="K213" s="245"/>
      <c r="L213" s="250"/>
      <c r="M213" s="251"/>
      <c r="N213" s="252"/>
      <c r="O213" s="252"/>
      <c r="P213" s="252"/>
      <c r="Q213" s="252"/>
      <c r="R213" s="252"/>
      <c r="S213" s="252"/>
      <c r="T213" s="253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4" t="s">
        <v>177</v>
      </c>
      <c r="AU213" s="254" t="s">
        <v>81</v>
      </c>
      <c r="AV213" s="14" t="s">
        <v>81</v>
      </c>
      <c r="AW213" s="14" t="s">
        <v>33</v>
      </c>
      <c r="AX213" s="14" t="s">
        <v>71</v>
      </c>
      <c r="AY213" s="254" t="s">
        <v>166</v>
      </c>
    </row>
    <row r="214" s="13" customFormat="1">
      <c r="A214" s="13"/>
      <c r="B214" s="233"/>
      <c r="C214" s="234"/>
      <c r="D214" s="235" t="s">
        <v>177</v>
      </c>
      <c r="E214" s="236" t="s">
        <v>19</v>
      </c>
      <c r="F214" s="237" t="s">
        <v>969</v>
      </c>
      <c r="G214" s="234"/>
      <c r="H214" s="236" t="s">
        <v>19</v>
      </c>
      <c r="I214" s="238"/>
      <c r="J214" s="234"/>
      <c r="K214" s="234"/>
      <c r="L214" s="239"/>
      <c r="M214" s="240"/>
      <c r="N214" s="241"/>
      <c r="O214" s="241"/>
      <c r="P214" s="241"/>
      <c r="Q214" s="241"/>
      <c r="R214" s="241"/>
      <c r="S214" s="241"/>
      <c r="T214" s="242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3" t="s">
        <v>177</v>
      </c>
      <c r="AU214" s="243" t="s">
        <v>81</v>
      </c>
      <c r="AV214" s="13" t="s">
        <v>79</v>
      </c>
      <c r="AW214" s="13" t="s">
        <v>33</v>
      </c>
      <c r="AX214" s="13" t="s">
        <v>71</v>
      </c>
      <c r="AY214" s="243" t="s">
        <v>166</v>
      </c>
    </row>
    <row r="215" s="14" customFormat="1">
      <c r="A215" s="14"/>
      <c r="B215" s="244"/>
      <c r="C215" s="245"/>
      <c r="D215" s="235" t="s">
        <v>177</v>
      </c>
      <c r="E215" s="246" t="s">
        <v>19</v>
      </c>
      <c r="F215" s="247" t="s">
        <v>990</v>
      </c>
      <c r="G215" s="245"/>
      <c r="H215" s="248">
        <v>6.2649999999999997</v>
      </c>
      <c r="I215" s="249"/>
      <c r="J215" s="245"/>
      <c r="K215" s="245"/>
      <c r="L215" s="250"/>
      <c r="M215" s="251"/>
      <c r="N215" s="252"/>
      <c r="O215" s="252"/>
      <c r="P215" s="252"/>
      <c r="Q215" s="252"/>
      <c r="R215" s="252"/>
      <c r="S215" s="252"/>
      <c r="T215" s="253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4" t="s">
        <v>177</v>
      </c>
      <c r="AU215" s="254" t="s">
        <v>81</v>
      </c>
      <c r="AV215" s="14" t="s">
        <v>81</v>
      </c>
      <c r="AW215" s="14" t="s">
        <v>33</v>
      </c>
      <c r="AX215" s="14" t="s">
        <v>71</v>
      </c>
      <c r="AY215" s="254" t="s">
        <v>166</v>
      </c>
    </row>
    <row r="216" s="13" customFormat="1">
      <c r="A216" s="13"/>
      <c r="B216" s="233"/>
      <c r="C216" s="234"/>
      <c r="D216" s="235" t="s">
        <v>177</v>
      </c>
      <c r="E216" s="236" t="s">
        <v>19</v>
      </c>
      <c r="F216" s="237" t="s">
        <v>971</v>
      </c>
      <c r="G216" s="234"/>
      <c r="H216" s="236" t="s">
        <v>19</v>
      </c>
      <c r="I216" s="238"/>
      <c r="J216" s="234"/>
      <c r="K216" s="234"/>
      <c r="L216" s="239"/>
      <c r="M216" s="240"/>
      <c r="N216" s="241"/>
      <c r="O216" s="241"/>
      <c r="P216" s="241"/>
      <c r="Q216" s="241"/>
      <c r="R216" s="241"/>
      <c r="S216" s="241"/>
      <c r="T216" s="242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3" t="s">
        <v>177</v>
      </c>
      <c r="AU216" s="243" t="s">
        <v>81</v>
      </c>
      <c r="AV216" s="13" t="s">
        <v>79</v>
      </c>
      <c r="AW216" s="13" t="s">
        <v>33</v>
      </c>
      <c r="AX216" s="13" t="s">
        <v>71</v>
      </c>
      <c r="AY216" s="243" t="s">
        <v>166</v>
      </c>
    </row>
    <row r="217" s="14" customFormat="1">
      <c r="A217" s="14"/>
      <c r="B217" s="244"/>
      <c r="C217" s="245"/>
      <c r="D217" s="235" t="s">
        <v>177</v>
      </c>
      <c r="E217" s="246" t="s">
        <v>19</v>
      </c>
      <c r="F217" s="247" t="s">
        <v>991</v>
      </c>
      <c r="G217" s="245"/>
      <c r="H217" s="248">
        <v>4.2850000000000001</v>
      </c>
      <c r="I217" s="249"/>
      <c r="J217" s="245"/>
      <c r="K217" s="245"/>
      <c r="L217" s="250"/>
      <c r="M217" s="251"/>
      <c r="N217" s="252"/>
      <c r="O217" s="252"/>
      <c r="P217" s="252"/>
      <c r="Q217" s="252"/>
      <c r="R217" s="252"/>
      <c r="S217" s="252"/>
      <c r="T217" s="253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4" t="s">
        <v>177</v>
      </c>
      <c r="AU217" s="254" t="s">
        <v>81</v>
      </c>
      <c r="AV217" s="14" t="s">
        <v>81</v>
      </c>
      <c r="AW217" s="14" t="s">
        <v>33</v>
      </c>
      <c r="AX217" s="14" t="s">
        <v>71</v>
      </c>
      <c r="AY217" s="254" t="s">
        <v>166</v>
      </c>
    </row>
    <row r="218" s="15" customFormat="1">
      <c r="A218" s="15"/>
      <c r="B218" s="255"/>
      <c r="C218" s="256"/>
      <c r="D218" s="235" t="s">
        <v>177</v>
      </c>
      <c r="E218" s="257" t="s">
        <v>19</v>
      </c>
      <c r="F218" s="258" t="s">
        <v>180</v>
      </c>
      <c r="G218" s="256"/>
      <c r="H218" s="259">
        <v>12.44</v>
      </c>
      <c r="I218" s="260"/>
      <c r="J218" s="256"/>
      <c r="K218" s="256"/>
      <c r="L218" s="261"/>
      <c r="M218" s="262"/>
      <c r="N218" s="263"/>
      <c r="O218" s="263"/>
      <c r="P218" s="263"/>
      <c r="Q218" s="263"/>
      <c r="R218" s="263"/>
      <c r="S218" s="263"/>
      <c r="T218" s="264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5" t="s">
        <v>177</v>
      </c>
      <c r="AU218" s="265" t="s">
        <v>81</v>
      </c>
      <c r="AV218" s="15" t="s">
        <v>173</v>
      </c>
      <c r="AW218" s="15" t="s">
        <v>33</v>
      </c>
      <c r="AX218" s="15" t="s">
        <v>79</v>
      </c>
      <c r="AY218" s="265" t="s">
        <v>166</v>
      </c>
    </row>
    <row r="219" s="2" customFormat="1" ht="16.5" customHeight="1">
      <c r="A219" s="41"/>
      <c r="B219" s="42"/>
      <c r="C219" s="283" t="s">
        <v>263</v>
      </c>
      <c r="D219" s="283" t="s">
        <v>392</v>
      </c>
      <c r="E219" s="284" t="s">
        <v>522</v>
      </c>
      <c r="F219" s="285" t="s">
        <v>523</v>
      </c>
      <c r="G219" s="286" t="s">
        <v>524</v>
      </c>
      <c r="H219" s="287">
        <v>27.367999999999999</v>
      </c>
      <c r="I219" s="288"/>
      <c r="J219" s="289">
        <f>ROUND(I219*H219,2)</f>
        <v>0</v>
      </c>
      <c r="K219" s="285" t="s">
        <v>476</v>
      </c>
      <c r="L219" s="290"/>
      <c r="M219" s="291" t="s">
        <v>19</v>
      </c>
      <c r="N219" s="292" t="s">
        <v>42</v>
      </c>
      <c r="O219" s="87"/>
      <c r="P219" s="224">
        <f>O219*H219</f>
        <v>0</v>
      </c>
      <c r="Q219" s="224">
        <v>0</v>
      </c>
      <c r="R219" s="224">
        <f>Q219*H219</f>
        <v>0</v>
      </c>
      <c r="S219" s="224">
        <v>0</v>
      </c>
      <c r="T219" s="225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6" t="s">
        <v>226</v>
      </c>
      <c r="AT219" s="226" t="s">
        <v>392</v>
      </c>
      <c r="AU219" s="226" t="s">
        <v>81</v>
      </c>
      <c r="AY219" s="20" t="s">
        <v>166</v>
      </c>
      <c r="BE219" s="227">
        <f>IF(N219="základní",J219,0)</f>
        <v>0</v>
      </c>
      <c r="BF219" s="227">
        <f>IF(N219="snížená",J219,0)</f>
        <v>0</v>
      </c>
      <c r="BG219" s="227">
        <f>IF(N219="zákl. přenesená",J219,0)</f>
        <v>0</v>
      </c>
      <c r="BH219" s="227">
        <f>IF(N219="sníž. přenesená",J219,0)</f>
        <v>0</v>
      </c>
      <c r="BI219" s="227">
        <f>IF(N219="nulová",J219,0)</f>
        <v>0</v>
      </c>
      <c r="BJ219" s="20" t="s">
        <v>79</v>
      </c>
      <c r="BK219" s="227">
        <f>ROUND(I219*H219,2)</f>
        <v>0</v>
      </c>
      <c r="BL219" s="20" t="s">
        <v>173</v>
      </c>
      <c r="BM219" s="226" t="s">
        <v>525</v>
      </c>
    </row>
    <row r="220" s="13" customFormat="1">
      <c r="A220" s="13"/>
      <c r="B220" s="233"/>
      <c r="C220" s="234"/>
      <c r="D220" s="235" t="s">
        <v>177</v>
      </c>
      <c r="E220" s="236" t="s">
        <v>19</v>
      </c>
      <c r="F220" s="237" t="s">
        <v>964</v>
      </c>
      <c r="G220" s="234"/>
      <c r="H220" s="236" t="s">
        <v>19</v>
      </c>
      <c r="I220" s="238"/>
      <c r="J220" s="234"/>
      <c r="K220" s="234"/>
      <c r="L220" s="239"/>
      <c r="M220" s="240"/>
      <c r="N220" s="241"/>
      <c r="O220" s="241"/>
      <c r="P220" s="241"/>
      <c r="Q220" s="241"/>
      <c r="R220" s="241"/>
      <c r="S220" s="241"/>
      <c r="T220" s="242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3" t="s">
        <v>177</v>
      </c>
      <c r="AU220" s="243" t="s">
        <v>81</v>
      </c>
      <c r="AV220" s="13" t="s">
        <v>79</v>
      </c>
      <c r="AW220" s="13" t="s">
        <v>33</v>
      </c>
      <c r="AX220" s="13" t="s">
        <v>71</v>
      </c>
      <c r="AY220" s="243" t="s">
        <v>166</v>
      </c>
    </row>
    <row r="221" s="13" customFormat="1">
      <c r="A221" s="13"/>
      <c r="B221" s="233"/>
      <c r="C221" s="234"/>
      <c r="D221" s="235" t="s">
        <v>177</v>
      </c>
      <c r="E221" s="236" t="s">
        <v>19</v>
      </c>
      <c r="F221" s="237" t="s">
        <v>446</v>
      </c>
      <c r="G221" s="234"/>
      <c r="H221" s="236" t="s">
        <v>19</v>
      </c>
      <c r="I221" s="238"/>
      <c r="J221" s="234"/>
      <c r="K221" s="234"/>
      <c r="L221" s="239"/>
      <c r="M221" s="240"/>
      <c r="N221" s="241"/>
      <c r="O221" s="241"/>
      <c r="P221" s="241"/>
      <c r="Q221" s="241"/>
      <c r="R221" s="241"/>
      <c r="S221" s="241"/>
      <c r="T221" s="242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3" t="s">
        <v>177</v>
      </c>
      <c r="AU221" s="243" t="s">
        <v>81</v>
      </c>
      <c r="AV221" s="13" t="s">
        <v>79</v>
      </c>
      <c r="AW221" s="13" t="s">
        <v>33</v>
      </c>
      <c r="AX221" s="13" t="s">
        <v>71</v>
      </c>
      <c r="AY221" s="243" t="s">
        <v>166</v>
      </c>
    </row>
    <row r="222" s="13" customFormat="1">
      <c r="A222" s="13"/>
      <c r="B222" s="233"/>
      <c r="C222" s="234"/>
      <c r="D222" s="235" t="s">
        <v>177</v>
      </c>
      <c r="E222" s="236" t="s">
        <v>19</v>
      </c>
      <c r="F222" s="237" t="s">
        <v>967</v>
      </c>
      <c r="G222" s="234"/>
      <c r="H222" s="236" t="s">
        <v>19</v>
      </c>
      <c r="I222" s="238"/>
      <c r="J222" s="234"/>
      <c r="K222" s="234"/>
      <c r="L222" s="239"/>
      <c r="M222" s="240"/>
      <c r="N222" s="241"/>
      <c r="O222" s="241"/>
      <c r="P222" s="241"/>
      <c r="Q222" s="241"/>
      <c r="R222" s="241"/>
      <c r="S222" s="241"/>
      <c r="T222" s="242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3" t="s">
        <v>177</v>
      </c>
      <c r="AU222" s="243" t="s">
        <v>81</v>
      </c>
      <c r="AV222" s="13" t="s">
        <v>79</v>
      </c>
      <c r="AW222" s="13" t="s">
        <v>33</v>
      </c>
      <c r="AX222" s="13" t="s">
        <v>71</v>
      </c>
      <c r="AY222" s="243" t="s">
        <v>166</v>
      </c>
    </row>
    <row r="223" s="14" customFormat="1">
      <c r="A223" s="14"/>
      <c r="B223" s="244"/>
      <c r="C223" s="245"/>
      <c r="D223" s="235" t="s">
        <v>177</v>
      </c>
      <c r="E223" s="246" t="s">
        <v>19</v>
      </c>
      <c r="F223" s="247" t="s">
        <v>992</v>
      </c>
      <c r="G223" s="245"/>
      <c r="H223" s="248">
        <v>3.7799999999999998</v>
      </c>
      <c r="I223" s="249"/>
      <c r="J223" s="245"/>
      <c r="K223" s="245"/>
      <c r="L223" s="250"/>
      <c r="M223" s="251"/>
      <c r="N223" s="252"/>
      <c r="O223" s="252"/>
      <c r="P223" s="252"/>
      <c r="Q223" s="252"/>
      <c r="R223" s="252"/>
      <c r="S223" s="252"/>
      <c r="T223" s="253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4" t="s">
        <v>177</v>
      </c>
      <c r="AU223" s="254" t="s">
        <v>81</v>
      </c>
      <c r="AV223" s="14" t="s">
        <v>81</v>
      </c>
      <c r="AW223" s="14" t="s">
        <v>33</v>
      </c>
      <c r="AX223" s="14" t="s">
        <v>71</v>
      </c>
      <c r="AY223" s="254" t="s">
        <v>166</v>
      </c>
    </row>
    <row r="224" s="13" customFormat="1">
      <c r="A224" s="13"/>
      <c r="B224" s="233"/>
      <c r="C224" s="234"/>
      <c r="D224" s="235" t="s">
        <v>177</v>
      </c>
      <c r="E224" s="236" t="s">
        <v>19</v>
      </c>
      <c r="F224" s="237" t="s">
        <v>969</v>
      </c>
      <c r="G224" s="234"/>
      <c r="H224" s="236" t="s">
        <v>19</v>
      </c>
      <c r="I224" s="238"/>
      <c r="J224" s="234"/>
      <c r="K224" s="234"/>
      <c r="L224" s="239"/>
      <c r="M224" s="240"/>
      <c r="N224" s="241"/>
      <c r="O224" s="241"/>
      <c r="P224" s="241"/>
      <c r="Q224" s="241"/>
      <c r="R224" s="241"/>
      <c r="S224" s="241"/>
      <c r="T224" s="242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3" t="s">
        <v>177</v>
      </c>
      <c r="AU224" s="243" t="s">
        <v>81</v>
      </c>
      <c r="AV224" s="13" t="s">
        <v>79</v>
      </c>
      <c r="AW224" s="13" t="s">
        <v>33</v>
      </c>
      <c r="AX224" s="13" t="s">
        <v>71</v>
      </c>
      <c r="AY224" s="243" t="s">
        <v>166</v>
      </c>
    </row>
    <row r="225" s="14" customFormat="1">
      <c r="A225" s="14"/>
      <c r="B225" s="244"/>
      <c r="C225" s="245"/>
      <c r="D225" s="235" t="s">
        <v>177</v>
      </c>
      <c r="E225" s="246" t="s">
        <v>19</v>
      </c>
      <c r="F225" s="247" t="s">
        <v>993</v>
      </c>
      <c r="G225" s="245"/>
      <c r="H225" s="248">
        <v>12.529999999999999</v>
      </c>
      <c r="I225" s="249"/>
      <c r="J225" s="245"/>
      <c r="K225" s="245"/>
      <c r="L225" s="250"/>
      <c r="M225" s="251"/>
      <c r="N225" s="252"/>
      <c r="O225" s="252"/>
      <c r="P225" s="252"/>
      <c r="Q225" s="252"/>
      <c r="R225" s="252"/>
      <c r="S225" s="252"/>
      <c r="T225" s="253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4" t="s">
        <v>177</v>
      </c>
      <c r="AU225" s="254" t="s">
        <v>81</v>
      </c>
      <c r="AV225" s="14" t="s">
        <v>81</v>
      </c>
      <c r="AW225" s="14" t="s">
        <v>33</v>
      </c>
      <c r="AX225" s="14" t="s">
        <v>71</v>
      </c>
      <c r="AY225" s="254" t="s">
        <v>166</v>
      </c>
    </row>
    <row r="226" s="13" customFormat="1">
      <c r="A226" s="13"/>
      <c r="B226" s="233"/>
      <c r="C226" s="234"/>
      <c r="D226" s="235" t="s">
        <v>177</v>
      </c>
      <c r="E226" s="236" t="s">
        <v>19</v>
      </c>
      <c r="F226" s="237" t="s">
        <v>971</v>
      </c>
      <c r="G226" s="234"/>
      <c r="H226" s="236" t="s">
        <v>19</v>
      </c>
      <c r="I226" s="238"/>
      <c r="J226" s="234"/>
      <c r="K226" s="234"/>
      <c r="L226" s="239"/>
      <c r="M226" s="240"/>
      <c r="N226" s="241"/>
      <c r="O226" s="241"/>
      <c r="P226" s="241"/>
      <c r="Q226" s="241"/>
      <c r="R226" s="241"/>
      <c r="S226" s="241"/>
      <c r="T226" s="242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3" t="s">
        <v>177</v>
      </c>
      <c r="AU226" s="243" t="s">
        <v>81</v>
      </c>
      <c r="AV226" s="13" t="s">
        <v>79</v>
      </c>
      <c r="AW226" s="13" t="s">
        <v>33</v>
      </c>
      <c r="AX226" s="13" t="s">
        <v>71</v>
      </c>
      <c r="AY226" s="243" t="s">
        <v>166</v>
      </c>
    </row>
    <row r="227" s="14" customFormat="1">
      <c r="A227" s="14"/>
      <c r="B227" s="244"/>
      <c r="C227" s="245"/>
      <c r="D227" s="235" t="s">
        <v>177</v>
      </c>
      <c r="E227" s="246" t="s">
        <v>19</v>
      </c>
      <c r="F227" s="247" t="s">
        <v>994</v>
      </c>
      <c r="G227" s="245"/>
      <c r="H227" s="248">
        <v>8.5700000000000003</v>
      </c>
      <c r="I227" s="249"/>
      <c r="J227" s="245"/>
      <c r="K227" s="245"/>
      <c r="L227" s="250"/>
      <c r="M227" s="251"/>
      <c r="N227" s="252"/>
      <c r="O227" s="252"/>
      <c r="P227" s="252"/>
      <c r="Q227" s="252"/>
      <c r="R227" s="252"/>
      <c r="S227" s="252"/>
      <c r="T227" s="253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4" t="s">
        <v>177</v>
      </c>
      <c r="AU227" s="254" t="s">
        <v>81</v>
      </c>
      <c r="AV227" s="14" t="s">
        <v>81</v>
      </c>
      <c r="AW227" s="14" t="s">
        <v>33</v>
      </c>
      <c r="AX227" s="14" t="s">
        <v>71</v>
      </c>
      <c r="AY227" s="254" t="s">
        <v>166</v>
      </c>
    </row>
    <row r="228" s="15" customFormat="1">
      <c r="A228" s="15"/>
      <c r="B228" s="255"/>
      <c r="C228" s="256"/>
      <c r="D228" s="235" t="s">
        <v>177</v>
      </c>
      <c r="E228" s="257" t="s">
        <v>19</v>
      </c>
      <c r="F228" s="258" t="s">
        <v>180</v>
      </c>
      <c r="G228" s="256"/>
      <c r="H228" s="259">
        <v>24.879999999999999</v>
      </c>
      <c r="I228" s="260"/>
      <c r="J228" s="256"/>
      <c r="K228" s="256"/>
      <c r="L228" s="261"/>
      <c r="M228" s="262"/>
      <c r="N228" s="263"/>
      <c r="O228" s="263"/>
      <c r="P228" s="263"/>
      <c r="Q228" s="263"/>
      <c r="R228" s="263"/>
      <c r="S228" s="263"/>
      <c r="T228" s="264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T228" s="265" t="s">
        <v>177</v>
      </c>
      <c r="AU228" s="265" t="s">
        <v>81</v>
      </c>
      <c r="AV228" s="15" t="s">
        <v>173</v>
      </c>
      <c r="AW228" s="15" t="s">
        <v>33</v>
      </c>
      <c r="AX228" s="15" t="s">
        <v>79</v>
      </c>
      <c r="AY228" s="265" t="s">
        <v>166</v>
      </c>
    </row>
    <row r="229" s="14" customFormat="1">
      <c r="A229" s="14"/>
      <c r="B229" s="244"/>
      <c r="C229" s="245"/>
      <c r="D229" s="235" t="s">
        <v>177</v>
      </c>
      <c r="E229" s="245"/>
      <c r="F229" s="247" t="s">
        <v>995</v>
      </c>
      <c r="G229" s="245"/>
      <c r="H229" s="248">
        <v>27.367999999999999</v>
      </c>
      <c r="I229" s="249"/>
      <c r="J229" s="245"/>
      <c r="K229" s="245"/>
      <c r="L229" s="250"/>
      <c r="M229" s="251"/>
      <c r="N229" s="252"/>
      <c r="O229" s="252"/>
      <c r="P229" s="252"/>
      <c r="Q229" s="252"/>
      <c r="R229" s="252"/>
      <c r="S229" s="252"/>
      <c r="T229" s="253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4" t="s">
        <v>177</v>
      </c>
      <c r="AU229" s="254" t="s">
        <v>81</v>
      </c>
      <c r="AV229" s="14" t="s">
        <v>81</v>
      </c>
      <c r="AW229" s="14" t="s">
        <v>4</v>
      </c>
      <c r="AX229" s="14" t="s">
        <v>79</v>
      </c>
      <c r="AY229" s="254" t="s">
        <v>166</v>
      </c>
    </row>
    <row r="230" s="12" customFormat="1" ht="22.8" customHeight="1">
      <c r="A230" s="12"/>
      <c r="B230" s="199"/>
      <c r="C230" s="200"/>
      <c r="D230" s="201" t="s">
        <v>70</v>
      </c>
      <c r="E230" s="213" t="s">
        <v>323</v>
      </c>
      <c r="F230" s="213" t="s">
        <v>324</v>
      </c>
      <c r="G230" s="200"/>
      <c r="H230" s="200"/>
      <c r="I230" s="203"/>
      <c r="J230" s="214">
        <f>BK230</f>
        <v>0</v>
      </c>
      <c r="K230" s="200"/>
      <c r="L230" s="205"/>
      <c r="M230" s="206"/>
      <c r="N230" s="207"/>
      <c r="O230" s="207"/>
      <c r="P230" s="208">
        <f>SUM(P231:P232)</f>
        <v>0</v>
      </c>
      <c r="Q230" s="207"/>
      <c r="R230" s="208">
        <f>SUM(R231:R232)</f>
        <v>0</v>
      </c>
      <c r="S230" s="207"/>
      <c r="T230" s="209">
        <f>SUM(T231:T232)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10" t="s">
        <v>79</v>
      </c>
      <c r="AT230" s="211" t="s">
        <v>70</v>
      </c>
      <c r="AU230" s="211" t="s">
        <v>79</v>
      </c>
      <c r="AY230" s="210" t="s">
        <v>166</v>
      </c>
      <c r="BK230" s="212">
        <f>SUM(BK231:BK232)</f>
        <v>0</v>
      </c>
    </row>
    <row r="231" s="2" customFormat="1" ht="37.8" customHeight="1">
      <c r="A231" s="41"/>
      <c r="B231" s="42"/>
      <c r="C231" s="215" t="s">
        <v>274</v>
      </c>
      <c r="D231" s="215" t="s">
        <v>168</v>
      </c>
      <c r="E231" s="216" t="s">
        <v>326</v>
      </c>
      <c r="F231" s="217" t="s">
        <v>327</v>
      </c>
      <c r="G231" s="218" t="s">
        <v>234</v>
      </c>
      <c r="H231" s="219">
        <v>21.172999999999998</v>
      </c>
      <c r="I231" s="220"/>
      <c r="J231" s="221">
        <f>ROUND(I231*H231,2)</f>
        <v>0</v>
      </c>
      <c r="K231" s="217" t="s">
        <v>172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</v>
      </c>
      <c r="T231" s="225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173</v>
      </c>
      <c r="AT231" s="226" t="s">
        <v>168</v>
      </c>
      <c r="AU231" s="226" t="s">
        <v>81</v>
      </c>
      <c r="AY231" s="20" t="s">
        <v>166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79</v>
      </c>
      <c r="BK231" s="227">
        <f>ROUND(I231*H231,2)</f>
        <v>0</v>
      </c>
      <c r="BL231" s="20" t="s">
        <v>173</v>
      </c>
      <c r="BM231" s="226" t="s">
        <v>531</v>
      </c>
    </row>
    <row r="232" s="2" customFormat="1">
      <c r="A232" s="41"/>
      <c r="B232" s="42"/>
      <c r="C232" s="43"/>
      <c r="D232" s="228" t="s">
        <v>175</v>
      </c>
      <c r="E232" s="43"/>
      <c r="F232" s="229" t="s">
        <v>329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175</v>
      </c>
      <c r="AU232" s="20" t="s">
        <v>81</v>
      </c>
    </row>
    <row r="233" s="12" customFormat="1" ht="25.92" customHeight="1">
      <c r="A233" s="12"/>
      <c r="B233" s="199"/>
      <c r="C233" s="200"/>
      <c r="D233" s="201" t="s">
        <v>70</v>
      </c>
      <c r="E233" s="202" t="s">
        <v>379</v>
      </c>
      <c r="F233" s="202" t="s">
        <v>380</v>
      </c>
      <c r="G233" s="200"/>
      <c r="H233" s="200"/>
      <c r="I233" s="203"/>
      <c r="J233" s="204">
        <f>BK233</f>
        <v>0</v>
      </c>
      <c r="K233" s="200"/>
      <c r="L233" s="205"/>
      <c r="M233" s="206"/>
      <c r="N233" s="207"/>
      <c r="O233" s="207"/>
      <c r="P233" s="208">
        <f>P234+P258+P266</f>
        <v>0</v>
      </c>
      <c r="Q233" s="207"/>
      <c r="R233" s="208">
        <f>R234+R258+R266</f>
        <v>0.16958008999999999</v>
      </c>
      <c r="S233" s="207"/>
      <c r="T233" s="209">
        <f>T234+T258+T266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10" t="s">
        <v>81</v>
      </c>
      <c r="AT233" s="211" t="s">
        <v>70</v>
      </c>
      <c r="AU233" s="211" t="s">
        <v>71</v>
      </c>
      <c r="AY233" s="210" t="s">
        <v>166</v>
      </c>
      <c r="BK233" s="212">
        <f>BK234+BK258+BK266</f>
        <v>0</v>
      </c>
    </row>
    <row r="234" s="12" customFormat="1" ht="22.8" customHeight="1">
      <c r="A234" s="12"/>
      <c r="B234" s="199"/>
      <c r="C234" s="200"/>
      <c r="D234" s="201" t="s">
        <v>70</v>
      </c>
      <c r="E234" s="213" t="s">
        <v>381</v>
      </c>
      <c r="F234" s="213" t="s">
        <v>382</v>
      </c>
      <c r="G234" s="200"/>
      <c r="H234" s="200"/>
      <c r="I234" s="203"/>
      <c r="J234" s="214">
        <f>BK234</f>
        <v>0</v>
      </c>
      <c r="K234" s="200"/>
      <c r="L234" s="205"/>
      <c r="M234" s="206"/>
      <c r="N234" s="207"/>
      <c r="O234" s="207"/>
      <c r="P234" s="208">
        <f>SUM(P235:P257)</f>
        <v>0</v>
      </c>
      <c r="Q234" s="207"/>
      <c r="R234" s="208">
        <f>SUM(R235:R257)</f>
        <v>0.16112383999999999</v>
      </c>
      <c r="S234" s="207"/>
      <c r="T234" s="209">
        <f>SUM(T235:T257)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10" t="s">
        <v>81</v>
      </c>
      <c r="AT234" s="211" t="s">
        <v>70</v>
      </c>
      <c r="AU234" s="211" t="s">
        <v>79</v>
      </c>
      <c r="AY234" s="210" t="s">
        <v>166</v>
      </c>
      <c r="BK234" s="212">
        <f>SUM(BK235:BK257)</f>
        <v>0</v>
      </c>
    </row>
    <row r="235" s="2" customFormat="1" ht="16.5" customHeight="1">
      <c r="A235" s="41"/>
      <c r="B235" s="42"/>
      <c r="C235" s="215" t="s">
        <v>299</v>
      </c>
      <c r="D235" s="215" t="s">
        <v>168</v>
      </c>
      <c r="E235" s="216" t="s">
        <v>383</v>
      </c>
      <c r="F235" s="217" t="s">
        <v>384</v>
      </c>
      <c r="G235" s="218" t="s">
        <v>385</v>
      </c>
      <c r="H235" s="219">
        <v>152.06399999999999</v>
      </c>
      <c r="I235" s="220"/>
      <c r="J235" s="221">
        <f>ROUND(I235*H235,2)</f>
        <v>0</v>
      </c>
      <c r="K235" s="217" t="s">
        <v>172</v>
      </c>
      <c r="L235" s="47"/>
      <c r="M235" s="222" t="s">
        <v>19</v>
      </c>
      <c r="N235" s="223" t="s">
        <v>42</v>
      </c>
      <c r="O235" s="87"/>
      <c r="P235" s="224">
        <f>O235*H235</f>
        <v>0</v>
      </c>
      <c r="Q235" s="224">
        <v>6.0000000000000002E-05</v>
      </c>
      <c r="R235" s="224">
        <f>Q235*H235</f>
        <v>0.0091238399999999994</v>
      </c>
      <c r="S235" s="224">
        <v>0</v>
      </c>
      <c r="T235" s="225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226" t="s">
        <v>315</v>
      </c>
      <c r="AT235" s="226" t="s">
        <v>168</v>
      </c>
      <c r="AU235" s="226" t="s">
        <v>81</v>
      </c>
      <c r="AY235" s="20" t="s">
        <v>166</v>
      </c>
      <c r="BE235" s="227">
        <f>IF(N235="základní",J235,0)</f>
        <v>0</v>
      </c>
      <c r="BF235" s="227">
        <f>IF(N235="snížená",J235,0)</f>
        <v>0</v>
      </c>
      <c r="BG235" s="227">
        <f>IF(N235="zákl. přenesená",J235,0)</f>
        <v>0</v>
      </c>
      <c r="BH235" s="227">
        <f>IF(N235="sníž. přenesená",J235,0)</f>
        <v>0</v>
      </c>
      <c r="BI235" s="227">
        <f>IF(N235="nulová",J235,0)</f>
        <v>0</v>
      </c>
      <c r="BJ235" s="20" t="s">
        <v>79</v>
      </c>
      <c r="BK235" s="227">
        <f>ROUND(I235*H235,2)</f>
        <v>0</v>
      </c>
      <c r="BL235" s="20" t="s">
        <v>315</v>
      </c>
      <c r="BM235" s="226" t="s">
        <v>708</v>
      </c>
    </row>
    <row r="236" s="2" customFormat="1">
      <c r="A236" s="41"/>
      <c r="B236" s="42"/>
      <c r="C236" s="43"/>
      <c r="D236" s="228" t="s">
        <v>175</v>
      </c>
      <c r="E236" s="43"/>
      <c r="F236" s="229" t="s">
        <v>387</v>
      </c>
      <c r="G236" s="43"/>
      <c r="H236" s="43"/>
      <c r="I236" s="230"/>
      <c r="J236" s="43"/>
      <c r="K236" s="43"/>
      <c r="L236" s="47"/>
      <c r="M236" s="231"/>
      <c r="N236" s="232"/>
      <c r="O236" s="87"/>
      <c r="P236" s="87"/>
      <c r="Q236" s="87"/>
      <c r="R236" s="87"/>
      <c r="S236" s="87"/>
      <c r="T236" s="88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0" t="s">
        <v>175</v>
      </c>
      <c r="AU236" s="20" t="s">
        <v>81</v>
      </c>
    </row>
    <row r="237" s="13" customFormat="1">
      <c r="A237" s="13"/>
      <c r="B237" s="233"/>
      <c r="C237" s="234"/>
      <c r="D237" s="235" t="s">
        <v>177</v>
      </c>
      <c r="E237" s="236" t="s">
        <v>19</v>
      </c>
      <c r="F237" s="237" t="s">
        <v>964</v>
      </c>
      <c r="G237" s="234"/>
      <c r="H237" s="236" t="s">
        <v>19</v>
      </c>
      <c r="I237" s="238"/>
      <c r="J237" s="234"/>
      <c r="K237" s="234"/>
      <c r="L237" s="239"/>
      <c r="M237" s="240"/>
      <c r="N237" s="241"/>
      <c r="O237" s="241"/>
      <c r="P237" s="241"/>
      <c r="Q237" s="241"/>
      <c r="R237" s="241"/>
      <c r="S237" s="241"/>
      <c r="T237" s="242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3" t="s">
        <v>177</v>
      </c>
      <c r="AU237" s="243" t="s">
        <v>81</v>
      </c>
      <c r="AV237" s="13" t="s">
        <v>79</v>
      </c>
      <c r="AW237" s="13" t="s">
        <v>33</v>
      </c>
      <c r="AX237" s="13" t="s">
        <v>71</v>
      </c>
      <c r="AY237" s="243" t="s">
        <v>166</v>
      </c>
    </row>
    <row r="238" s="13" customFormat="1">
      <c r="A238" s="13"/>
      <c r="B238" s="233"/>
      <c r="C238" s="234"/>
      <c r="D238" s="235" t="s">
        <v>177</v>
      </c>
      <c r="E238" s="236" t="s">
        <v>19</v>
      </c>
      <c r="F238" s="237" t="s">
        <v>709</v>
      </c>
      <c r="G238" s="234"/>
      <c r="H238" s="236" t="s">
        <v>19</v>
      </c>
      <c r="I238" s="238"/>
      <c r="J238" s="234"/>
      <c r="K238" s="234"/>
      <c r="L238" s="239"/>
      <c r="M238" s="240"/>
      <c r="N238" s="241"/>
      <c r="O238" s="241"/>
      <c r="P238" s="241"/>
      <c r="Q238" s="241"/>
      <c r="R238" s="241"/>
      <c r="S238" s="241"/>
      <c r="T238" s="242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3" t="s">
        <v>177</v>
      </c>
      <c r="AU238" s="243" t="s">
        <v>81</v>
      </c>
      <c r="AV238" s="13" t="s">
        <v>79</v>
      </c>
      <c r="AW238" s="13" t="s">
        <v>33</v>
      </c>
      <c r="AX238" s="13" t="s">
        <v>71</v>
      </c>
      <c r="AY238" s="243" t="s">
        <v>166</v>
      </c>
    </row>
    <row r="239" s="13" customFormat="1">
      <c r="A239" s="13"/>
      <c r="B239" s="233"/>
      <c r="C239" s="234"/>
      <c r="D239" s="235" t="s">
        <v>177</v>
      </c>
      <c r="E239" s="236" t="s">
        <v>19</v>
      </c>
      <c r="F239" s="237" t="s">
        <v>710</v>
      </c>
      <c r="G239" s="234"/>
      <c r="H239" s="236" t="s">
        <v>19</v>
      </c>
      <c r="I239" s="238"/>
      <c r="J239" s="234"/>
      <c r="K239" s="234"/>
      <c r="L239" s="239"/>
      <c r="M239" s="240"/>
      <c r="N239" s="241"/>
      <c r="O239" s="241"/>
      <c r="P239" s="241"/>
      <c r="Q239" s="241"/>
      <c r="R239" s="241"/>
      <c r="S239" s="241"/>
      <c r="T239" s="242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3" t="s">
        <v>177</v>
      </c>
      <c r="AU239" s="243" t="s">
        <v>81</v>
      </c>
      <c r="AV239" s="13" t="s">
        <v>79</v>
      </c>
      <c r="AW239" s="13" t="s">
        <v>33</v>
      </c>
      <c r="AX239" s="13" t="s">
        <v>71</v>
      </c>
      <c r="AY239" s="243" t="s">
        <v>166</v>
      </c>
    </row>
    <row r="240" s="14" customFormat="1">
      <c r="A240" s="14"/>
      <c r="B240" s="244"/>
      <c r="C240" s="245"/>
      <c r="D240" s="235" t="s">
        <v>177</v>
      </c>
      <c r="E240" s="246" t="s">
        <v>19</v>
      </c>
      <c r="F240" s="247" t="s">
        <v>996</v>
      </c>
      <c r="G240" s="245"/>
      <c r="H240" s="248">
        <v>131.34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4" t="s">
        <v>177</v>
      </c>
      <c r="AU240" s="254" t="s">
        <v>81</v>
      </c>
      <c r="AV240" s="14" t="s">
        <v>81</v>
      </c>
      <c r="AW240" s="14" t="s">
        <v>33</v>
      </c>
      <c r="AX240" s="14" t="s">
        <v>71</v>
      </c>
      <c r="AY240" s="254" t="s">
        <v>166</v>
      </c>
    </row>
    <row r="241" s="13" customFormat="1">
      <c r="A241" s="13"/>
      <c r="B241" s="233"/>
      <c r="C241" s="234"/>
      <c r="D241" s="235" t="s">
        <v>177</v>
      </c>
      <c r="E241" s="236" t="s">
        <v>19</v>
      </c>
      <c r="F241" s="237" t="s">
        <v>714</v>
      </c>
      <c r="G241" s="234"/>
      <c r="H241" s="236" t="s">
        <v>19</v>
      </c>
      <c r="I241" s="238"/>
      <c r="J241" s="234"/>
      <c r="K241" s="234"/>
      <c r="L241" s="239"/>
      <c r="M241" s="240"/>
      <c r="N241" s="241"/>
      <c r="O241" s="241"/>
      <c r="P241" s="241"/>
      <c r="Q241" s="241"/>
      <c r="R241" s="241"/>
      <c r="S241" s="241"/>
      <c r="T241" s="242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3" t="s">
        <v>177</v>
      </c>
      <c r="AU241" s="243" t="s">
        <v>81</v>
      </c>
      <c r="AV241" s="13" t="s">
        <v>79</v>
      </c>
      <c r="AW241" s="13" t="s">
        <v>33</v>
      </c>
      <c r="AX241" s="13" t="s">
        <v>71</v>
      </c>
      <c r="AY241" s="243" t="s">
        <v>166</v>
      </c>
    </row>
    <row r="242" s="14" customFormat="1">
      <c r="A242" s="14"/>
      <c r="B242" s="244"/>
      <c r="C242" s="245"/>
      <c r="D242" s="235" t="s">
        <v>177</v>
      </c>
      <c r="E242" s="246" t="s">
        <v>19</v>
      </c>
      <c r="F242" s="247" t="s">
        <v>997</v>
      </c>
      <c r="G242" s="245"/>
      <c r="H242" s="248">
        <v>20.724</v>
      </c>
      <c r="I242" s="249"/>
      <c r="J242" s="245"/>
      <c r="K242" s="245"/>
      <c r="L242" s="250"/>
      <c r="M242" s="251"/>
      <c r="N242" s="252"/>
      <c r="O242" s="252"/>
      <c r="P242" s="252"/>
      <c r="Q242" s="252"/>
      <c r="R242" s="252"/>
      <c r="S242" s="252"/>
      <c r="T242" s="253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4" t="s">
        <v>177</v>
      </c>
      <c r="AU242" s="254" t="s">
        <v>81</v>
      </c>
      <c r="AV242" s="14" t="s">
        <v>81</v>
      </c>
      <c r="AW242" s="14" t="s">
        <v>33</v>
      </c>
      <c r="AX242" s="14" t="s">
        <v>71</v>
      </c>
      <c r="AY242" s="254" t="s">
        <v>166</v>
      </c>
    </row>
    <row r="243" s="15" customFormat="1">
      <c r="A243" s="15"/>
      <c r="B243" s="255"/>
      <c r="C243" s="256"/>
      <c r="D243" s="235" t="s">
        <v>177</v>
      </c>
      <c r="E243" s="257" t="s">
        <v>19</v>
      </c>
      <c r="F243" s="258" t="s">
        <v>180</v>
      </c>
      <c r="G243" s="256"/>
      <c r="H243" s="259">
        <v>152.06399999999999</v>
      </c>
      <c r="I243" s="260"/>
      <c r="J243" s="256"/>
      <c r="K243" s="256"/>
      <c r="L243" s="261"/>
      <c r="M243" s="262"/>
      <c r="N243" s="263"/>
      <c r="O243" s="263"/>
      <c r="P243" s="263"/>
      <c r="Q243" s="263"/>
      <c r="R243" s="263"/>
      <c r="S243" s="263"/>
      <c r="T243" s="264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65" t="s">
        <v>177</v>
      </c>
      <c r="AU243" s="265" t="s">
        <v>81</v>
      </c>
      <c r="AV243" s="15" t="s">
        <v>173</v>
      </c>
      <c r="AW243" s="15" t="s">
        <v>33</v>
      </c>
      <c r="AX243" s="15" t="s">
        <v>79</v>
      </c>
      <c r="AY243" s="265" t="s">
        <v>166</v>
      </c>
    </row>
    <row r="244" s="2" customFormat="1" ht="16.5" customHeight="1">
      <c r="A244" s="41"/>
      <c r="B244" s="42"/>
      <c r="C244" s="283" t="s">
        <v>315</v>
      </c>
      <c r="D244" s="283" t="s">
        <v>392</v>
      </c>
      <c r="E244" s="284" t="s">
        <v>716</v>
      </c>
      <c r="F244" s="285" t="s">
        <v>717</v>
      </c>
      <c r="G244" s="286" t="s">
        <v>234</v>
      </c>
      <c r="H244" s="287">
        <v>0.13100000000000001</v>
      </c>
      <c r="I244" s="288"/>
      <c r="J244" s="289">
        <f>ROUND(I244*H244,2)</f>
        <v>0</v>
      </c>
      <c r="K244" s="285" t="s">
        <v>172</v>
      </c>
      <c r="L244" s="290"/>
      <c r="M244" s="291" t="s">
        <v>19</v>
      </c>
      <c r="N244" s="292" t="s">
        <v>42</v>
      </c>
      <c r="O244" s="87"/>
      <c r="P244" s="224">
        <f>O244*H244</f>
        <v>0</v>
      </c>
      <c r="Q244" s="224">
        <v>1</v>
      </c>
      <c r="R244" s="224">
        <f>Q244*H244</f>
        <v>0.13100000000000001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395</v>
      </c>
      <c r="AT244" s="226" t="s">
        <v>392</v>
      </c>
      <c r="AU244" s="226" t="s">
        <v>81</v>
      </c>
      <c r="AY244" s="20" t="s">
        <v>166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79</v>
      </c>
      <c r="BK244" s="227">
        <f>ROUND(I244*H244,2)</f>
        <v>0</v>
      </c>
      <c r="BL244" s="20" t="s">
        <v>315</v>
      </c>
      <c r="BM244" s="226" t="s">
        <v>718</v>
      </c>
    </row>
    <row r="245" s="13" customFormat="1">
      <c r="A245" s="13"/>
      <c r="B245" s="233"/>
      <c r="C245" s="234"/>
      <c r="D245" s="235" t="s">
        <v>177</v>
      </c>
      <c r="E245" s="236" t="s">
        <v>19</v>
      </c>
      <c r="F245" s="237" t="s">
        <v>964</v>
      </c>
      <c r="G245" s="234"/>
      <c r="H245" s="236" t="s">
        <v>19</v>
      </c>
      <c r="I245" s="238"/>
      <c r="J245" s="234"/>
      <c r="K245" s="234"/>
      <c r="L245" s="239"/>
      <c r="M245" s="240"/>
      <c r="N245" s="241"/>
      <c r="O245" s="241"/>
      <c r="P245" s="241"/>
      <c r="Q245" s="241"/>
      <c r="R245" s="241"/>
      <c r="S245" s="241"/>
      <c r="T245" s="242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3" t="s">
        <v>177</v>
      </c>
      <c r="AU245" s="243" t="s">
        <v>81</v>
      </c>
      <c r="AV245" s="13" t="s">
        <v>79</v>
      </c>
      <c r="AW245" s="13" t="s">
        <v>33</v>
      </c>
      <c r="AX245" s="13" t="s">
        <v>71</v>
      </c>
      <c r="AY245" s="243" t="s">
        <v>166</v>
      </c>
    </row>
    <row r="246" s="13" customFormat="1">
      <c r="A246" s="13"/>
      <c r="B246" s="233"/>
      <c r="C246" s="234"/>
      <c r="D246" s="235" t="s">
        <v>177</v>
      </c>
      <c r="E246" s="236" t="s">
        <v>19</v>
      </c>
      <c r="F246" s="237" t="s">
        <v>709</v>
      </c>
      <c r="G246" s="234"/>
      <c r="H246" s="236" t="s">
        <v>19</v>
      </c>
      <c r="I246" s="238"/>
      <c r="J246" s="234"/>
      <c r="K246" s="234"/>
      <c r="L246" s="239"/>
      <c r="M246" s="240"/>
      <c r="N246" s="241"/>
      <c r="O246" s="241"/>
      <c r="P246" s="241"/>
      <c r="Q246" s="241"/>
      <c r="R246" s="241"/>
      <c r="S246" s="241"/>
      <c r="T246" s="242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3" t="s">
        <v>177</v>
      </c>
      <c r="AU246" s="243" t="s">
        <v>81</v>
      </c>
      <c r="AV246" s="13" t="s">
        <v>79</v>
      </c>
      <c r="AW246" s="13" t="s">
        <v>33</v>
      </c>
      <c r="AX246" s="13" t="s">
        <v>71</v>
      </c>
      <c r="AY246" s="243" t="s">
        <v>166</v>
      </c>
    </row>
    <row r="247" s="13" customFormat="1">
      <c r="A247" s="13"/>
      <c r="B247" s="233"/>
      <c r="C247" s="234"/>
      <c r="D247" s="235" t="s">
        <v>177</v>
      </c>
      <c r="E247" s="236" t="s">
        <v>19</v>
      </c>
      <c r="F247" s="237" t="s">
        <v>710</v>
      </c>
      <c r="G247" s="234"/>
      <c r="H247" s="236" t="s">
        <v>19</v>
      </c>
      <c r="I247" s="238"/>
      <c r="J247" s="234"/>
      <c r="K247" s="234"/>
      <c r="L247" s="239"/>
      <c r="M247" s="240"/>
      <c r="N247" s="241"/>
      <c r="O247" s="241"/>
      <c r="P247" s="241"/>
      <c r="Q247" s="241"/>
      <c r="R247" s="241"/>
      <c r="S247" s="241"/>
      <c r="T247" s="242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3" t="s">
        <v>177</v>
      </c>
      <c r="AU247" s="243" t="s">
        <v>81</v>
      </c>
      <c r="AV247" s="13" t="s">
        <v>79</v>
      </c>
      <c r="AW247" s="13" t="s">
        <v>33</v>
      </c>
      <c r="AX247" s="13" t="s">
        <v>71</v>
      </c>
      <c r="AY247" s="243" t="s">
        <v>166</v>
      </c>
    </row>
    <row r="248" s="14" customFormat="1">
      <c r="A248" s="14"/>
      <c r="B248" s="244"/>
      <c r="C248" s="245"/>
      <c r="D248" s="235" t="s">
        <v>177</v>
      </c>
      <c r="E248" s="246" t="s">
        <v>19</v>
      </c>
      <c r="F248" s="247" t="s">
        <v>998</v>
      </c>
      <c r="G248" s="245"/>
      <c r="H248" s="248">
        <v>0.13100000000000001</v>
      </c>
      <c r="I248" s="249"/>
      <c r="J248" s="245"/>
      <c r="K248" s="245"/>
      <c r="L248" s="250"/>
      <c r="M248" s="251"/>
      <c r="N248" s="252"/>
      <c r="O248" s="252"/>
      <c r="P248" s="252"/>
      <c r="Q248" s="252"/>
      <c r="R248" s="252"/>
      <c r="S248" s="252"/>
      <c r="T248" s="253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4" t="s">
        <v>177</v>
      </c>
      <c r="AU248" s="254" t="s">
        <v>81</v>
      </c>
      <c r="AV248" s="14" t="s">
        <v>81</v>
      </c>
      <c r="AW248" s="14" t="s">
        <v>33</v>
      </c>
      <c r="AX248" s="14" t="s">
        <v>71</v>
      </c>
      <c r="AY248" s="254" t="s">
        <v>166</v>
      </c>
    </row>
    <row r="249" s="15" customFormat="1">
      <c r="A249" s="15"/>
      <c r="B249" s="255"/>
      <c r="C249" s="256"/>
      <c r="D249" s="235" t="s">
        <v>177</v>
      </c>
      <c r="E249" s="257" t="s">
        <v>19</v>
      </c>
      <c r="F249" s="258" t="s">
        <v>180</v>
      </c>
      <c r="G249" s="256"/>
      <c r="H249" s="259">
        <v>0.13100000000000001</v>
      </c>
      <c r="I249" s="260"/>
      <c r="J249" s="256"/>
      <c r="K249" s="256"/>
      <c r="L249" s="261"/>
      <c r="M249" s="262"/>
      <c r="N249" s="263"/>
      <c r="O249" s="263"/>
      <c r="P249" s="263"/>
      <c r="Q249" s="263"/>
      <c r="R249" s="263"/>
      <c r="S249" s="263"/>
      <c r="T249" s="264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T249" s="265" t="s">
        <v>177</v>
      </c>
      <c r="AU249" s="265" t="s">
        <v>81</v>
      </c>
      <c r="AV249" s="15" t="s">
        <v>173</v>
      </c>
      <c r="AW249" s="15" t="s">
        <v>33</v>
      </c>
      <c r="AX249" s="15" t="s">
        <v>79</v>
      </c>
      <c r="AY249" s="265" t="s">
        <v>166</v>
      </c>
    </row>
    <row r="250" s="2" customFormat="1" ht="16.5" customHeight="1">
      <c r="A250" s="41"/>
      <c r="B250" s="42"/>
      <c r="C250" s="283" t="s">
        <v>325</v>
      </c>
      <c r="D250" s="283" t="s">
        <v>392</v>
      </c>
      <c r="E250" s="284" t="s">
        <v>724</v>
      </c>
      <c r="F250" s="285" t="s">
        <v>725</v>
      </c>
      <c r="G250" s="286" t="s">
        <v>234</v>
      </c>
      <c r="H250" s="287">
        <v>0.021000000000000001</v>
      </c>
      <c r="I250" s="288"/>
      <c r="J250" s="289">
        <f>ROUND(I250*H250,2)</f>
        <v>0</v>
      </c>
      <c r="K250" s="285" t="s">
        <v>172</v>
      </c>
      <c r="L250" s="290"/>
      <c r="M250" s="291" t="s">
        <v>19</v>
      </c>
      <c r="N250" s="292" t="s">
        <v>42</v>
      </c>
      <c r="O250" s="87"/>
      <c r="P250" s="224">
        <f>O250*H250</f>
        <v>0</v>
      </c>
      <c r="Q250" s="224">
        <v>1</v>
      </c>
      <c r="R250" s="224">
        <f>Q250*H250</f>
        <v>0.021000000000000001</v>
      </c>
      <c r="S250" s="224">
        <v>0</v>
      </c>
      <c r="T250" s="225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6" t="s">
        <v>395</v>
      </c>
      <c r="AT250" s="226" t="s">
        <v>392</v>
      </c>
      <c r="AU250" s="226" t="s">
        <v>81</v>
      </c>
      <c r="AY250" s="20" t="s">
        <v>166</v>
      </c>
      <c r="BE250" s="227">
        <f>IF(N250="základní",J250,0)</f>
        <v>0</v>
      </c>
      <c r="BF250" s="227">
        <f>IF(N250="snížená",J250,0)</f>
        <v>0</v>
      </c>
      <c r="BG250" s="227">
        <f>IF(N250="zákl. přenesená",J250,0)</f>
        <v>0</v>
      </c>
      <c r="BH250" s="227">
        <f>IF(N250="sníž. přenesená",J250,0)</f>
        <v>0</v>
      </c>
      <c r="BI250" s="227">
        <f>IF(N250="nulová",J250,0)</f>
        <v>0</v>
      </c>
      <c r="BJ250" s="20" t="s">
        <v>79</v>
      </c>
      <c r="BK250" s="227">
        <f>ROUND(I250*H250,2)</f>
        <v>0</v>
      </c>
      <c r="BL250" s="20" t="s">
        <v>315</v>
      </c>
      <c r="BM250" s="226" t="s">
        <v>726</v>
      </c>
    </row>
    <row r="251" s="13" customFormat="1">
      <c r="A251" s="13"/>
      <c r="B251" s="233"/>
      <c r="C251" s="234"/>
      <c r="D251" s="235" t="s">
        <v>177</v>
      </c>
      <c r="E251" s="236" t="s">
        <v>19</v>
      </c>
      <c r="F251" s="237" t="s">
        <v>964</v>
      </c>
      <c r="G251" s="234"/>
      <c r="H251" s="236" t="s">
        <v>19</v>
      </c>
      <c r="I251" s="238"/>
      <c r="J251" s="234"/>
      <c r="K251" s="234"/>
      <c r="L251" s="239"/>
      <c r="M251" s="240"/>
      <c r="N251" s="241"/>
      <c r="O251" s="241"/>
      <c r="P251" s="241"/>
      <c r="Q251" s="241"/>
      <c r="R251" s="241"/>
      <c r="S251" s="241"/>
      <c r="T251" s="242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3" t="s">
        <v>177</v>
      </c>
      <c r="AU251" s="243" t="s">
        <v>81</v>
      </c>
      <c r="AV251" s="13" t="s">
        <v>79</v>
      </c>
      <c r="AW251" s="13" t="s">
        <v>33</v>
      </c>
      <c r="AX251" s="13" t="s">
        <v>71</v>
      </c>
      <c r="AY251" s="243" t="s">
        <v>166</v>
      </c>
    </row>
    <row r="252" s="13" customFormat="1">
      <c r="A252" s="13"/>
      <c r="B252" s="233"/>
      <c r="C252" s="234"/>
      <c r="D252" s="235" t="s">
        <v>177</v>
      </c>
      <c r="E252" s="236" t="s">
        <v>19</v>
      </c>
      <c r="F252" s="237" t="s">
        <v>709</v>
      </c>
      <c r="G252" s="234"/>
      <c r="H252" s="236" t="s">
        <v>19</v>
      </c>
      <c r="I252" s="238"/>
      <c r="J252" s="234"/>
      <c r="K252" s="234"/>
      <c r="L252" s="239"/>
      <c r="M252" s="240"/>
      <c r="N252" s="241"/>
      <c r="O252" s="241"/>
      <c r="P252" s="241"/>
      <c r="Q252" s="241"/>
      <c r="R252" s="241"/>
      <c r="S252" s="241"/>
      <c r="T252" s="242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3" t="s">
        <v>177</v>
      </c>
      <c r="AU252" s="243" t="s">
        <v>81</v>
      </c>
      <c r="AV252" s="13" t="s">
        <v>79</v>
      </c>
      <c r="AW252" s="13" t="s">
        <v>33</v>
      </c>
      <c r="AX252" s="13" t="s">
        <v>71</v>
      </c>
      <c r="AY252" s="243" t="s">
        <v>166</v>
      </c>
    </row>
    <row r="253" s="13" customFormat="1">
      <c r="A253" s="13"/>
      <c r="B253" s="233"/>
      <c r="C253" s="234"/>
      <c r="D253" s="235" t="s">
        <v>177</v>
      </c>
      <c r="E253" s="236" t="s">
        <v>19</v>
      </c>
      <c r="F253" s="237" t="s">
        <v>714</v>
      </c>
      <c r="G253" s="234"/>
      <c r="H253" s="236" t="s">
        <v>19</v>
      </c>
      <c r="I253" s="238"/>
      <c r="J253" s="234"/>
      <c r="K253" s="234"/>
      <c r="L253" s="239"/>
      <c r="M253" s="240"/>
      <c r="N253" s="241"/>
      <c r="O253" s="241"/>
      <c r="P253" s="241"/>
      <c r="Q253" s="241"/>
      <c r="R253" s="241"/>
      <c r="S253" s="241"/>
      <c r="T253" s="242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3" t="s">
        <v>177</v>
      </c>
      <c r="AU253" s="243" t="s">
        <v>81</v>
      </c>
      <c r="AV253" s="13" t="s">
        <v>79</v>
      </c>
      <c r="AW253" s="13" t="s">
        <v>33</v>
      </c>
      <c r="AX253" s="13" t="s">
        <v>71</v>
      </c>
      <c r="AY253" s="243" t="s">
        <v>166</v>
      </c>
    </row>
    <row r="254" s="14" customFormat="1">
      <c r="A254" s="14"/>
      <c r="B254" s="244"/>
      <c r="C254" s="245"/>
      <c r="D254" s="235" t="s">
        <v>177</v>
      </c>
      <c r="E254" s="246" t="s">
        <v>19</v>
      </c>
      <c r="F254" s="247" t="s">
        <v>999</v>
      </c>
      <c r="G254" s="245"/>
      <c r="H254" s="248">
        <v>0.021000000000000001</v>
      </c>
      <c r="I254" s="249"/>
      <c r="J254" s="245"/>
      <c r="K254" s="245"/>
      <c r="L254" s="250"/>
      <c r="M254" s="251"/>
      <c r="N254" s="252"/>
      <c r="O254" s="252"/>
      <c r="P254" s="252"/>
      <c r="Q254" s="252"/>
      <c r="R254" s="252"/>
      <c r="S254" s="252"/>
      <c r="T254" s="253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4" t="s">
        <v>177</v>
      </c>
      <c r="AU254" s="254" t="s">
        <v>81</v>
      </c>
      <c r="AV254" s="14" t="s">
        <v>81</v>
      </c>
      <c r="AW254" s="14" t="s">
        <v>33</v>
      </c>
      <c r="AX254" s="14" t="s">
        <v>71</v>
      </c>
      <c r="AY254" s="254" t="s">
        <v>166</v>
      </c>
    </row>
    <row r="255" s="15" customFormat="1">
      <c r="A255" s="15"/>
      <c r="B255" s="255"/>
      <c r="C255" s="256"/>
      <c r="D255" s="235" t="s">
        <v>177</v>
      </c>
      <c r="E255" s="257" t="s">
        <v>19</v>
      </c>
      <c r="F255" s="258" t="s">
        <v>180</v>
      </c>
      <c r="G255" s="256"/>
      <c r="H255" s="259">
        <v>0.021000000000000001</v>
      </c>
      <c r="I255" s="260"/>
      <c r="J255" s="256"/>
      <c r="K255" s="256"/>
      <c r="L255" s="261"/>
      <c r="M255" s="262"/>
      <c r="N255" s="263"/>
      <c r="O255" s="263"/>
      <c r="P255" s="263"/>
      <c r="Q255" s="263"/>
      <c r="R255" s="263"/>
      <c r="S255" s="263"/>
      <c r="T255" s="264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T255" s="265" t="s">
        <v>177</v>
      </c>
      <c r="AU255" s="265" t="s">
        <v>81</v>
      </c>
      <c r="AV255" s="15" t="s">
        <v>173</v>
      </c>
      <c r="AW255" s="15" t="s">
        <v>33</v>
      </c>
      <c r="AX255" s="15" t="s">
        <v>79</v>
      </c>
      <c r="AY255" s="265" t="s">
        <v>166</v>
      </c>
    </row>
    <row r="256" s="2" customFormat="1" ht="24.15" customHeight="1">
      <c r="A256" s="41"/>
      <c r="B256" s="42"/>
      <c r="C256" s="215" t="s">
        <v>332</v>
      </c>
      <c r="D256" s="215" t="s">
        <v>168</v>
      </c>
      <c r="E256" s="216" t="s">
        <v>402</v>
      </c>
      <c r="F256" s="217" t="s">
        <v>403</v>
      </c>
      <c r="G256" s="218" t="s">
        <v>234</v>
      </c>
      <c r="H256" s="219">
        <v>0.161</v>
      </c>
      <c r="I256" s="220"/>
      <c r="J256" s="221">
        <f>ROUND(I256*H256,2)</f>
        <v>0</v>
      </c>
      <c r="K256" s="217" t="s">
        <v>172</v>
      </c>
      <c r="L256" s="47"/>
      <c r="M256" s="222" t="s">
        <v>19</v>
      </c>
      <c r="N256" s="223" t="s">
        <v>42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315</v>
      </c>
      <c r="AT256" s="226" t="s">
        <v>168</v>
      </c>
      <c r="AU256" s="226" t="s">
        <v>81</v>
      </c>
      <c r="AY256" s="20" t="s">
        <v>166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79</v>
      </c>
      <c r="BK256" s="227">
        <f>ROUND(I256*H256,2)</f>
        <v>0</v>
      </c>
      <c r="BL256" s="20" t="s">
        <v>315</v>
      </c>
      <c r="BM256" s="226" t="s">
        <v>646</v>
      </c>
    </row>
    <row r="257" s="2" customFormat="1">
      <c r="A257" s="41"/>
      <c r="B257" s="42"/>
      <c r="C257" s="43"/>
      <c r="D257" s="228" t="s">
        <v>175</v>
      </c>
      <c r="E257" s="43"/>
      <c r="F257" s="229" t="s">
        <v>405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175</v>
      </c>
      <c r="AU257" s="20" t="s">
        <v>81</v>
      </c>
    </row>
    <row r="258" s="12" customFormat="1" ht="22.8" customHeight="1">
      <c r="A258" s="12"/>
      <c r="B258" s="199"/>
      <c r="C258" s="200"/>
      <c r="D258" s="201" t="s">
        <v>70</v>
      </c>
      <c r="E258" s="213" t="s">
        <v>406</v>
      </c>
      <c r="F258" s="213" t="s">
        <v>407</v>
      </c>
      <c r="G258" s="200"/>
      <c r="H258" s="200"/>
      <c r="I258" s="203"/>
      <c r="J258" s="214">
        <f>BK258</f>
        <v>0</v>
      </c>
      <c r="K258" s="200"/>
      <c r="L258" s="205"/>
      <c r="M258" s="206"/>
      <c r="N258" s="207"/>
      <c r="O258" s="207"/>
      <c r="P258" s="208">
        <f>SUM(P259:P265)</f>
        <v>0</v>
      </c>
      <c r="Q258" s="207"/>
      <c r="R258" s="208">
        <f>SUM(R259:R265)</f>
        <v>0.000495</v>
      </c>
      <c r="S258" s="207"/>
      <c r="T258" s="209">
        <f>SUM(T259:T265)</f>
        <v>0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R258" s="210" t="s">
        <v>81</v>
      </c>
      <c r="AT258" s="211" t="s">
        <v>70</v>
      </c>
      <c r="AU258" s="211" t="s">
        <v>79</v>
      </c>
      <c r="AY258" s="210" t="s">
        <v>166</v>
      </c>
      <c r="BK258" s="212">
        <f>SUM(BK259:BK265)</f>
        <v>0</v>
      </c>
    </row>
    <row r="259" s="2" customFormat="1" ht="16.5" customHeight="1">
      <c r="A259" s="41"/>
      <c r="B259" s="42"/>
      <c r="C259" s="215" t="s">
        <v>338</v>
      </c>
      <c r="D259" s="215" t="s">
        <v>168</v>
      </c>
      <c r="E259" s="216" t="s">
        <v>408</v>
      </c>
      <c r="F259" s="217" t="s">
        <v>409</v>
      </c>
      <c r="G259" s="218" t="s">
        <v>188</v>
      </c>
      <c r="H259" s="219">
        <v>4.125</v>
      </c>
      <c r="I259" s="220"/>
      <c r="J259" s="221">
        <f>ROUND(I259*H259,2)</f>
        <v>0</v>
      </c>
      <c r="K259" s="217" t="s">
        <v>172</v>
      </c>
      <c r="L259" s="47"/>
      <c r="M259" s="222" t="s">
        <v>19</v>
      </c>
      <c r="N259" s="223" t="s">
        <v>42</v>
      </c>
      <c r="O259" s="87"/>
      <c r="P259" s="224">
        <f>O259*H259</f>
        <v>0</v>
      </c>
      <c r="Q259" s="224">
        <v>0.00012</v>
      </c>
      <c r="R259" s="224">
        <f>Q259*H259</f>
        <v>0.000495</v>
      </c>
      <c r="S259" s="224">
        <v>0</v>
      </c>
      <c r="T259" s="225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226" t="s">
        <v>315</v>
      </c>
      <c r="AT259" s="226" t="s">
        <v>168</v>
      </c>
      <c r="AU259" s="226" t="s">
        <v>81</v>
      </c>
      <c r="AY259" s="20" t="s">
        <v>166</v>
      </c>
      <c r="BE259" s="227">
        <f>IF(N259="základní",J259,0)</f>
        <v>0</v>
      </c>
      <c r="BF259" s="227">
        <f>IF(N259="snížená",J259,0)</f>
        <v>0</v>
      </c>
      <c r="BG259" s="227">
        <f>IF(N259="zákl. přenesená",J259,0)</f>
        <v>0</v>
      </c>
      <c r="BH259" s="227">
        <f>IF(N259="sníž. přenesená",J259,0)</f>
        <v>0</v>
      </c>
      <c r="BI259" s="227">
        <f>IF(N259="nulová",J259,0)</f>
        <v>0</v>
      </c>
      <c r="BJ259" s="20" t="s">
        <v>79</v>
      </c>
      <c r="BK259" s="227">
        <f>ROUND(I259*H259,2)</f>
        <v>0</v>
      </c>
      <c r="BL259" s="20" t="s">
        <v>315</v>
      </c>
      <c r="BM259" s="226" t="s">
        <v>647</v>
      </c>
    </row>
    <row r="260" s="2" customFormat="1">
      <c r="A260" s="41"/>
      <c r="B260" s="42"/>
      <c r="C260" s="43"/>
      <c r="D260" s="228" t="s">
        <v>175</v>
      </c>
      <c r="E260" s="43"/>
      <c r="F260" s="229" t="s">
        <v>411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175</v>
      </c>
      <c r="AU260" s="20" t="s">
        <v>81</v>
      </c>
    </row>
    <row r="261" s="13" customFormat="1">
      <c r="A261" s="13"/>
      <c r="B261" s="233"/>
      <c r="C261" s="234"/>
      <c r="D261" s="235" t="s">
        <v>177</v>
      </c>
      <c r="E261" s="236" t="s">
        <v>19</v>
      </c>
      <c r="F261" s="237" t="s">
        <v>964</v>
      </c>
      <c r="G261" s="234"/>
      <c r="H261" s="236" t="s">
        <v>19</v>
      </c>
      <c r="I261" s="238"/>
      <c r="J261" s="234"/>
      <c r="K261" s="234"/>
      <c r="L261" s="239"/>
      <c r="M261" s="240"/>
      <c r="N261" s="241"/>
      <c r="O261" s="241"/>
      <c r="P261" s="241"/>
      <c r="Q261" s="241"/>
      <c r="R261" s="241"/>
      <c r="S261" s="241"/>
      <c r="T261" s="242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3" t="s">
        <v>177</v>
      </c>
      <c r="AU261" s="243" t="s">
        <v>81</v>
      </c>
      <c r="AV261" s="13" t="s">
        <v>79</v>
      </c>
      <c r="AW261" s="13" t="s">
        <v>33</v>
      </c>
      <c r="AX261" s="13" t="s">
        <v>71</v>
      </c>
      <c r="AY261" s="243" t="s">
        <v>166</v>
      </c>
    </row>
    <row r="262" s="13" customFormat="1">
      <c r="A262" s="13"/>
      <c r="B262" s="233"/>
      <c r="C262" s="234"/>
      <c r="D262" s="235" t="s">
        <v>177</v>
      </c>
      <c r="E262" s="236" t="s">
        <v>19</v>
      </c>
      <c r="F262" s="237" t="s">
        <v>709</v>
      </c>
      <c r="G262" s="234"/>
      <c r="H262" s="236" t="s">
        <v>19</v>
      </c>
      <c r="I262" s="238"/>
      <c r="J262" s="234"/>
      <c r="K262" s="234"/>
      <c r="L262" s="239"/>
      <c r="M262" s="240"/>
      <c r="N262" s="241"/>
      <c r="O262" s="241"/>
      <c r="P262" s="241"/>
      <c r="Q262" s="241"/>
      <c r="R262" s="241"/>
      <c r="S262" s="241"/>
      <c r="T262" s="242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3" t="s">
        <v>177</v>
      </c>
      <c r="AU262" s="243" t="s">
        <v>81</v>
      </c>
      <c r="AV262" s="13" t="s">
        <v>79</v>
      </c>
      <c r="AW262" s="13" t="s">
        <v>33</v>
      </c>
      <c r="AX262" s="13" t="s">
        <v>71</v>
      </c>
      <c r="AY262" s="243" t="s">
        <v>166</v>
      </c>
    </row>
    <row r="263" s="13" customFormat="1">
      <c r="A263" s="13"/>
      <c r="B263" s="233"/>
      <c r="C263" s="234"/>
      <c r="D263" s="235" t="s">
        <v>177</v>
      </c>
      <c r="E263" s="236" t="s">
        <v>19</v>
      </c>
      <c r="F263" s="237" t="s">
        <v>710</v>
      </c>
      <c r="G263" s="234"/>
      <c r="H263" s="236" t="s">
        <v>19</v>
      </c>
      <c r="I263" s="238"/>
      <c r="J263" s="234"/>
      <c r="K263" s="234"/>
      <c r="L263" s="239"/>
      <c r="M263" s="240"/>
      <c r="N263" s="241"/>
      <c r="O263" s="241"/>
      <c r="P263" s="241"/>
      <c r="Q263" s="241"/>
      <c r="R263" s="241"/>
      <c r="S263" s="241"/>
      <c r="T263" s="242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3" t="s">
        <v>177</v>
      </c>
      <c r="AU263" s="243" t="s">
        <v>81</v>
      </c>
      <c r="AV263" s="13" t="s">
        <v>79</v>
      </c>
      <c r="AW263" s="13" t="s">
        <v>33</v>
      </c>
      <c r="AX263" s="13" t="s">
        <v>71</v>
      </c>
      <c r="AY263" s="243" t="s">
        <v>166</v>
      </c>
    </row>
    <row r="264" s="14" customFormat="1">
      <c r="A264" s="14"/>
      <c r="B264" s="244"/>
      <c r="C264" s="245"/>
      <c r="D264" s="235" t="s">
        <v>177</v>
      </c>
      <c r="E264" s="246" t="s">
        <v>19</v>
      </c>
      <c r="F264" s="247" t="s">
        <v>1000</v>
      </c>
      <c r="G264" s="245"/>
      <c r="H264" s="248">
        <v>4.125</v>
      </c>
      <c r="I264" s="249"/>
      <c r="J264" s="245"/>
      <c r="K264" s="245"/>
      <c r="L264" s="250"/>
      <c r="M264" s="251"/>
      <c r="N264" s="252"/>
      <c r="O264" s="252"/>
      <c r="P264" s="252"/>
      <c r="Q264" s="252"/>
      <c r="R264" s="252"/>
      <c r="S264" s="252"/>
      <c r="T264" s="253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4" t="s">
        <v>177</v>
      </c>
      <c r="AU264" s="254" t="s">
        <v>81</v>
      </c>
      <c r="AV264" s="14" t="s">
        <v>81</v>
      </c>
      <c r="AW264" s="14" t="s">
        <v>33</v>
      </c>
      <c r="AX264" s="14" t="s">
        <v>71</v>
      </c>
      <c r="AY264" s="254" t="s">
        <v>166</v>
      </c>
    </row>
    <row r="265" s="15" customFormat="1">
      <c r="A265" s="15"/>
      <c r="B265" s="255"/>
      <c r="C265" s="256"/>
      <c r="D265" s="235" t="s">
        <v>177</v>
      </c>
      <c r="E265" s="257" t="s">
        <v>19</v>
      </c>
      <c r="F265" s="258" t="s">
        <v>180</v>
      </c>
      <c r="G265" s="256"/>
      <c r="H265" s="259">
        <v>4.125</v>
      </c>
      <c r="I265" s="260"/>
      <c r="J265" s="256"/>
      <c r="K265" s="256"/>
      <c r="L265" s="261"/>
      <c r="M265" s="262"/>
      <c r="N265" s="263"/>
      <c r="O265" s="263"/>
      <c r="P265" s="263"/>
      <c r="Q265" s="263"/>
      <c r="R265" s="263"/>
      <c r="S265" s="263"/>
      <c r="T265" s="264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T265" s="265" t="s">
        <v>177</v>
      </c>
      <c r="AU265" s="265" t="s">
        <v>81</v>
      </c>
      <c r="AV265" s="15" t="s">
        <v>173</v>
      </c>
      <c r="AW265" s="15" t="s">
        <v>33</v>
      </c>
      <c r="AX265" s="15" t="s">
        <v>79</v>
      </c>
      <c r="AY265" s="265" t="s">
        <v>166</v>
      </c>
    </row>
    <row r="266" s="12" customFormat="1" ht="22.8" customHeight="1">
      <c r="A266" s="12"/>
      <c r="B266" s="199"/>
      <c r="C266" s="200"/>
      <c r="D266" s="201" t="s">
        <v>70</v>
      </c>
      <c r="E266" s="213" t="s">
        <v>413</v>
      </c>
      <c r="F266" s="213" t="s">
        <v>414</v>
      </c>
      <c r="G266" s="200"/>
      <c r="H266" s="200"/>
      <c r="I266" s="203"/>
      <c r="J266" s="214">
        <f>BK266</f>
        <v>0</v>
      </c>
      <c r="K266" s="200"/>
      <c r="L266" s="205"/>
      <c r="M266" s="206"/>
      <c r="N266" s="207"/>
      <c r="O266" s="207"/>
      <c r="P266" s="208">
        <f>SUM(P267:P287)</f>
        <v>0</v>
      </c>
      <c r="Q266" s="207"/>
      <c r="R266" s="208">
        <f>SUM(R267:R287)</f>
        <v>0.0079612499999999996</v>
      </c>
      <c r="S266" s="207"/>
      <c r="T266" s="209">
        <f>SUM(T267:T287)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10" t="s">
        <v>81</v>
      </c>
      <c r="AT266" s="211" t="s">
        <v>70</v>
      </c>
      <c r="AU266" s="211" t="s">
        <v>79</v>
      </c>
      <c r="AY266" s="210" t="s">
        <v>166</v>
      </c>
      <c r="BK266" s="212">
        <f>SUM(BK267:BK287)</f>
        <v>0</v>
      </c>
    </row>
    <row r="267" s="2" customFormat="1" ht="24.15" customHeight="1">
      <c r="A267" s="41"/>
      <c r="B267" s="42"/>
      <c r="C267" s="215" t="s">
        <v>344</v>
      </c>
      <c r="D267" s="215" t="s">
        <v>168</v>
      </c>
      <c r="E267" s="216" t="s">
        <v>415</v>
      </c>
      <c r="F267" s="217" t="s">
        <v>416</v>
      </c>
      <c r="G267" s="218" t="s">
        <v>188</v>
      </c>
      <c r="H267" s="219">
        <v>4.125</v>
      </c>
      <c r="I267" s="220"/>
      <c r="J267" s="221">
        <f>ROUND(I267*H267,2)</f>
        <v>0</v>
      </c>
      <c r="K267" s="217" t="s">
        <v>172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315</v>
      </c>
      <c r="AT267" s="226" t="s">
        <v>168</v>
      </c>
      <c r="AU267" s="226" t="s">
        <v>81</v>
      </c>
      <c r="AY267" s="20" t="s">
        <v>166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79</v>
      </c>
      <c r="BK267" s="227">
        <f>ROUND(I267*H267,2)</f>
        <v>0</v>
      </c>
      <c r="BL267" s="20" t="s">
        <v>315</v>
      </c>
      <c r="BM267" s="226" t="s">
        <v>652</v>
      </c>
    </row>
    <row r="268" s="2" customFormat="1">
      <c r="A268" s="41"/>
      <c r="B268" s="42"/>
      <c r="C268" s="43"/>
      <c r="D268" s="228" t="s">
        <v>175</v>
      </c>
      <c r="E268" s="43"/>
      <c r="F268" s="229" t="s">
        <v>418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175</v>
      </c>
      <c r="AU268" s="20" t="s">
        <v>81</v>
      </c>
    </row>
    <row r="269" s="13" customFormat="1">
      <c r="A269" s="13"/>
      <c r="B269" s="233"/>
      <c r="C269" s="234"/>
      <c r="D269" s="235" t="s">
        <v>177</v>
      </c>
      <c r="E269" s="236" t="s">
        <v>19</v>
      </c>
      <c r="F269" s="237" t="s">
        <v>964</v>
      </c>
      <c r="G269" s="234"/>
      <c r="H269" s="236" t="s">
        <v>19</v>
      </c>
      <c r="I269" s="238"/>
      <c r="J269" s="234"/>
      <c r="K269" s="234"/>
      <c r="L269" s="239"/>
      <c r="M269" s="240"/>
      <c r="N269" s="241"/>
      <c r="O269" s="241"/>
      <c r="P269" s="241"/>
      <c r="Q269" s="241"/>
      <c r="R269" s="241"/>
      <c r="S269" s="241"/>
      <c r="T269" s="242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3" t="s">
        <v>177</v>
      </c>
      <c r="AU269" s="243" t="s">
        <v>81</v>
      </c>
      <c r="AV269" s="13" t="s">
        <v>79</v>
      </c>
      <c r="AW269" s="13" t="s">
        <v>33</v>
      </c>
      <c r="AX269" s="13" t="s">
        <v>71</v>
      </c>
      <c r="AY269" s="243" t="s">
        <v>166</v>
      </c>
    </row>
    <row r="270" s="13" customFormat="1">
      <c r="A270" s="13"/>
      <c r="B270" s="233"/>
      <c r="C270" s="234"/>
      <c r="D270" s="235" t="s">
        <v>177</v>
      </c>
      <c r="E270" s="236" t="s">
        <v>19</v>
      </c>
      <c r="F270" s="237" t="s">
        <v>709</v>
      </c>
      <c r="G270" s="234"/>
      <c r="H270" s="236" t="s">
        <v>19</v>
      </c>
      <c r="I270" s="238"/>
      <c r="J270" s="234"/>
      <c r="K270" s="234"/>
      <c r="L270" s="239"/>
      <c r="M270" s="240"/>
      <c r="N270" s="241"/>
      <c r="O270" s="241"/>
      <c r="P270" s="241"/>
      <c r="Q270" s="241"/>
      <c r="R270" s="241"/>
      <c r="S270" s="241"/>
      <c r="T270" s="242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3" t="s">
        <v>177</v>
      </c>
      <c r="AU270" s="243" t="s">
        <v>81</v>
      </c>
      <c r="AV270" s="13" t="s">
        <v>79</v>
      </c>
      <c r="AW270" s="13" t="s">
        <v>33</v>
      </c>
      <c r="AX270" s="13" t="s">
        <v>71</v>
      </c>
      <c r="AY270" s="243" t="s">
        <v>166</v>
      </c>
    </row>
    <row r="271" s="13" customFormat="1">
      <c r="A271" s="13"/>
      <c r="B271" s="233"/>
      <c r="C271" s="234"/>
      <c r="D271" s="235" t="s">
        <v>177</v>
      </c>
      <c r="E271" s="236" t="s">
        <v>19</v>
      </c>
      <c r="F271" s="237" t="s">
        <v>710</v>
      </c>
      <c r="G271" s="234"/>
      <c r="H271" s="236" t="s">
        <v>19</v>
      </c>
      <c r="I271" s="238"/>
      <c r="J271" s="234"/>
      <c r="K271" s="234"/>
      <c r="L271" s="239"/>
      <c r="M271" s="240"/>
      <c r="N271" s="241"/>
      <c r="O271" s="241"/>
      <c r="P271" s="241"/>
      <c r="Q271" s="241"/>
      <c r="R271" s="241"/>
      <c r="S271" s="241"/>
      <c r="T271" s="242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3" t="s">
        <v>177</v>
      </c>
      <c r="AU271" s="243" t="s">
        <v>81</v>
      </c>
      <c r="AV271" s="13" t="s">
        <v>79</v>
      </c>
      <c r="AW271" s="13" t="s">
        <v>33</v>
      </c>
      <c r="AX271" s="13" t="s">
        <v>71</v>
      </c>
      <c r="AY271" s="243" t="s">
        <v>166</v>
      </c>
    </row>
    <row r="272" s="14" customFormat="1">
      <c r="A272" s="14"/>
      <c r="B272" s="244"/>
      <c r="C272" s="245"/>
      <c r="D272" s="235" t="s">
        <v>177</v>
      </c>
      <c r="E272" s="246" t="s">
        <v>19</v>
      </c>
      <c r="F272" s="247" t="s">
        <v>1000</v>
      </c>
      <c r="G272" s="245"/>
      <c r="H272" s="248">
        <v>4.125</v>
      </c>
      <c r="I272" s="249"/>
      <c r="J272" s="245"/>
      <c r="K272" s="245"/>
      <c r="L272" s="250"/>
      <c r="M272" s="251"/>
      <c r="N272" s="252"/>
      <c r="O272" s="252"/>
      <c r="P272" s="252"/>
      <c r="Q272" s="252"/>
      <c r="R272" s="252"/>
      <c r="S272" s="252"/>
      <c r="T272" s="253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54" t="s">
        <v>177</v>
      </c>
      <c r="AU272" s="254" t="s">
        <v>81</v>
      </c>
      <c r="AV272" s="14" t="s">
        <v>81</v>
      </c>
      <c r="AW272" s="14" t="s">
        <v>33</v>
      </c>
      <c r="AX272" s="14" t="s">
        <v>71</v>
      </c>
      <c r="AY272" s="254" t="s">
        <v>166</v>
      </c>
    </row>
    <row r="273" s="15" customFormat="1">
      <c r="A273" s="15"/>
      <c r="B273" s="255"/>
      <c r="C273" s="256"/>
      <c r="D273" s="235" t="s">
        <v>177</v>
      </c>
      <c r="E273" s="257" t="s">
        <v>19</v>
      </c>
      <c r="F273" s="258" t="s">
        <v>180</v>
      </c>
      <c r="G273" s="256"/>
      <c r="H273" s="259">
        <v>4.125</v>
      </c>
      <c r="I273" s="260"/>
      <c r="J273" s="256"/>
      <c r="K273" s="256"/>
      <c r="L273" s="261"/>
      <c r="M273" s="262"/>
      <c r="N273" s="263"/>
      <c r="O273" s="263"/>
      <c r="P273" s="263"/>
      <c r="Q273" s="263"/>
      <c r="R273" s="263"/>
      <c r="S273" s="263"/>
      <c r="T273" s="264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65" t="s">
        <v>177</v>
      </c>
      <c r="AU273" s="265" t="s">
        <v>81</v>
      </c>
      <c r="AV273" s="15" t="s">
        <v>173</v>
      </c>
      <c r="AW273" s="15" t="s">
        <v>33</v>
      </c>
      <c r="AX273" s="15" t="s">
        <v>79</v>
      </c>
      <c r="AY273" s="265" t="s">
        <v>166</v>
      </c>
    </row>
    <row r="274" s="2" customFormat="1" ht="16.5" customHeight="1">
      <c r="A274" s="41"/>
      <c r="B274" s="42"/>
      <c r="C274" s="215" t="s">
        <v>7</v>
      </c>
      <c r="D274" s="215" t="s">
        <v>168</v>
      </c>
      <c r="E274" s="216" t="s">
        <v>419</v>
      </c>
      <c r="F274" s="217" t="s">
        <v>420</v>
      </c>
      <c r="G274" s="218" t="s">
        <v>188</v>
      </c>
      <c r="H274" s="219">
        <v>4.125</v>
      </c>
      <c r="I274" s="220"/>
      <c r="J274" s="221">
        <f>ROUND(I274*H274,2)</f>
        <v>0</v>
      </c>
      <c r="K274" s="217" t="s">
        <v>172</v>
      </c>
      <c r="L274" s="47"/>
      <c r="M274" s="222" t="s">
        <v>19</v>
      </c>
      <c r="N274" s="223" t="s">
        <v>42</v>
      </c>
      <c r="O274" s="87"/>
      <c r="P274" s="224">
        <f>O274*H274</f>
        <v>0</v>
      </c>
      <c r="Q274" s="224">
        <v>0</v>
      </c>
      <c r="R274" s="224">
        <f>Q274*H274</f>
        <v>0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315</v>
      </c>
      <c r="AT274" s="226" t="s">
        <v>168</v>
      </c>
      <c r="AU274" s="226" t="s">
        <v>81</v>
      </c>
      <c r="AY274" s="20" t="s">
        <v>166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79</v>
      </c>
      <c r="BK274" s="227">
        <f>ROUND(I274*H274,2)</f>
        <v>0</v>
      </c>
      <c r="BL274" s="20" t="s">
        <v>315</v>
      </c>
      <c r="BM274" s="226" t="s">
        <v>654</v>
      </c>
    </row>
    <row r="275" s="2" customFormat="1">
      <c r="A275" s="41"/>
      <c r="B275" s="42"/>
      <c r="C275" s="43"/>
      <c r="D275" s="228" t="s">
        <v>175</v>
      </c>
      <c r="E275" s="43"/>
      <c r="F275" s="229" t="s">
        <v>422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175</v>
      </c>
      <c r="AU275" s="20" t="s">
        <v>81</v>
      </c>
    </row>
    <row r="276" s="13" customFormat="1">
      <c r="A276" s="13"/>
      <c r="B276" s="233"/>
      <c r="C276" s="234"/>
      <c r="D276" s="235" t="s">
        <v>177</v>
      </c>
      <c r="E276" s="236" t="s">
        <v>19</v>
      </c>
      <c r="F276" s="237" t="s">
        <v>964</v>
      </c>
      <c r="G276" s="234"/>
      <c r="H276" s="236" t="s">
        <v>19</v>
      </c>
      <c r="I276" s="238"/>
      <c r="J276" s="234"/>
      <c r="K276" s="234"/>
      <c r="L276" s="239"/>
      <c r="M276" s="240"/>
      <c r="N276" s="241"/>
      <c r="O276" s="241"/>
      <c r="P276" s="241"/>
      <c r="Q276" s="241"/>
      <c r="R276" s="241"/>
      <c r="S276" s="241"/>
      <c r="T276" s="242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3" t="s">
        <v>177</v>
      </c>
      <c r="AU276" s="243" t="s">
        <v>81</v>
      </c>
      <c r="AV276" s="13" t="s">
        <v>79</v>
      </c>
      <c r="AW276" s="13" t="s">
        <v>33</v>
      </c>
      <c r="AX276" s="13" t="s">
        <v>71</v>
      </c>
      <c r="AY276" s="243" t="s">
        <v>166</v>
      </c>
    </row>
    <row r="277" s="13" customFormat="1">
      <c r="A277" s="13"/>
      <c r="B277" s="233"/>
      <c r="C277" s="234"/>
      <c r="D277" s="235" t="s">
        <v>177</v>
      </c>
      <c r="E277" s="236" t="s">
        <v>19</v>
      </c>
      <c r="F277" s="237" t="s">
        <v>709</v>
      </c>
      <c r="G277" s="234"/>
      <c r="H277" s="236" t="s">
        <v>19</v>
      </c>
      <c r="I277" s="238"/>
      <c r="J277" s="234"/>
      <c r="K277" s="234"/>
      <c r="L277" s="239"/>
      <c r="M277" s="240"/>
      <c r="N277" s="241"/>
      <c r="O277" s="241"/>
      <c r="P277" s="241"/>
      <c r="Q277" s="241"/>
      <c r="R277" s="241"/>
      <c r="S277" s="241"/>
      <c r="T277" s="242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3" t="s">
        <v>177</v>
      </c>
      <c r="AU277" s="243" t="s">
        <v>81</v>
      </c>
      <c r="AV277" s="13" t="s">
        <v>79</v>
      </c>
      <c r="AW277" s="13" t="s">
        <v>33</v>
      </c>
      <c r="AX277" s="13" t="s">
        <v>71</v>
      </c>
      <c r="AY277" s="243" t="s">
        <v>166</v>
      </c>
    </row>
    <row r="278" s="13" customFormat="1">
      <c r="A278" s="13"/>
      <c r="B278" s="233"/>
      <c r="C278" s="234"/>
      <c r="D278" s="235" t="s">
        <v>177</v>
      </c>
      <c r="E278" s="236" t="s">
        <v>19</v>
      </c>
      <c r="F278" s="237" t="s">
        <v>710</v>
      </c>
      <c r="G278" s="234"/>
      <c r="H278" s="236" t="s">
        <v>19</v>
      </c>
      <c r="I278" s="238"/>
      <c r="J278" s="234"/>
      <c r="K278" s="234"/>
      <c r="L278" s="239"/>
      <c r="M278" s="240"/>
      <c r="N278" s="241"/>
      <c r="O278" s="241"/>
      <c r="P278" s="241"/>
      <c r="Q278" s="241"/>
      <c r="R278" s="241"/>
      <c r="S278" s="241"/>
      <c r="T278" s="242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3" t="s">
        <v>177</v>
      </c>
      <c r="AU278" s="243" t="s">
        <v>81</v>
      </c>
      <c r="AV278" s="13" t="s">
        <v>79</v>
      </c>
      <c r="AW278" s="13" t="s">
        <v>33</v>
      </c>
      <c r="AX278" s="13" t="s">
        <v>71</v>
      </c>
      <c r="AY278" s="243" t="s">
        <v>166</v>
      </c>
    </row>
    <row r="279" s="14" customFormat="1">
      <c r="A279" s="14"/>
      <c r="B279" s="244"/>
      <c r="C279" s="245"/>
      <c r="D279" s="235" t="s">
        <v>177</v>
      </c>
      <c r="E279" s="246" t="s">
        <v>19</v>
      </c>
      <c r="F279" s="247" t="s">
        <v>1000</v>
      </c>
      <c r="G279" s="245"/>
      <c r="H279" s="248">
        <v>4.125</v>
      </c>
      <c r="I279" s="249"/>
      <c r="J279" s="245"/>
      <c r="K279" s="245"/>
      <c r="L279" s="250"/>
      <c r="M279" s="251"/>
      <c r="N279" s="252"/>
      <c r="O279" s="252"/>
      <c r="P279" s="252"/>
      <c r="Q279" s="252"/>
      <c r="R279" s="252"/>
      <c r="S279" s="252"/>
      <c r="T279" s="253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4" t="s">
        <v>177</v>
      </c>
      <c r="AU279" s="254" t="s">
        <v>81</v>
      </c>
      <c r="AV279" s="14" t="s">
        <v>81</v>
      </c>
      <c r="AW279" s="14" t="s">
        <v>33</v>
      </c>
      <c r="AX279" s="14" t="s">
        <v>71</v>
      </c>
      <c r="AY279" s="254" t="s">
        <v>166</v>
      </c>
    </row>
    <row r="280" s="15" customFormat="1">
      <c r="A280" s="15"/>
      <c r="B280" s="255"/>
      <c r="C280" s="256"/>
      <c r="D280" s="235" t="s">
        <v>177</v>
      </c>
      <c r="E280" s="257" t="s">
        <v>19</v>
      </c>
      <c r="F280" s="258" t="s">
        <v>180</v>
      </c>
      <c r="G280" s="256"/>
      <c r="H280" s="259">
        <v>4.125</v>
      </c>
      <c r="I280" s="260"/>
      <c r="J280" s="256"/>
      <c r="K280" s="256"/>
      <c r="L280" s="261"/>
      <c r="M280" s="262"/>
      <c r="N280" s="263"/>
      <c r="O280" s="263"/>
      <c r="P280" s="263"/>
      <c r="Q280" s="263"/>
      <c r="R280" s="263"/>
      <c r="S280" s="263"/>
      <c r="T280" s="264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T280" s="265" t="s">
        <v>177</v>
      </c>
      <c r="AU280" s="265" t="s">
        <v>81</v>
      </c>
      <c r="AV280" s="15" t="s">
        <v>173</v>
      </c>
      <c r="AW280" s="15" t="s">
        <v>33</v>
      </c>
      <c r="AX280" s="15" t="s">
        <v>79</v>
      </c>
      <c r="AY280" s="265" t="s">
        <v>166</v>
      </c>
    </row>
    <row r="281" s="2" customFormat="1" ht="16.5" customHeight="1">
      <c r="A281" s="41"/>
      <c r="B281" s="42"/>
      <c r="C281" s="215" t="s">
        <v>600</v>
      </c>
      <c r="D281" s="215" t="s">
        <v>168</v>
      </c>
      <c r="E281" s="216" t="s">
        <v>423</v>
      </c>
      <c r="F281" s="217" t="s">
        <v>424</v>
      </c>
      <c r="G281" s="218" t="s">
        <v>188</v>
      </c>
      <c r="H281" s="219">
        <v>4.125</v>
      </c>
      <c r="I281" s="220"/>
      <c r="J281" s="221">
        <f>ROUND(I281*H281,2)</f>
        <v>0</v>
      </c>
      <c r="K281" s="217" t="s">
        <v>172</v>
      </c>
      <c r="L281" s="47"/>
      <c r="M281" s="222" t="s">
        <v>19</v>
      </c>
      <c r="N281" s="223" t="s">
        <v>42</v>
      </c>
      <c r="O281" s="87"/>
      <c r="P281" s="224">
        <f>O281*H281</f>
        <v>0</v>
      </c>
      <c r="Q281" s="224">
        <v>0.0019300000000000001</v>
      </c>
      <c r="R281" s="224">
        <f>Q281*H281</f>
        <v>0.0079612499999999996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315</v>
      </c>
      <c r="AT281" s="226" t="s">
        <v>168</v>
      </c>
      <c r="AU281" s="226" t="s">
        <v>81</v>
      </c>
      <c r="AY281" s="20" t="s">
        <v>166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79</v>
      </c>
      <c r="BK281" s="227">
        <f>ROUND(I281*H281,2)</f>
        <v>0</v>
      </c>
      <c r="BL281" s="20" t="s">
        <v>315</v>
      </c>
      <c r="BM281" s="226" t="s">
        <v>656</v>
      </c>
    </row>
    <row r="282" s="2" customFormat="1">
      <c r="A282" s="41"/>
      <c r="B282" s="42"/>
      <c r="C282" s="43"/>
      <c r="D282" s="228" t="s">
        <v>175</v>
      </c>
      <c r="E282" s="43"/>
      <c r="F282" s="229" t="s">
        <v>426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175</v>
      </c>
      <c r="AU282" s="20" t="s">
        <v>81</v>
      </c>
    </row>
    <row r="283" s="13" customFormat="1">
      <c r="A283" s="13"/>
      <c r="B283" s="233"/>
      <c r="C283" s="234"/>
      <c r="D283" s="235" t="s">
        <v>177</v>
      </c>
      <c r="E283" s="236" t="s">
        <v>19</v>
      </c>
      <c r="F283" s="237" t="s">
        <v>964</v>
      </c>
      <c r="G283" s="234"/>
      <c r="H283" s="236" t="s">
        <v>19</v>
      </c>
      <c r="I283" s="238"/>
      <c r="J283" s="234"/>
      <c r="K283" s="234"/>
      <c r="L283" s="239"/>
      <c r="M283" s="240"/>
      <c r="N283" s="241"/>
      <c r="O283" s="241"/>
      <c r="P283" s="241"/>
      <c r="Q283" s="241"/>
      <c r="R283" s="241"/>
      <c r="S283" s="241"/>
      <c r="T283" s="242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3" t="s">
        <v>177</v>
      </c>
      <c r="AU283" s="243" t="s">
        <v>81</v>
      </c>
      <c r="AV283" s="13" t="s">
        <v>79</v>
      </c>
      <c r="AW283" s="13" t="s">
        <v>33</v>
      </c>
      <c r="AX283" s="13" t="s">
        <v>71</v>
      </c>
      <c r="AY283" s="243" t="s">
        <v>166</v>
      </c>
    </row>
    <row r="284" s="13" customFormat="1">
      <c r="A284" s="13"/>
      <c r="B284" s="233"/>
      <c r="C284" s="234"/>
      <c r="D284" s="235" t="s">
        <v>177</v>
      </c>
      <c r="E284" s="236" t="s">
        <v>19</v>
      </c>
      <c r="F284" s="237" t="s">
        <v>709</v>
      </c>
      <c r="G284" s="234"/>
      <c r="H284" s="236" t="s">
        <v>19</v>
      </c>
      <c r="I284" s="238"/>
      <c r="J284" s="234"/>
      <c r="K284" s="234"/>
      <c r="L284" s="239"/>
      <c r="M284" s="240"/>
      <c r="N284" s="241"/>
      <c r="O284" s="241"/>
      <c r="P284" s="241"/>
      <c r="Q284" s="241"/>
      <c r="R284" s="241"/>
      <c r="S284" s="241"/>
      <c r="T284" s="242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3" t="s">
        <v>177</v>
      </c>
      <c r="AU284" s="243" t="s">
        <v>81</v>
      </c>
      <c r="AV284" s="13" t="s">
        <v>79</v>
      </c>
      <c r="AW284" s="13" t="s">
        <v>33</v>
      </c>
      <c r="AX284" s="13" t="s">
        <v>71</v>
      </c>
      <c r="AY284" s="243" t="s">
        <v>166</v>
      </c>
    </row>
    <row r="285" s="13" customFormat="1">
      <c r="A285" s="13"/>
      <c r="B285" s="233"/>
      <c r="C285" s="234"/>
      <c r="D285" s="235" t="s">
        <v>177</v>
      </c>
      <c r="E285" s="236" t="s">
        <v>19</v>
      </c>
      <c r="F285" s="237" t="s">
        <v>710</v>
      </c>
      <c r="G285" s="234"/>
      <c r="H285" s="236" t="s">
        <v>19</v>
      </c>
      <c r="I285" s="238"/>
      <c r="J285" s="234"/>
      <c r="K285" s="234"/>
      <c r="L285" s="239"/>
      <c r="M285" s="240"/>
      <c r="N285" s="241"/>
      <c r="O285" s="241"/>
      <c r="P285" s="241"/>
      <c r="Q285" s="241"/>
      <c r="R285" s="241"/>
      <c r="S285" s="241"/>
      <c r="T285" s="242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3" t="s">
        <v>177</v>
      </c>
      <c r="AU285" s="243" t="s">
        <v>81</v>
      </c>
      <c r="AV285" s="13" t="s">
        <v>79</v>
      </c>
      <c r="AW285" s="13" t="s">
        <v>33</v>
      </c>
      <c r="AX285" s="13" t="s">
        <v>71</v>
      </c>
      <c r="AY285" s="243" t="s">
        <v>166</v>
      </c>
    </row>
    <row r="286" s="14" customFormat="1">
      <c r="A286" s="14"/>
      <c r="B286" s="244"/>
      <c r="C286" s="245"/>
      <c r="D286" s="235" t="s">
        <v>177</v>
      </c>
      <c r="E286" s="246" t="s">
        <v>19</v>
      </c>
      <c r="F286" s="247" t="s">
        <v>1000</v>
      </c>
      <c r="G286" s="245"/>
      <c r="H286" s="248">
        <v>4.125</v>
      </c>
      <c r="I286" s="249"/>
      <c r="J286" s="245"/>
      <c r="K286" s="245"/>
      <c r="L286" s="250"/>
      <c r="M286" s="251"/>
      <c r="N286" s="252"/>
      <c r="O286" s="252"/>
      <c r="P286" s="252"/>
      <c r="Q286" s="252"/>
      <c r="R286" s="252"/>
      <c r="S286" s="252"/>
      <c r="T286" s="253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4" t="s">
        <v>177</v>
      </c>
      <c r="AU286" s="254" t="s">
        <v>81</v>
      </c>
      <c r="AV286" s="14" t="s">
        <v>81</v>
      </c>
      <c r="AW286" s="14" t="s">
        <v>33</v>
      </c>
      <c r="AX286" s="14" t="s">
        <v>71</v>
      </c>
      <c r="AY286" s="254" t="s">
        <v>166</v>
      </c>
    </row>
    <row r="287" s="15" customFormat="1">
      <c r="A287" s="15"/>
      <c r="B287" s="255"/>
      <c r="C287" s="256"/>
      <c r="D287" s="235" t="s">
        <v>177</v>
      </c>
      <c r="E287" s="257" t="s">
        <v>19</v>
      </c>
      <c r="F287" s="258" t="s">
        <v>180</v>
      </c>
      <c r="G287" s="256"/>
      <c r="H287" s="259">
        <v>4.125</v>
      </c>
      <c r="I287" s="260"/>
      <c r="J287" s="256"/>
      <c r="K287" s="256"/>
      <c r="L287" s="261"/>
      <c r="M287" s="262"/>
      <c r="N287" s="263"/>
      <c r="O287" s="263"/>
      <c r="P287" s="263"/>
      <c r="Q287" s="263"/>
      <c r="R287" s="263"/>
      <c r="S287" s="263"/>
      <c r="T287" s="264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T287" s="265" t="s">
        <v>177</v>
      </c>
      <c r="AU287" s="265" t="s">
        <v>81</v>
      </c>
      <c r="AV287" s="15" t="s">
        <v>173</v>
      </c>
      <c r="AW287" s="15" t="s">
        <v>33</v>
      </c>
      <c r="AX287" s="15" t="s">
        <v>79</v>
      </c>
      <c r="AY287" s="265" t="s">
        <v>166</v>
      </c>
    </row>
    <row r="288" s="12" customFormat="1" ht="25.92" customHeight="1">
      <c r="A288" s="12"/>
      <c r="B288" s="199"/>
      <c r="C288" s="200"/>
      <c r="D288" s="201" t="s">
        <v>70</v>
      </c>
      <c r="E288" s="202" t="s">
        <v>342</v>
      </c>
      <c r="F288" s="202" t="s">
        <v>343</v>
      </c>
      <c r="G288" s="200"/>
      <c r="H288" s="200"/>
      <c r="I288" s="203"/>
      <c r="J288" s="204">
        <f>BK288</f>
        <v>0</v>
      </c>
      <c r="K288" s="200"/>
      <c r="L288" s="205"/>
      <c r="M288" s="206"/>
      <c r="N288" s="207"/>
      <c r="O288" s="207"/>
      <c r="P288" s="208">
        <f>P289</f>
        <v>0</v>
      </c>
      <c r="Q288" s="207"/>
      <c r="R288" s="208">
        <f>R289</f>
        <v>0</v>
      </c>
      <c r="S288" s="207"/>
      <c r="T288" s="209">
        <f>T289</f>
        <v>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R288" s="210" t="s">
        <v>198</v>
      </c>
      <c r="AT288" s="211" t="s">
        <v>70</v>
      </c>
      <c r="AU288" s="211" t="s">
        <v>71</v>
      </c>
      <c r="AY288" s="210" t="s">
        <v>166</v>
      </c>
      <c r="BK288" s="212">
        <f>BK289</f>
        <v>0</v>
      </c>
    </row>
    <row r="289" s="2" customFormat="1" ht="16.5" customHeight="1">
      <c r="A289" s="41"/>
      <c r="B289" s="42"/>
      <c r="C289" s="215" t="s">
        <v>605</v>
      </c>
      <c r="D289" s="215" t="s">
        <v>168</v>
      </c>
      <c r="E289" s="216" t="s">
        <v>345</v>
      </c>
      <c r="F289" s="217" t="s">
        <v>346</v>
      </c>
      <c r="G289" s="218" t="s">
        <v>347</v>
      </c>
      <c r="H289" s="277"/>
      <c r="I289" s="220"/>
      <c r="J289" s="221">
        <f>ROUND(I289*H289,2)</f>
        <v>0</v>
      </c>
      <c r="K289" s="217" t="s">
        <v>19</v>
      </c>
      <c r="L289" s="47"/>
      <c r="M289" s="278" t="s">
        <v>19</v>
      </c>
      <c r="N289" s="279" t="s">
        <v>42</v>
      </c>
      <c r="O289" s="280"/>
      <c r="P289" s="281">
        <f>O289*H289</f>
        <v>0</v>
      </c>
      <c r="Q289" s="281">
        <v>0</v>
      </c>
      <c r="R289" s="281">
        <f>Q289*H289</f>
        <v>0</v>
      </c>
      <c r="S289" s="281">
        <v>0</v>
      </c>
      <c r="T289" s="282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26" t="s">
        <v>173</v>
      </c>
      <c r="AT289" s="226" t="s">
        <v>168</v>
      </c>
      <c r="AU289" s="226" t="s">
        <v>79</v>
      </c>
      <c r="AY289" s="20" t="s">
        <v>166</v>
      </c>
      <c r="BE289" s="227">
        <f>IF(N289="základní",J289,0)</f>
        <v>0</v>
      </c>
      <c r="BF289" s="227">
        <f>IF(N289="snížená",J289,0)</f>
        <v>0</v>
      </c>
      <c r="BG289" s="227">
        <f>IF(N289="zákl. přenesená",J289,0)</f>
        <v>0</v>
      </c>
      <c r="BH289" s="227">
        <f>IF(N289="sníž. přenesená",J289,0)</f>
        <v>0</v>
      </c>
      <c r="BI289" s="227">
        <f>IF(N289="nulová",J289,0)</f>
        <v>0</v>
      </c>
      <c r="BJ289" s="20" t="s">
        <v>79</v>
      </c>
      <c r="BK289" s="227">
        <f>ROUND(I289*H289,2)</f>
        <v>0</v>
      </c>
      <c r="BL289" s="20" t="s">
        <v>173</v>
      </c>
      <c r="BM289" s="226" t="s">
        <v>532</v>
      </c>
    </row>
    <row r="290" s="2" customFormat="1" ht="6.96" customHeight="1">
      <c r="A290" s="41"/>
      <c r="B290" s="62"/>
      <c r="C290" s="63"/>
      <c r="D290" s="63"/>
      <c r="E290" s="63"/>
      <c r="F290" s="63"/>
      <c r="G290" s="63"/>
      <c r="H290" s="63"/>
      <c r="I290" s="63"/>
      <c r="J290" s="63"/>
      <c r="K290" s="63"/>
      <c r="L290" s="47"/>
      <c r="M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</row>
  </sheetData>
  <sheetProtection sheet="1" autoFilter="0" formatColumns="0" formatRows="0" objects="1" scenarios="1" spinCount="100000" saltValue="01xMbT9TQeX+DlFQrvmidvK3QChV6k/ohFyfJ7Cwk1ztcF7GK86LW8Mg17EnaPVitULAfiq+NRABPQWeeZjlew==" hashValue="gQ7E/8wL1fRk5KCxVVoHx+OydBl1qTjm4/a/cILT6DyqghuN2wGxpHyeX1ykBwm6lKRa2ctCyRFfadeyG+nbig==" algorithmName="SHA-512" password="CC35"/>
  <autoFilter ref="C94:K28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3:H83"/>
    <mergeCell ref="E85:H85"/>
    <mergeCell ref="E87:H87"/>
    <mergeCell ref="L2:V2"/>
  </mergeCells>
  <hyperlinks>
    <hyperlink ref="F99" r:id="rId1" display="https://podminky.urs.cz/item/CS_URS_2025_02/213141112"/>
    <hyperlink ref="F111" r:id="rId2" display="https://podminky.urs.cz/item/CS_URS_2025_02/213311151"/>
    <hyperlink ref="F124" r:id="rId3" display="https://podminky.urs.cz/item/CS_URS_2025_02/631311236"/>
    <hyperlink ref="F144" r:id="rId4" display="https://podminky.urs.cz/item/CS_URS_2025_02/631319175"/>
    <hyperlink ref="F155" r:id="rId5" display="https://podminky.urs.cz/item/CS_URS_2025_02/631351101"/>
    <hyperlink ref="F165" r:id="rId6" display="https://podminky.urs.cz/item/CS_URS_2025_02/631351102"/>
    <hyperlink ref="F175" r:id="rId7" display="https://podminky.urs.cz/item/CS_URS_2025_02/631362021"/>
    <hyperlink ref="F186" r:id="rId8" display="https://podminky.urs.cz/item/CS_URS_2025_02/632481213"/>
    <hyperlink ref="F197" r:id="rId9" display="https://podminky.urs.cz/item/CS_URS_2025_02/633991111"/>
    <hyperlink ref="F209" r:id="rId10" display="https://podminky.urs.cz/item/CS_URS_2025_02/953943121"/>
    <hyperlink ref="F232" r:id="rId11" display="https://podminky.urs.cz/item/CS_URS_2025_02/998011008"/>
    <hyperlink ref="F236" r:id="rId12" display="https://podminky.urs.cz/item/CS_URS_2025_02/767995112"/>
    <hyperlink ref="F257" r:id="rId13" display="https://podminky.urs.cz/item/CS_URS_2025_02/998767121"/>
    <hyperlink ref="F260" r:id="rId14" display="https://podminky.urs.cz/item/CS_URS_2025_02/783317101"/>
    <hyperlink ref="F268" r:id="rId15" display="https://podminky.urs.cz/item/CS_URS_2025_02/789111141"/>
    <hyperlink ref="F275" r:id="rId16" display="https://podminky.urs.cz/item/CS_URS_2025_02/789111260"/>
    <hyperlink ref="F282" r:id="rId17" display="https://podminky.urs.cz/item/CS_URS_2025_02/78941253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8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121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1001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ROUND((SUM(BE96:BE284)),  2)</f>
        <v>0</v>
      </c>
      <c r="G35" s="41"/>
      <c r="H35" s="41"/>
      <c r="I35" s="160">
        <v>0.20999999999999999</v>
      </c>
      <c r="J35" s="159">
        <f>ROUND(((SUM(BE96:BE284))*I35),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ROUND((SUM(BF96:BF284)),  2)</f>
        <v>0</v>
      </c>
      <c r="G36" s="41"/>
      <c r="H36" s="41"/>
      <c r="I36" s="160">
        <v>0.12</v>
      </c>
      <c r="J36" s="159">
        <f>ROUND(((SUM(BF96:BF284))*I36),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ROUND((SUM(BG96:BG284)),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ROUND((SUM(BH96:BH284)),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ROUND((SUM(BI96:BI284)),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0212 - Překážka 12 - Rozjezdový mini bank s grind boxem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J98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429</v>
      </c>
      <c r="E66" s="185"/>
      <c r="F66" s="185"/>
      <c r="G66" s="185"/>
      <c r="H66" s="185"/>
      <c r="I66" s="185"/>
      <c r="J66" s="186">
        <f>J119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430</v>
      </c>
      <c r="E67" s="185"/>
      <c r="F67" s="185"/>
      <c r="G67" s="185"/>
      <c r="H67" s="185"/>
      <c r="I67" s="185"/>
      <c r="J67" s="186">
        <f>J155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147</v>
      </c>
      <c r="E68" s="185"/>
      <c r="F68" s="185"/>
      <c r="G68" s="185"/>
      <c r="H68" s="185"/>
      <c r="I68" s="185"/>
      <c r="J68" s="186">
        <f>J210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148</v>
      </c>
      <c r="E69" s="185"/>
      <c r="F69" s="185"/>
      <c r="G69" s="185"/>
      <c r="H69" s="185"/>
      <c r="I69" s="185"/>
      <c r="J69" s="186">
        <f>J225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7"/>
      <c r="C70" s="178"/>
      <c r="D70" s="179" t="s">
        <v>352</v>
      </c>
      <c r="E70" s="180"/>
      <c r="F70" s="180"/>
      <c r="G70" s="180"/>
      <c r="H70" s="180"/>
      <c r="I70" s="180"/>
      <c r="J70" s="181">
        <f>J228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0" customFormat="1" ht="19.92" customHeight="1">
      <c r="A71" s="10"/>
      <c r="B71" s="183"/>
      <c r="C71" s="128"/>
      <c r="D71" s="184" t="s">
        <v>353</v>
      </c>
      <c r="E71" s="185"/>
      <c r="F71" s="185"/>
      <c r="G71" s="185"/>
      <c r="H71" s="185"/>
      <c r="I71" s="185"/>
      <c r="J71" s="186">
        <f>J229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354</v>
      </c>
      <c r="E72" s="185"/>
      <c r="F72" s="185"/>
      <c r="G72" s="185"/>
      <c r="H72" s="185"/>
      <c r="I72" s="185"/>
      <c r="J72" s="186">
        <f>J253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355</v>
      </c>
      <c r="E73" s="185"/>
      <c r="F73" s="185"/>
      <c r="G73" s="185"/>
      <c r="H73" s="185"/>
      <c r="I73" s="185"/>
      <c r="J73" s="186">
        <f>J261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77"/>
      <c r="C74" s="178"/>
      <c r="D74" s="179" t="s">
        <v>150</v>
      </c>
      <c r="E74" s="180"/>
      <c r="F74" s="180"/>
      <c r="G74" s="180"/>
      <c r="H74" s="180"/>
      <c r="I74" s="180"/>
      <c r="J74" s="181">
        <f>J283</f>
        <v>0</v>
      </c>
      <c r="K74" s="178"/>
      <c r="L74" s="182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2" customFormat="1" ht="21.84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151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16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172" t="str">
        <f>E7</f>
        <v>Novostavba skateparkového hřiště, Bystřice pod Hostýnem</v>
      </c>
      <c r="F84" s="35"/>
      <c r="G84" s="35"/>
      <c r="H84" s="35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4"/>
      <c r="C85" s="35" t="s">
        <v>138</v>
      </c>
      <c r="D85" s="25"/>
      <c r="E85" s="25"/>
      <c r="F85" s="25"/>
      <c r="G85" s="25"/>
      <c r="H85" s="25"/>
      <c r="I85" s="25"/>
      <c r="J85" s="25"/>
      <c r="K85" s="25"/>
      <c r="L85" s="23"/>
    </row>
    <row r="86" s="2" customFormat="1" ht="16.5" customHeight="1">
      <c r="A86" s="41"/>
      <c r="B86" s="42"/>
      <c r="C86" s="43"/>
      <c r="D86" s="43"/>
      <c r="E86" s="172" t="s">
        <v>349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350</v>
      </c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3"/>
      <c r="D88" s="43"/>
      <c r="E88" s="72" t="str">
        <f>E11</f>
        <v>0212 - Překážka 12 - Rozjezdový mini bank s grind boxem</v>
      </c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3"/>
      <c r="E90" s="43"/>
      <c r="F90" s="30" t="str">
        <f>F14</f>
        <v xml:space="preserve"> </v>
      </c>
      <c r="G90" s="43"/>
      <c r="H90" s="43"/>
      <c r="I90" s="35" t="s">
        <v>23</v>
      </c>
      <c r="J90" s="75" t="str">
        <f>IF(J14="","",J14)</f>
        <v>31. 8. 2025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25.65" customHeight="1">
      <c r="A92" s="41"/>
      <c r="B92" s="42"/>
      <c r="C92" s="35" t="s">
        <v>25</v>
      </c>
      <c r="D92" s="43"/>
      <c r="E92" s="43"/>
      <c r="F92" s="30" t="str">
        <f>E17</f>
        <v>Město Bystřice pod Hostýnem</v>
      </c>
      <c r="G92" s="43"/>
      <c r="H92" s="43"/>
      <c r="I92" s="35" t="s">
        <v>31</v>
      </c>
      <c r="J92" s="39" t="str">
        <f>E23</f>
        <v>Michal Langoš, Hranice na Moravě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3"/>
      <c r="E93" s="43"/>
      <c r="F93" s="30" t="str">
        <f>IF(E20="","",E20)</f>
        <v>Vyplň údaj</v>
      </c>
      <c r="G93" s="43"/>
      <c r="H93" s="43"/>
      <c r="I93" s="35" t="s">
        <v>34</v>
      </c>
      <c r="J93" s="39" t="str">
        <f>E26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88"/>
      <c r="B95" s="189"/>
      <c r="C95" s="190" t="s">
        <v>152</v>
      </c>
      <c r="D95" s="191" t="s">
        <v>56</v>
      </c>
      <c r="E95" s="191" t="s">
        <v>52</v>
      </c>
      <c r="F95" s="191" t="s">
        <v>53</v>
      </c>
      <c r="G95" s="191" t="s">
        <v>153</v>
      </c>
      <c r="H95" s="191" t="s">
        <v>154</v>
      </c>
      <c r="I95" s="191" t="s">
        <v>155</v>
      </c>
      <c r="J95" s="191" t="s">
        <v>142</v>
      </c>
      <c r="K95" s="192" t="s">
        <v>156</v>
      </c>
      <c r="L95" s="193"/>
      <c r="M95" s="95" t="s">
        <v>19</v>
      </c>
      <c r="N95" s="96" t="s">
        <v>41</v>
      </c>
      <c r="O95" s="96" t="s">
        <v>157</v>
      </c>
      <c r="P95" s="96" t="s">
        <v>158</v>
      </c>
      <c r="Q95" s="96" t="s">
        <v>159</v>
      </c>
      <c r="R95" s="96" t="s">
        <v>160</v>
      </c>
      <c r="S95" s="96" t="s">
        <v>161</v>
      </c>
      <c r="T95" s="97" t="s">
        <v>162</v>
      </c>
      <c r="U95" s="188"/>
      <c r="V95" s="188"/>
      <c r="W95" s="188"/>
      <c r="X95" s="188"/>
      <c r="Y95" s="188"/>
      <c r="Z95" s="188"/>
      <c r="AA95" s="188"/>
      <c r="AB95" s="188"/>
      <c r="AC95" s="188"/>
      <c r="AD95" s="188"/>
      <c r="AE95" s="188"/>
    </row>
    <row r="96" s="2" customFormat="1" ht="22.8" customHeight="1">
      <c r="A96" s="41"/>
      <c r="B96" s="42"/>
      <c r="C96" s="102" t="s">
        <v>163</v>
      </c>
      <c r="D96" s="43"/>
      <c r="E96" s="43"/>
      <c r="F96" s="43"/>
      <c r="G96" s="43"/>
      <c r="H96" s="43"/>
      <c r="I96" s="43"/>
      <c r="J96" s="194">
        <f>BK96</f>
        <v>0</v>
      </c>
      <c r="K96" s="43"/>
      <c r="L96" s="47"/>
      <c r="M96" s="98"/>
      <c r="N96" s="195"/>
      <c r="O96" s="99"/>
      <c r="P96" s="196">
        <f>P97+P228+P283</f>
        <v>0</v>
      </c>
      <c r="Q96" s="99"/>
      <c r="R96" s="196">
        <f>R97+R228+R283</f>
        <v>27.484806079999998</v>
      </c>
      <c r="S96" s="99"/>
      <c r="T96" s="197">
        <f>T97+T228+T283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70</v>
      </c>
      <c r="AU96" s="20" t="s">
        <v>143</v>
      </c>
      <c r="BK96" s="198">
        <f>BK97+BK228+BK283</f>
        <v>0</v>
      </c>
    </row>
    <row r="97" s="12" customFormat="1" ht="25.92" customHeight="1">
      <c r="A97" s="12"/>
      <c r="B97" s="199"/>
      <c r="C97" s="200"/>
      <c r="D97" s="201" t="s">
        <v>70</v>
      </c>
      <c r="E97" s="202" t="s">
        <v>164</v>
      </c>
      <c r="F97" s="202" t="s">
        <v>165</v>
      </c>
      <c r="G97" s="200"/>
      <c r="H97" s="200"/>
      <c r="I97" s="203"/>
      <c r="J97" s="204">
        <f>BK97</f>
        <v>0</v>
      </c>
      <c r="K97" s="200"/>
      <c r="L97" s="205"/>
      <c r="M97" s="206"/>
      <c r="N97" s="207"/>
      <c r="O97" s="207"/>
      <c r="P97" s="208">
        <f>P98+P119+P155+P210+P225</f>
        <v>0</v>
      </c>
      <c r="Q97" s="207"/>
      <c r="R97" s="208">
        <f>R98+R119+R155+R210+R225</f>
        <v>27.46920789</v>
      </c>
      <c r="S97" s="207"/>
      <c r="T97" s="209">
        <f>T98+T119+T155+T210+T225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79</v>
      </c>
      <c r="AT97" s="211" t="s">
        <v>70</v>
      </c>
      <c r="AU97" s="211" t="s">
        <v>71</v>
      </c>
      <c r="AY97" s="210" t="s">
        <v>166</v>
      </c>
      <c r="BK97" s="212">
        <f>BK98+BK119+BK155+BK210+BK225</f>
        <v>0</v>
      </c>
    </row>
    <row r="98" s="12" customFormat="1" ht="22.8" customHeight="1">
      <c r="A98" s="12"/>
      <c r="B98" s="199"/>
      <c r="C98" s="200"/>
      <c r="D98" s="201" t="s">
        <v>70</v>
      </c>
      <c r="E98" s="213" t="s">
        <v>81</v>
      </c>
      <c r="F98" s="213" t="s">
        <v>248</v>
      </c>
      <c r="G98" s="200"/>
      <c r="H98" s="200"/>
      <c r="I98" s="203"/>
      <c r="J98" s="214">
        <f>BK98</f>
        <v>0</v>
      </c>
      <c r="K98" s="200"/>
      <c r="L98" s="205"/>
      <c r="M98" s="206"/>
      <c r="N98" s="207"/>
      <c r="O98" s="207"/>
      <c r="P98" s="208">
        <f>SUM(P99:P118)</f>
        <v>0</v>
      </c>
      <c r="Q98" s="207"/>
      <c r="R98" s="208">
        <f>SUM(R99:R118)</f>
        <v>23.358239499999996</v>
      </c>
      <c r="S98" s="207"/>
      <c r="T98" s="209">
        <f>SUM(T99:T118)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79</v>
      </c>
      <c r="AT98" s="211" t="s">
        <v>70</v>
      </c>
      <c r="AU98" s="211" t="s">
        <v>79</v>
      </c>
      <c r="AY98" s="210" t="s">
        <v>166</v>
      </c>
      <c r="BK98" s="212">
        <f>SUM(BK99:BK118)</f>
        <v>0</v>
      </c>
    </row>
    <row r="99" s="2" customFormat="1" ht="24.15" customHeight="1">
      <c r="A99" s="41"/>
      <c r="B99" s="42"/>
      <c r="C99" s="215" t="s">
        <v>79</v>
      </c>
      <c r="D99" s="215" t="s">
        <v>168</v>
      </c>
      <c r="E99" s="216" t="s">
        <v>431</v>
      </c>
      <c r="F99" s="217" t="s">
        <v>432</v>
      </c>
      <c r="G99" s="218" t="s">
        <v>188</v>
      </c>
      <c r="H99" s="219">
        <v>8.7200000000000006</v>
      </c>
      <c r="I99" s="220"/>
      <c r="J99" s="221">
        <f>ROUND(I99*H99,2)</f>
        <v>0</v>
      </c>
      <c r="K99" s="217" t="s">
        <v>172</v>
      </c>
      <c r="L99" s="47"/>
      <c r="M99" s="222" t="s">
        <v>19</v>
      </c>
      <c r="N99" s="223" t="s">
        <v>42</v>
      </c>
      <c r="O99" s="87"/>
      <c r="P99" s="224">
        <f>O99*H99</f>
        <v>0</v>
      </c>
      <c r="Q99" s="224">
        <v>0.00013999999999999999</v>
      </c>
      <c r="R99" s="224">
        <f>Q99*H99</f>
        <v>0.0012208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173</v>
      </c>
      <c r="AT99" s="226" t="s">
        <v>168</v>
      </c>
      <c r="AU99" s="226" t="s">
        <v>81</v>
      </c>
      <c r="AY99" s="20" t="s">
        <v>166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79</v>
      </c>
      <c r="BK99" s="227">
        <f>ROUND(I99*H99,2)</f>
        <v>0</v>
      </c>
      <c r="BL99" s="20" t="s">
        <v>173</v>
      </c>
      <c r="BM99" s="226" t="s">
        <v>433</v>
      </c>
    </row>
    <row r="100" s="2" customFormat="1">
      <c r="A100" s="41"/>
      <c r="B100" s="42"/>
      <c r="C100" s="43"/>
      <c r="D100" s="228" t="s">
        <v>175</v>
      </c>
      <c r="E100" s="43"/>
      <c r="F100" s="229" t="s">
        <v>434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175</v>
      </c>
      <c r="AU100" s="20" t="s">
        <v>81</v>
      </c>
    </row>
    <row r="101" s="13" customFormat="1">
      <c r="A101" s="13"/>
      <c r="B101" s="233"/>
      <c r="C101" s="234"/>
      <c r="D101" s="235" t="s">
        <v>177</v>
      </c>
      <c r="E101" s="236" t="s">
        <v>19</v>
      </c>
      <c r="F101" s="237" t="s">
        <v>1002</v>
      </c>
      <c r="G101" s="234"/>
      <c r="H101" s="236" t="s">
        <v>19</v>
      </c>
      <c r="I101" s="238"/>
      <c r="J101" s="234"/>
      <c r="K101" s="234"/>
      <c r="L101" s="239"/>
      <c r="M101" s="240"/>
      <c r="N101" s="241"/>
      <c r="O101" s="241"/>
      <c r="P101" s="241"/>
      <c r="Q101" s="241"/>
      <c r="R101" s="241"/>
      <c r="S101" s="241"/>
      <c r="T101" s="242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3" t="s">
        <v>177</v>
      </c>
      <c r="AU101" s="243" t="s">
        <v>81</v>
      </c>
      <c r="AV101" s="13" t="s">
        <v>79</v>
      </c>
      <c r="AW101" s="13" t="s">
        <v>33</v>
      </c>
      <c r="AX101" s="13" t="s">
        <v>71</v>
      </c>
      <c r="AY101" s="243" t="s">
        <v>166</v>
      </c>
    </row>
    <row r="102" s="13" customFormat="1">
      <c r="A102" s="13"/>
      <c r="B102" s="233"/>
      <c r="C102" s="234"/>
      <c r="D102" s="235" t="s">
        <v>177</v>
      </c>
      <c r="E102" s="236" t="s">
        <v>19</v>
      </c>
      <c r="F102" s="237" t="s">
        <v>436</v>
      </c>
      <c r="G102" s="234"/>
      <c r="H102" s="236" t="s">
        <v>19</v>
      </c>
      <c r="I102" s="238"/>
      <c r="J102" s="234"/>
      <c r="K102" s="234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177</v>
      </c>
      <c r="AU102" s="243" t="s">
        <v>81</v>
      </c>
      <c r="AV102" s="13" t="s">
        <v>79</v>
      </c>
      <c r="AW102" s="13" t="s">
        <v>33</v>
      </c>
      <c r="AX102" s="13" t="s">
        <v>71</v>
      </c>
      <c r="AY102" s="243" t="s">
        <v>166</v>
      </c>
    </row>
    <row r="103" s="14" customFormat="1">
      <c r="A103" s="14"/>
      <c r="B103" s="244"/>
      <c r="C103" s="245"/>
      <c r="D103" s="235" t="s">
        <v>177</v>
      </c>
      <c r="E103" s="246" t="s">
        <v>19</v>
      </c>
      <c r="F103" s="247" t="s">
        <v>1003</v>
      </c>
      <c r="G103" s="245"/>
      <c r="H103" s="248">
        <v>8.7200000000000006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177</v>
      </c>
      <c r="AU103" s="254" t="s">
        <v>81</v>
      </c>
      <c r="AV103" s="14" t="s">
        <v>81</v>
      </c>
      <c r="AW103" s="14" t="s">
        <v>33</v>
      </c>
      <c r="AX103" s="14" t="s">
        <v>71</v>
      </c>
      <c r="AY103" s="254" t="s">
        <v>166</v>
      </c>
    </row>
    <row r="104" s="15" customFormat="1">
      <c r="A104" s="15"/>
      <c r="B104" s="255"/>
      <c r="C104" s="256"/>
      <c r="D104" s="235" t="s">
        <v>177</v>
      </c>
      <c r="E104" s="257" t="s">
        <v>19</v>
      </c>
      <c r="F104" s="258" t="s">
        <v>180</v>
      </c>
      <c r="G104" s="256"/>
      <c r="H104" s="259">
        <v>8.7200000000000006</v>
      </c>
      <c r="I104" s="260"/>
      <c r="J104" s="256"/>
      <c r="K104" s="256"/>
      <c r="L104" s="261"/>
      <c r="M104" s="262"/>
      <c r="N104" s="263"/>
      <c r="O104" s="263"/>
      <c r="P104" s="263"/>
      <c r="Q104" s="263"/>
      <c r="R104" s="263"/>
      <c r="S104" s="263"/>
      <c r="T104" s="264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65" t="s">
        <v>177</v>
      </c>
      <c r="AU104" s="265" t="s">
        <v>81</v>
      </c>
      <c r="AV104" s="15" t="s">
        <v>173</v>
      </c>
      <c r="AW104" s="15" t="s">
        <v>33</v>
      </c>
      <c r="AX104" s="15" t="s">
        <v>79</v>
      </c>
      <c r="AY104" s="265" t="s">
        <v>166</v>
      </c>
    </row>
    <row r="105" s="2" customFormat="1" ht="16.5" customHeight="1">
      <c r="A105" s="41"/>
      <c r="B105" s="42"/>
      <c r="C105" s="283" t="s">
        <v>81</v>
      </c>
      <c r="D105" s="283" t="s">
        <v>392</v>
      </c>
      <c r="E105" s="284" t="s">
        <v>438</v>
      </c>
      <c r="F105" s="285" t="s">
        <v>439</v>
      </c>
      <c r="G105" s="286" t="s">
        <v>188</v>
      </c>
      <c r="H105" s="287">
        <v>10.329000000000001</v>
      </c>
      <c r="I105" s="288"/>
      <c r="J105" s="289">
        <f>ROUND(I105*H105,2)</f>
        <v>0</v>
      </c>
      <c r="K105" s="285" t="s">
        <v>172</v>
      </c>
      <c r="L105" s="290"/>
      <c r="M105" s="291" t="s">
        <v>19</v>
      </c>
      <c r="N105" s="292" t="s">
        <v>42</v>
      </c>
      <c r="O105" s="87"/>
      <c r="P105" s="224">
        <f>O105*H105</f>
        <v>0</v>
      </c>
      <c r="Q105" s="224">
        <v>0.00029999999999999997</v>
      </c>
      <c r="R105" s="224">
        <f>Q105*H105</f>
        <v>0.0030986999999999998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226</v>
      </c>
      <c r="AT105" s="226" t="s">
        <v>392</v>
      </c>
      <c r="AU105" s="226" t="s">
        <v>81</v>
      </c>
      <c r="AY105" s="20" t="s">
        <v>166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79</v>
      </c>
      <c r="BK105" s="227">
        <f>ROUND(I105*H105,2)</f>
        <v>0</v>
      </c>
      <c r="BL105" s="20" t="s">
        <v>173</v>
      </c>
      <c r="BM105" s="226" t="s">
        <v>440</v>
      </c>
    </row>
    <row r="106" s="13" customFormat="1">
      <c r="A106" s="13"/>
      <c r="B106" s="233"/>
      <c r="C106" s="234"/>
      <c r="D106" s="235" t="s">
        <v>177</v>
      </c>
      <c r="E106" s="236" t="s">
        <v>19</v>
      </c>
      <c r="F106" s="237" t="s">
        <v>1002</v>
      </c>
      <c r="G106" s="234"/>
      <c r="H106" s="236" t="s">
        <v>19</v>
      </c>
      <c r="I106" s="238"/>
      <c r="J106" s="234"/>
      <c r="K106" s="234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177</v>
      </c>
      <c r="AU106" s="243" t="s">
        <v>81</v>
      </c>
      <c r="AV106" s="13" t="s">
        <v>79</v>
      </c>
      <c r="AW106" s="13" t="s">
        <v>33</v>
      </c>
      <c r="AX106" s="13" t="s">
        <v>71</v>
      </c>
      <c r="AY106" s="243" t="s">
        <v>166</v>
      </c>
    </row>
    <row r="107" s="13" customFormat="1">
      <c r="A107" s="13"/>
      <c r="B107" s="233"/>
      <c r="C107" s="234"/>
      <c r="D107" s="235" t="s">
        <v>177</v>
      </c>
      <c r="E107" s="236" t="s">
        <v>19</v>
      </c>
      <c r="F107" s="237" t="s">
        <v>436</v>
      </c>
      <c r="G107" s="234"/>
      <c r="H107" s="236" t="s">
        <v>19</v>
      </c>
      <c r="I107" s="238"/>
      <c r="J107" s="234"/>
      <c r="K107" s="234"/>
      <c r="L107" s="239"/>
      <c r="M107" s="240"/>
      <c r="N107" s="241"/>
      <c r="O107" s="241"/>
      <c r="P107" s="241"/>
      <c r="Q107" s="241"/>
      <c r="R107" s="241"/>
      <c r="S107" s="241"/>
      <c r="T107" s="242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3" t="s">
        <v>177</v>
      </c>
      <c r="AU107" s="243" t="s">
        <v>81</v>
      </c>
      <c r="AV107" s="13" t="s">
        <v>79</v>
      </c>
      <c r="AW107" s="13" t="s">
        <v>33</v>
      </c>
      <c r="AX107" s="13" t="s">
        <v>71</v>
      </c>
      <c r="AY107" s="243" t="s">
        <v>166</v>
      </c>
    </row>
    <row r="108" s="14" customFormat="1">
      <c r="A108" s="14"/>
      <c r="B108" s="244"/>
      <c r="C108" s="245"/>
      <c r="D108" s="235" t="s">
        <v>177</v>
      </c>
      <c r="E108" s="246" t="s">
        <v>19</v>
      </c>
      <c r="F108" s="247" t="s">
        <v>1003</v>
      </c>
      <c r="G108" s="245"/>
      <c r="H108" s="248">
        <v>8.7200000000000006</v>
      </c>
      <c r="I108" s="249"/>
      <c r="J108" s="245"/>
      <c r="K108" s="245"/>
      <c r="L108" s="250"/>
      <c r="M108" s="251"/>
      <c r="N108" s="252"/>
      <c r="O108" s="252"/>
      <c r="P108" s="252"/>
      <c r="Q108" s="252"/>
      <c r="R108" s="252"/>
      <c r="S108" s="252"/>
      <c r="T108" s="253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4" t="s">
        <v>177</v>
      </c>
      <c r="AU108" s="254" t="s">
        <v>81</v>
      </c>
      <c r="AV108" s="14" t="s">
        <v>81</v>
      </c>
      <c r="AW108" s="14" t="s">
        <v>33</v>
      </c>
      <c r="AX108" s="14" t="s">
        <v>71</v>
      </c>
      <c r="AY108" s="254" t="s">
        <v>166</v>
      </c>
    </row>
    <row r="109" s="15" customFormat="1">
      <c r="A109" s="15"/>
      <c r="B109" s="255"/>
      <c r="C109" s="256"/>
      <c r="D109" s="235" t="s">
        <v>177</v>
      </c>
      <c r="E109" s="257" t="s">
        <v>19</v>
      </c>
      <c r="F109" s="258" t="s">
        <v>180</v>
      </c>
      <c r="G109" s="256"/>
      <c r="H109" s="259">
        <v>8.7200000000000006</v>
      </c>
      <c r="I109" s="260"/>
      <c r="J109" s="256"/>
      <c r="K109" s="256"/>
      <c r="L109" s="261"/>
      <c r="M109" s="262"/>
      <c r="N109" s="263"/>
      <c r="O109" s="263"/>
      <c r="P109" s="263"/>
      <c r="Q109" s="263"/>
      <c r="R109" s="263"/>
      <c r="S109" s="263"/>
      <c r="T109" s="264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65" t="s">
        <v>177</v>
      </c>
      <c r="AU109" s="265" t="s">
        <v>81</v>
      </c>
      <c r="AV109" s="15" t="s">
        <v>173</v>
      </c>
      <c r="AW109" s="15" t="s">
        <v>33</v>
      </c>
      <c r="AX109" s="15" t="s">
        <v>79</v>
      </c>
      <c r="AY109" s="265" t="s">
        <v>166</v>
      </c>
    </row>
    <row r="110" s="14" customFormat="1">
      <c r="A110" s="14"/>
      <c r="B110" s="244"/>
      <c r="C110" s="245"/>
      <c r="D110" s="235" t="s">
        <v>177</v>
      </c>
      <c r="E110" s="245"/>
      <c r="F110" s="247" t="s">
        <v>1004</v>
      </c>
      <c r="G110" s="245"/>
      <c r="H110" s="248">
        <v>10.329000000000001</v>
      </c>
      <c r="I110" s="249"/>
      <c r="J110" s="245"/>
      <c r="K110" s="245"/>
      <c r="L110" s="250"/>
      <c r="M110" s="251"/>
      <c r="N110" s="252"/>
      <c r="O110" s="252"/>
      <c r="P110" s="252"/>
      <c r="Q110" s="252"/>
      <c r="R110" s="252"/>
      <c r="S110" s="252"/>
      <c r="T110" s="253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4" t="s">
        <v>177</v>
      </c>
      <c r="AU110" s="254" t="s">
        <v>81</v>
      </c>
      <c r="AV110" s="14" t="s">
        <v>81</v>
      </c>
      <c r="AW110" s="14" t="s">
        <v>4</v>
      </c>
      <c r="AX110" s="14" t="s">
        <v>79</v>
      </c>
      <c r="AY110" s="254" t="s">
        <v>166</v>
      </c>
    </row>
    <row r="111" s="2" customFormat="1" ht="16.5" customHeight="1">
      <c r="A111" s="41"/>
      <c r="B111" s="42"/>
      <c r="C111" s="215" t="s">
        <v>185</v>
      </c>
      <c r="D111" s="215" t="s">
        <v>168</v>
      </c>
      <c r="E111" s="216" t="s">
        <v>442</v>
      </c>
      <c r="F111" s="217" t="s">
        <v>443</v>
      </c>
      <c r="G111" s="218" t="s">
        <v>194</v>
      </c>
      <c r="H111" s="219">
        <v>10.811999999999999</v>
      </c>
      <c r="I111" s="220"/>
      <c r="J111" s="221">
        <f>ROUND(I111*H111,2)</f>
        <v>0</v>
      </c>
      <c r="K111" s="217" t="s">
        <v>172</v>
      </c>
      <c r="L111" s="47"/>
      <c r="M111" s="222" t="s">
        <v>19</v>
      </c>
      <c r="N111" s="223" t="s">
        <v>42</v>
      </c>
      <c r="O111" s="87"/>
      <c r="P111" s="224">
        <f>O111*H111</f>
        <v>0</v>
      </c>
      <c r="Q111" s="224">
        <v>2.1600000000000001</v>
      </c>
      <c r="R111" s="224">
        <f>Q111*H111</f>
        <v>23.353919999999999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173</v>
      </c>
      <c r="AT111" s="226" t="s">
        <v>168</v>
      </c>
      <c r="AU111" s="226" t="s">
        <v>81</v>
      </c>
      <c r="AY111" s="20" t="s">
        <v>166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79</v>
      </c>
      <c r="BK111" s="227">
        <f>ROUND(I111*H111,2)</f>
        <v>0</v>
      </c>
      <c r="BL111" s="20" t="s">
        <v>173</v>
      </c>
      <c r="BM111" s="226" t="s">
        <v>444</v>
      </c>
    </row>
    <row r="112" s="2" customFormat="1">
      <c r="A112" s="41"/>
      <c r="B112" s="42"/>
      <c r="C112" s="43"/>
      <c r="D112" s="228" t="s">
        <v>175</v>
      </c>
      <c r="E112" s="43"/>
      <c r="F112" s="229" t="s">
        <v>445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175</v>
      </c>
      <c r="AU112" s="20" t="s">
        <v>81</v>
      </c>
    </row>
    <row r="113" s="13" customFormat="1">
      <c r="A113" s="13"/>
      <c r="B113" s="233"/>
      <c r="C113" s="234"/>
      <c r="D113" s="235" t="s">
        <v>177</v>
      </c>
      <c r="E113" s="236" t="s">
        <v>19</v>
      </c>
      <c r="F113" s="237" t="s">
        <v>1002</v>
      </c>
      <c r="G113" s="234"/>
      <c r="H113" s="236" t="s">
        <v>19</v>
      </c>
      <c r="I113" s="238"/>
      <c r="J113" s="234"/>
      <c r="K113" s="234"/>
      <c r="L113" s="239"/>
      <c r="M113" s="240"/>
      <c r="N113" s="241"/>
      <c r="O113" s="241"/>
      <c r="P113" s="241"/>
      <c r="Q113" s="241"/>
      <c r="R113" s="241"/>
      <c r="S113" s="241"/>
      <c r="T113" s="242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3" t="s">
        <v>177</v>
      </c>
      <c r="AU113" s="243" t="s">
        <v>81</v>
      </c>
      <c r="AV113" s="13" t="s">
        <v>79</v>
      </c>
      <c r="AW113" s="13" t="s">
        <v>33</v>
      </c>
      <c r="AX113" s="13" t="s">
        <v>71</v>
      </c>
      <c r="AY113" s="243" t="s">
        <v>166</v>
      </c>
    </row>
    <row r="114" s="13" customFormat="1">
      <c r="A114" s="13"/>
      <c r="B114" s="233"/>
      <c r="C114" s="234"/>
      <c r="D114" s="235" t="s">
        <v>177</v>
      </c>
      <c r="E114" s="236" t="s">
        <v>19</v>
      </c>
      <c r="F114" s="237" t="s">
        <v>436</v>
      </c>
      <c r="G114" s="234"/>
      <c r="H114" s="236" t="s">
        <v>19</v>
      </c>
      <c r="I114" s="238"/>
      <c r="J114" s="234"/>
      <c r="K114" s="234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177</v>
      </c>
      <c r="AU114" s="243" t="s">
        <v>81</v>
      </c>
      <c r="AV114" s="13" t="s">
        <v>79</v>
      </c>
      <c r="AW114" s="13" t="s">
        <v>33</v>
      </c>
      <c r="AX114" s="13" t="s">
        <v>71</v>
      </c>
      <c r="AY114" s="243" t="s">
        <v>166</v>
      </c>
    </row>
    <row r="115" s="13" customFormat="1">
      <c r="A115" s="13"/>
      <c r="B115" s="233"/>
      <c r="C115" s="234"/>
      <c r="D115" s="235" t="s">
        <v>177</v>
      </c>
      <c r="E115" s="236" t="s">
        <v>19</v>
      </c>
      <c r="F115" s="237" t="s">
        <v>1005</v>
      </c>
      <c r="G115" s="234"/>
      <c r="H115" s="236" t="s">
        <v>19</v>
      </c>
      <c r="I115" s="238"/>
      <c r="J115" s="234"/>
      <c r="K115" s="234"/>
      <c r="L115" s="239"/>
      <c r="M115" s="240"/>
      <c r="N115" s="241"/>
      <c r="O115" s="241"/>
      <c r="P115" s="241"/>
      <c r="Q115" s="241"/>
      <c r="R115" s="241"/>
      <c r="S115" s="241"/>
      <c r="T115" s="242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3" t="s">
        <v>177</v>
      </c>
      <c r="AU115" s="243" t="s">
        <v>81</v>
      </c>
      <c r="AV115" s="13" t="s">
        <v>79</v>
      </c>
      <c r="AW115" s="13" t="s">
        <v>33</v>
      </c>
      <c r="AX115" s="13" t="s">
        <v>71</v>
      </c>
      <c r="AY115" s="243" t="s">
        <v>166</v>
      </c>
    </row>
    <row r="116" s="14" customFormat="1">
      <c r="A116" s="14"/>
      <c r="B116" s="244"/>
      <c r="C116" s="245"/>
      <c r="D116" s="235" t="s">
        <v>177</v>
      </c>
      <c r="E116" s="246" t="s">
        <v>19</v>
      </c>
      <c r="F116" s="247" t="s">
        <v>1006</v>
      </c>
      <c r="G116" s="245"/>
      <c r="H116" s="248">
        <v>6.2779999999999996</v>
      </c>
      <c r="I116" s="249"/>
      <c r="J116" s="245"/>
      <c r="K116" s="245"/>
      <c r="L116" s="250"/>
      <c r="M116" s="251"/>
      <c r="N116" s="252"/>
      <c r="O116" s="252"/>
      <c r="P116" s="252"/>
      <c r="Q116" s="252"/>
      <c r="R116" s="252"/>
      <c r="S116" s="252"/>
      <c r="T116" s="253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4" t="s">
        <v>177</v>
      </c>
      <c r="AU116" s="254" t="s">
        <v>81</v>
      </c>
      <c r="AV116" s="14" t="s">
        <v>81</v>
      </c>
      <c r="AW116" s="14" t="s">
        <v>33</v>
      </c>
      <c r="AX116" s="14" t="s">
        <v>71</v>
      </c>
      <c r="AY116" s="254" t="s">
        <v>166</v>
      </c>
    </row>
    <row r="117" s="14" customFormat="1">
      <c r="A117" s="14"/>
      <c r="B117" s="244"/>
      <c r="C117" s="245"/>
      <c r="D117" s="235" t="s">
        <v>177</v>
      </c>
      <c r="E117" s="246" t="s">
        <v>19</v>
      </c>
      <c r="F117" s="247" t="s">
        <v>1007</v>
      </c>
      <c r="G117" s="245"/>
      <c r="H117" s="248">
        <v>4.5339999999999998</v>
      </c>
      <c r="I117" s="249"/>
      <c r="J117" s="245"/>
      <c r="K117" s="245"/>
      <c r="L117" s="250"/>
      <c r="M117" s="251"/>
      <c r="N117" s="252"/>
      <c r="O117" s="252"/>
      <c r="P117" s="252"/>
      <c r="Q117" s="252"/>
      <c r="R117" s="252"/>
      <c r="S117" s="252"/>
      <c r="T117" s="253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4" t="s">
        <v>177</v>
      </c>
      <c r="AU117" s="254" t="s">
        <v>81</v>
      </c>
      <c r="AV117" s="14" t="s">
        <v>81</v>
      </c>
      <c r="AW117" s="14" t="s">
        <v>33</v>
      </c>
      <c r="AX117" s="14" t="s">
        <v>71</v>
      </c>
      <c r="AY117" s="254" t="s">
        <v>166</v>
      </c>
    </row>
    <row r="118" s="15" customFormat="1">
      <c r="A118" s="15"/>
      <c r="B118" s="255"/>
      <c r="C118" s="256"/>
      <c r="D118" s="235" t="s">
        <v>177</v>
      </c>
      <c r="E118" s="257" t="s">
        <v>19</v>
      </c>
      <c r="F118" s="258" t="s">
        <v>180</v>
      </c>
      <c r="G118" s="256"/>
      <c r="H118" s="259">
        <v>10.811999999999999</v>
      </c>
      <c r="I118" s="260"/>
      <c r="J118" s="256"/>
      <c r="K118" s="256"/>
      <c r="L118" s="261"/>
      <c r="M118" s="262"/>
      <c r="N118" s="263"/>
      <c r="O118" s="263"/>
      <c r="P118" s="263"/>
      <c r="Q118" s="263"/>
      <c r="R118" s="263"/>
      <c r="S118" s="263"/>
      <c r="T118" s="264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T118" s="265" t="s">
        <v>177</v>
      </c>
      <c r="AU118" s="265" t="s">
        <v>81</v>
      </c>
      <c r="AV118" s="15" t="s">
        <v>173</v>
      </c>
      <c r="AW118" s="15" t="s">
        <v>33</v>
      </c>
      <c r="AX118" s="15" t="s">
        <v>79</v>
      </c>
      <c r="AY118" s="265" t="s">
        <v>166</v>
      </c>
    </row>
    <row r="119" s="12" customFormat="1" ht="22.8" customHeight="1">
      <c r="A119" s="12"/>
      <c r="B119" s="199"/>
      <c r="C119" s="200"/>
      <c r="D119" s="201" t="s">
        <v>70</v>
      </c>
      <c r="E119" s="213" t="s">
        <v>185</v>
      </c>
      <c r="F119" s="213" t="s">
        <v>448</v>
      </c>
      <c r="G119" s="200"/>
      <c r="H119" s="200"/>
      <c r="I119" s="203"/>
      <c r="J119" s="214">
        <f>BK119</f>
        <v>0</v>
      </c>
      <c r="K119" s="200"/>
      <c r="L119" s="205"/>
      <c r="M119" s="206"/>
      <c r="N119" s="207"/>
      <c r="O119" s="207"/>
      <c r="P119" s="208">
        <f>SUM(P120:P154)</f>
        <v>0</v>
      </c>
      <c r="Q119" s="207"/>
      <c r="R119" s="208">
        <f>SUM(R120:R154)</f>
        <v>0.38558184999999995</v>
      </c>
      <c r="S119" s="207"/>
      <c r="T119" s="209">
        <f>SUM(T120:T154)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10" t="s">
        <v>79</v>
      </c>
      <c r="AT119" s="211" t="s">
        <v>70</v>
      </c>
      <c r="AU119" s="211" t="s">
        <v>79</v>
      </c>
      <c r="AY119" s="210" t="s">
        <v>166</v>
      </c>
      <c r="BK119" s="212">
        <f>SUM(BK120:BK154)</f>
        <v>0</v>
      </c>
    </row>
    <row r="120" s="2" customFormat="1" ht="24.15" customHeight="1">
      <c r="A120" s="41"/>
      <c r="B120" s="42"/>
      <c r="C120" s="215" t="s">
        <v>173</v>
      </c>
      <c r="D120" s="215" t="s">
        <v>168</v>
      </c>
      <c r="E120" s="216" t="s">
        <v>1008</v>
      </c>
      <c r="F120" s="217" t="s">
        <v>1009</v>
      </c>
      <c r="G120" s="218" t="s">
        <v>194</v>
      </c>
      <c r="H120" s="219">
        <v>0.14999999999999999</v>
      </c>
      <c r="I120" s="220"/>
      <c r="J120" s="221">
        <f>ROUND(I120*H120,2)</f>
        <v>0</v>
      </c>
      <c r="K120" s="217" t="s">
        <v>172</v>
      </c>
      <c r="L120" s="47"/>
      <c r="M120" s="222" t="s">
        <v>19</v>
      </c>
      <c r="N120" s="223" t="s">
        <v>42</v>
      </c>
      <c r="O120" s="87"/>
      <c r="P120" s="224">
        <f>O120*H120</f>
        <v>0</v>
      </c>
      <c r="Q120" s="224">
        <v>2.5018699999999998</v>
      </c>
      <c r="R120" s="224">
        <f>Q120*H120</f>
        <v>0.37528049999999996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173</v>
      </c>
      <c r="AT120" s="226" t="s">
        <v>168</v>
      </c>
      <c r="AU120" s="226" t="s">
        <v>81</v>
      </c>
      <c r="AY120" s="20" t="s">
        <v>166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79</v>
      </c>
      <c r="BK120" s="227">
        <f>ROUND(I120*H120,2)</f>
        <v>0</v>
      </c>
      <c r="BL120" s="20" t="s">
        <v>173</v>
      </c>
      <c r="BM120" s="226" t="s">
        <v>1010</v>
      </c>
    </row>
    <row r="121" s="2" customFormat="1">
      <c r="A121" s="41"/>
      <c r="B121" s="42"/>
      <c r="C121" s="43"/>
      <c r="D121" s="228" t="s">
        <v>175</v>
      </c>
      <c r="E121" s="43"/>
      <c r="F121" s="229" t="s">
        <v>1011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175</v>
      </c>
      <c r="AU121" s="20" t="s">
        <v>81</v>
      </c>
    </row>
    <row r="122" s="13" customFormat="1">
      <c r="A122" s="13"/>
      <c r="B122" s="233"/>
      <c r="C122" s="234"/>
      <c r="D122" s="235" t="s">
        <v>177</v>
      </c>
      <c r="E122" s="236" t="s">
        <v>19</v>
      </c>
      <c r="F122" s="237" t="s">
        <v>1002</v>
      </c>
      <c r="G122" s="234"/>
      <c r="H122" s="236" t="s">
        <v>19</v>
      </c>
      <c r="I122" s="238"/>
      <c r="J122" s="234"/>
      <c r="K122" s="234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177</v>
      </c>
      <c r="AU122" s="243" t="s">
        <v>81</v>
      </c>
      <c r="AV122" s="13" t="s">
        <v>79</v>
      </c>
      <c r="AW122" s="13" t="s">
        <v>33</v>
      </c>
      <c r="AX122" s="13" t="s">
        <v>71</v>
      </c>
      <c r="AY122" s="243" t="s">
        <v>166</v>
      </c>
    </row>
    <row r="123" s="13" customFormat="1">
      <c r="A123" s="13"/>
      <c r="B123" s="233"/>
      <c r="C123" s="234"/>
      <c r="D123" s="235" t="s">
        <v>177</v>
      </c>
      <c r="E123" s="236" t="s">
        <v>19</v>
      </c>
      <c r="F123" s="237" t="s">
        <v>436</v>
      </c>
      <c r="G123" s="234"/>
      <c r="H123" s="236" t="s">
        <v>19</v>
      </c>
      <c r="I123" s="238"/>
      <c r="J123" s="234"/>
      <c r="K123" s="234"/>
      <c r="L123" s="239"/>
      <c r="M123" s="240"/>
      <c r="N123" s="241"/>
      <c r="O123" s="241"/>
      <c r="P123" s="241"/>
      <c r="Q123" s="241"/>
      <c r="R123" s="241"/>
      <c r="S123" s="241"/>
      <c r="T123" s="242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3" t="s">
        <v>177</v>
      </c>
      <c r="AU123" s="243" t="s">
        <v>81</v>
      </c>
      <c r="AV123" s="13" t="s">
        <v>79</v>
      </c>
      <c r="AW123" s="13" t="s">
        <v>33</v>
      </c>
      <c r="AX123" s="13" t="s">
        <v>71</v>
      </c>
      <c r="AY123" s="243" t="s">
        <v>166</v>
      </c>
    </row>
    <row r="124" s="13" customFormat="1">
      <c r="A124" s="13"/>
      <c r="B124" s="233"/>
      <c r="C124" s="234"/>
      <c r="D124" s="235" t="s">
        <v>177</v>
      </c>
      <c r="E124" s="236" t="s">
        <v>19</v>
      </c>
      <c r="F124" s="237" t="s">
        <v>1012</v>
      </c>
      <c r="G124" s="234"/>
      <c r="H124" s="236" t="s">
        <v>19</v>
      </c>
      <c r="I124" s="238"/>
      <c r="J124" s="234"/>
      <c r="K124" s="234"/>
      <c r="L124" s="239"/>
      <c r="M124" s="240"/>
      <c r="N124" s="241"/>
      <c r="O124" s="241"/>
      <c r="P124" s="241"/>
      <c r="Q124" s="241"/>
      <c r="R124" s="241"/>
      <c r="S124" s="241"/>
      <c r="T124" s="242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3" t="s">
        <v>177</v>
      </c>
      <c r="AU124" s="243" t="s">
        <v>81</v>
      </c>
      <c r="AV124" s="13" t="s">
        <v>79</v>
      </c>
      <c r="AW124" s="13" t="s">
        <v>33</v>
      </c>
      <c r="AX124" s="13" t="s">
        <v>71</v>
      </c>
      <c r="AY124" s="243" t="s">
        <v>166</v>
      </c>
    </row>
    <row r="125" s="14" customFormat="1">
      <c r="A125" s="14"/>
      <c r="B125" s="244"/>
      <c r="C125" s="245"/>
      <c r="D125" s="235" t="s">
        <v>177</v>
      </c>
      <c r="E125" s="246" t="s">
        <v>19</v>
      </c>
      <c r="F125" s="247" t="s">
        <v>1013</v>
      </c>
      <c r="G125" s="245"/>
      <c r="H125" s="248">
        <v>0.14999999999999999</v>
      </c>
      <c r="I125" s="249"/>
      <c r="J125" s="245"/>
      <c r="K125" s="245"/>
      <c r="L125" s="250"/>
      <c r="M125" s="251"/>
      <c r="N125" s="252"/>
      <c r="O125" s="252"/>
      <c r="P125" s="252"/>
      <c r="Q125" s="252"/>
      <c r="R125" s="252"/>
      <c r="S125" s="252"/>
      <c r="T125" s="253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4" t="s">
        <v>177</v>
      </c>
      <c r="AU125" s="254" t="s">
        <v>81</v>
      </c>
      <c r="AV125" s="14" t="s">
        <v>81</v>
      </c>
      <c r="AW125" s="14" t="s">
        <v>33</v>
      </c>
      <c r="AX125" s="14" t="s">
        <v>71</v>
      </c>
      <c r="AY125" s="254" t="s">
        <v>166</v>
      </c>
    </row>
    <row r="126" s="15" customFormat="1">
      <c r="A126" s="15"/>
      <c r="B126" s="255"/>
      <c r="C126" s="256"/>
      <c r="D126" s="235" t="s">
        <v>177</v>
      </c>
      <c r="E126" s="257" t="s">
        <v>19</v>
      </c>
      <c r="F126" s="258" t="s">
        <v>180</v>
      </c>
      <c r="G126" s="256"/>
      <c r="H126" s="259">
        <v>0.14999999999999999</v>
      </c>
      <c r="I126" s="260"/>
      <c r="J126" s="256"/>
      <c r="K126" s="256"/>
      <c r="L126" s="261"/>
      <c r="M126" s="262"/>
      <c r="N126" s="263"/>
      <c r="O126" s="263"/>
      <c r="P126" s="263"/>
      <c r="Q126" s="263"/>
      <c r="R126" s="263"/>
      <c r="S126" s="263"/>
      <c r="T126" s="264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65" t="s">
        <v>177</v>
      </c>
      <c r="AU126" s="265" t="s">
        <v>81</v>
      </c>
      <c r="AV126" s="15" t="s">
        <v>173</v>
      </c>
      <c r="AW126" s="15" t="s">
        <v>33</v>
      </c>
      <c r="AX126" s="15" t="s">
        <v>79</v>
      </c>
      <c r="AY126" s="265" t="s">
        <v>166</v>
      </c>
    </row>
    <row r="127" s="2" customFormat="1" ht="16.5" customHeight="1">
      <c r="A127" s="41"/>
      <c r="B127" s="42"/>
      <c r="C127" s="215" t="s">
        <v>198</v>
      </c>
      <c r="D127" s="215" t="s">
        <v>168</v>
      </c>
      <c r="E127" s="216" t="s">
        <v>1014</v>
      </c>
      <c r="F127" s="217" t="s">
        <v>1015</v>
      </c>
      <c r="G127" s="218" t="s">
        <v>188</v>
      </c>
      <c r="H127" s="219">
        <v>0.94999999999999996</v>
      </c>
      <c r="I127" s="220"/>
      <c r="J127" s="221">
        <f>ROUND(I127*H127,2)</f>
        <v>0</v>
      </c>
      <c r="K127" s="217" t="s">
        <v>172</v>
      </c>
      <c r="L127" s="47"/>
      <c r="M127" s="222" t="s">
        <v>19</v>
      </c>
      <c r="N127" s="223" t="s">
        <v>42</v>
      </c>
      <c r="O127" s="87"/>
      <c r="P127" s="224">
        <f>O127*H127</f>
        <v>0</v>
      </c>
      <c r="Q127" s="224">
        <v>0.0027499999999999998</v>
      </c>
      <c r="R127" s="224">
        <f>Q127*H127</f>
        <v>0.0026124999999999998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173</v>
      </c>
      <c r="AT127" s="226" t="s">
        <v>168</v>
      </c>
      <c r="AU127" s="226" t="s">
        <v>81</v>
      </c>
      <c r="AY127" s="20" t="s">
        <v>166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79</v>
      </c>
      <c r="BK127" s="227">
        <f>ROUND(I127*H127,2)</f>
        <v>0</v>
      </c>
      <c r="BL127" s="20" t="s">
        <v>173</v>
      </c>
      <c r="BM127" s="226" t="s">
        <v>1016</v>
      </c>
    </row>
    <row r="128" s="2" customFormat="1">
      <c r="A128" s="41"/>
      <c r="B128" s="42"/>
      <c r="C128" s="43"/>
      <c r="D128" s="228" t="s">
        <v>175</v>
      </c>
      <c r="E128" s="43"/>
      <c r="F128" s="229" t="s">
        <v>1017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175</v>
      </c>
      <c r="AU128" s="20" t="s">
        <v>81</v>
      </c>
    </row>
    <row r="129" s="13" customFormat="1">
      <c r="A129" s="13"/>
      <c r="B129" s="233"/>
      <c r="C129" s="234"/>
      <c r="D129" s="235" t="s">
        <v>177</v>
      </c>
      <c r="E129" s="236" t="s">
        <v>19</v>
      </c>
      <c r="F129" s="237" t="s">
        <v>1002</v>
      </c>
      <c r="G129" s="234"/>
      <c r="H129" s="236" t="s">
        <v>19</v>
      </c>
      <c r="I129" s="238"/>
      <c r="J129" s="234"/>
      <c r="K129" s="234"/>
      <c r="L129" s="239"/>
      <c r="M129" s="240"/>
      <c r="N129" s="241"/>
      <c r="O129" s="241"/>
      <c r="P129" s="241"/>
      <c r="Q129" s="241"/>
      <c r="R129" s="241"/>
      <c r="S129" s="241"/>
      <c r="T129" s="242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3" t="s">
        <v>177</v>
      </c>
      <c r="AU129" s="243" t="s">
        <v>81</v>
      </c>
      <c r="AV129" s="13" t="s">
        <v>79</v>
      </c>
      <c r="AW129" s="13" t="s">
        <v>33</v>
      </c>
      <c r="AX129" s="13" t="s">
        <v>71</v>
      </c>
      <c r="AY129" s="243" t="s">
        <v>166</v>
      </c>
    </row>
    <row r="130" s="13" customFormat="1">
      <c r="A130" s="13"/>
      <c r="B130" s="233"/>
      <c r="C130" s="234"/>
      <c r="D130" s="235" t="s">
        <v>177</v>
      </c>
      <c r="E130" s="236" t="s">
        <v>19</v>
      </c>
      <c r="F130" s="237" t="s">
        <v>436</v>
      </c>
      <c r="G130" s="234"/>
      <c r="H130" s="236" t="s">
        <v>19</v>
      </c>
      <c r="I130" s="238"/>
      <c r="J130" s="234"/>
      <c r="K130" s="234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177</v>
      </c>
      <c r="AU130" s="243" t="s">
        <v>81</v>
      </c>
      <c r="AV130" s="13" t="s">
        <v>79</v>
      </c>
      <c r="AW130" s="13" t="s">
        <v>33</v>
      </c>
      <c r="AX130" s="13" t="s">
        <v>71</v>
      </c>
      <c r="AY130" s="243" t="s">
        <v>166</v>
      </c>
    </row>
    <row r="131" s="13" customFormat="1">
      <c r="A131" s="13"/>
      <c r="B131" s="233"/>
      <c r="C131" s="234"/>
      <c r="D131" s="235" t="s">
        <v>177</v>
      </c>
      <c r="E131" s="236" t="s">
        <v>19</v>
      </c>
      <c r="F131" s="237" t="s">
        <v>1012</v>
      </c>
      <c r="G131" s="234"/>
      <c r="H131" s="236" t="s">
        <v>19</v>
      </c>
      <c r="I131" s="238"/>
      <c r="J131" s="234"/>
      <c r="K131" s="234"/>
      <c r="L131" s="239"/>
      <c r="M131" s="240"/>
      <c r="N131" s="241"/>
      <c r="O131" s="241"/>
      <c r="P131" s="241"/>
      <c r="Q131" s="241"/>
      <c r="R131" s="241"/>
      <c r="S131" s="241"/>
      <c r="T131" s="242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3" t="s">
        <v>177</v>
      </c>
      <c r="AU131" s="243" t="s">
        <v>81</v>
      </c>
      <c r="AV131" s="13" t="s">
        <v>79</v>
      </c>
      <c r="AW131" s="13" t="s">
        <v>33</v>
      </c>
      <c r="AX131" s="13" t="s">
        <v>71</v>
      </c>
      <c r="AY131" s="243" t="s">
        <v>166</v>
      </c>
    </row>
    <row r="132" s="14" customFormat="1">
      <c r="A132" s="14"/>
      <c r="B132" s="244"/>
      <c r="C132" s="245"/>
      <c r="D132" s="235" t="s">
        <v>177</v>
      </c>
      <c r="E132" s="246" t="s">
        <v>19</v>
      </c>
      <c r="F132" s="247" t="s">
        <v>1018</v>
      </c>
      <c r="G132" s="245"/>
      <c r="H132" s="248">
        <v>0.94999999999999996</v>
      </c>
      <c r="I132" s="249"/>
      <c r="J132" s="245"/>
      <c r="K132" s="245"/>
      <c r="L132" s="250"/>
      <c r="M132" s="251"/>
      <c r="N132" s="252"/>
      <c r="O132" s="252"/>
      <c r="P132" s="252"/>
      <c r="Q132" s="252"/>
      <c r="R132" s="252"/>
      <c r="S132" s="252"/>
      <c r="T132" s="253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4" t="s">
        <v>177</v>
      </c>
      <c r="AU132" s="254" t="s">
        <v>81</v>
      </c>
      <c r="AV132" s="14" t="s">
        <v>81</v>
      </c>
      <c r="AW132" s="14" t="s">
        <v>33</v>
      </c>
      <c r="AX132" s="14" t="s">
        <v>71</v>
      </c>
      <c r="AY132" s="254" t="s">
        <v>166</v>
      </c>
    </row>
    <row r="133" s="15" customFormat="1">
      <c r="A133" s="15"/>
      <c r="B133" s="255"/>
      <c r="C133" s="256"/>
      <c r="D133" s="235" t="s">
        <v>177</v>
      </c>
      <c r="E133" s="257" t="s">
        <v>19</v>
      </c>
      <c r="F133" s="258" t="s">
        <v>180</v>
      </c>
      <c r="G133" s="256"/>
      <c r="H133" s="259">
        <v>0.94999999999999996</v>
      </c>
      <c r="I133" s="260"/>
      <c r="J133" s="256"/>
      <c r="K133" s="256"/>
      <c r="L133" s="261"/>
      <c r="M133" s="262"/>
      <c r="N133" s="263"/>
      <c r="O133" s="263"/>
      <c r="P133" s="263"/>
      <c r="Q133" s="263"/>
      <c r="R133" s="263"/>
      <c r="S133" s="263"/>
      <c r="T133" s="264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5" t="s">
        <v>177</v>
      </c>
      <c r="AU133" s="265" t="s">
        <v>81</v>
      </c>
      <c r="AV133" s="15" t="s">
        <v>173</v>
      </c>
      <c r="AW133" s="15" t="s">
        <v>33</v>
      </c>
      <c r="AX133" s="15" t="s">
        <v>79</v>
      </c>
      <c r="AY133" s="265" t="s">
        <v>166</v>
      </c>
    </row>
    <row r="134" s="2" customFormat="1" ht="16.5" customHeight="1">
      <c r="A134" s="41"/>
      <c r="B134" s="42"/>
      <c r="C134" s="215" t="s">
        <v>213</v>
      </c>
      <c r="D134" s="215" t="s">
        <v>168</v>
      </c>
      <c r="E134" s="216" t="s">
        <v>1019</v>
      </c>
      <c r="F134" s="217" t="s">
        <v>1020</v>
      </c>
      <c r="G134" s="218" t="s">
        <v>188</v>
      </c>
      <c r="H134" s="219">
        <v>0.94999999999999996</v>
      </c>
      <c r="I134" s="220"/>
      <c r="J134" s="221">
        <f>ROUND(I134*H134,2)</f>
        <v>0</v>
      </c>
      <c r="K134" s="217" t="s">
        <v>172</v>
      </c>
      <c r="L134" s="47"/>
      <c r="M134" s="222" t="s">
        <v>19</v>
      </c>
      <c r="N134" s="223" t="s">
        <v>42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173</v>
      </c>
      <c r="AT134" s="226" t="s">
        <v>168</v>
      </c>
      <c r="AU134" s="226" t="s">
        <v>81</v>
      </c>
      <c r="AY134" s="20" t="s">
        <v>166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79</v>
      </c>
      <c r="BK134" s="227">
        <f>ROUND(I134*H134,2)</f>
        <v>0</v>
      </c>
      <c r="BL134" s="20" t="s">
        <v>173</v>
      </c>
      <c r="BM134" s="226" t="s">
        <v>1021</v>
      </c>
    </row>
    <row r="135" s="2" customFormat="1">
      <c r="A135" s="41"/>
      <c r="B135" s="42"/>
      <c r="C135" s="43"/>
      <c r="D135" s="228" t="s">
        <v>175</v>
      </c>
      <c r="E135" s="43"/>
      <c r="F135" s="229" t="s">
        <v>1022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175</v>
      </c>
      <c r="AU135" s="20" t="s">
        <v>81</v>
      </c>
    </row>
    <row r="136" s="13" customFormat="1">
      <c r="A136" s="13"/>
      <c r="B136" s="233"/>
      <c r="C136" s="234"/>
      <c r="D136" s="235" t="s">
        <v>177</v>
      </c>
      <c r="E136" s="236" t="s">
        <v>19</v>
      </c>
      <c r="F136" s="237" t="s">
        <v>1002</v>
      </c>
      <c r="G136" s="234"/>
      <c r="H136" s="236" t="s">
        <v>19</v>
      </c>
      <c r="I136" s="238"/>
      <c r="J136" s="234"/>
      <c r="K136" s="234"/>
      <c r="L136" s="239"/>
      <c r="M136" s="240"/>
      <c r="N136" s="241"/>
      <c r="O136" s="241"/>
      <c r="P136" s="241"/>
      <c r="Q136" s="241"/>
      <c r="R136" s="241"/>
      <c r="S136" s="241"/>
      <c r="T136" s="242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3" t="s">
        <v>177</v>
      </c>
      <c r="AU136" s="243" t="s">
        <v>81</v>
      </c>
      <c r="AV136" s="13" t="s">
        <v>79</v>
      </c>
      <c r="AW136" s="13" t="s">
        <v>33</v>
      </c>
      <c r="AX136" s="13" t="s">
        <v>71</v>
      </c>
      <c r="AY136" s="243" t="s">
        <v>166</v>
      </c>
    </row>
    <row r="137" s="13" customFormat="1">
      <c r="A137" s="13"/>
      <c r="B137" s="233"/>
      <c r="C137" s="234"/>
      <c r="D137" s="235" t="s">
        <v>177</v>
      </c>
      <c r="E137" s="236" t="s">
        <v>19</v>
      </c>
      <c r="F137" s="237" t="s">
        <v>436</v>
      </c>
      <c r="G137" s="234"/>
      <c r="H137" s="236" t="s">
        <v>19</v>
      </c>
      <c r="I137" s="238"/>
      <c r="J137" s="234"/>
      <c r="K137" s="234"/>
      <c r="L137" s="239"/>
      <c r="M137" s="240"/>
      <c r="N137" s="241"/>
      <c r="O137" s="241"/>
      <c r="P137" s="241"/>
      <c r="Q137" s="241"/>
      <c r="R137" s="241"/>
      <c r="S137" s="241"/>
      <c r="T137" s="24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3" t="s">
        <v>177</v>
      </c>
      <c r="AU137" s="243" t="s">
        <v>81</v>
      </c>
      <c r="AV137" s="13" t="s">
        <v>79</v>
      </c>
      <c r="AW137" s="13" t="s">
        <v>33</v>
      </c>
      <c r="AX137" s="13" t="s">
        <v>71</v>
      </c>
      <c r="AY137" s="243" t="s">
        <v>166</v>
      </c>
    </row>
    <row r="138" s="13" customFormat="1">
      <c r="A138" s="13"/>
      <c r="B138" s="233"/>
      <c r="C138" s="234"/>
      <c r="D138" s="235" t="s">
        <v>177</v>
      </c>
      <c r="E138" s="236" t="s">
        <v>19</v>
      </c>
      <c r="F138" s="237" t="s">
        <v>1012</v>
      </c>
      <c r="G138" s="234"/>
      <c r="H138" s="236" t="s">
        <v>19</v>
      </c>
      <c r="I138" s="238"/>
      <c r="J138" s="234"/>
      <c r="K138" s="234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177</v>
      </c>
      <c r="AU138" s="243" t="s">
        <v>81</v>
      </c>
      <c r="AV138" s="13" t="s">
        <v>79</v>
      </c>
      <c r="AW138" s="13" t="s">
        <v>33</v>
      </c>
      <c r="AX138" s="13" t="s">
        <v>71</v>
      </c>
      <c r="AY138" s="243" t="s">
        <v>166</v>
      </c>
    </row>
    <row r="139" s="14" customFormat="1">
      <c r="A139" s="14"/>
      <c r="B139" s="244"/>
      <c r="C139" s="245"/>
      <c r="D139" s="235" t="s">
        <v>177</v>
      </c>
      <c r="E139" s="246" t="s">
        <v>19</v>
      </c>
      <c r="F139" s="247" t="s">
        <v>1018</v>
      </c>
      <c r="G139" s="245"/>
      <c r="H139" s="248">
        <v>0.94999999999999996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177</v>
      </c>
      <c r="AU139" s="254" t="s">
        <v>81</v>
      </c>
      <c r="AV139" s="14" t="s">
        <v>81</v>
      </c>
      <c r="AW139" s="14" t="s">
        <v>33</v>
      </c>
      <c r="AX139" s="14" t="s">
        <v>71</v>
      </c>
      <c r="AY139" s="254" t="s">
        <v>166</v>
      </c>
    </row>
    <row r="140" s="15" customFormat="1">
      <c r="A140" s="15"/>
      <c r="B140" s="255"/>
      <c r="C140" s="256"/>
      <c r="D140" s="235" t="s">
        <v>177</v>
      </c>
      <c r="E140" s="257" t="s">
        <v>19</v>
      </c>
      <c r="F140" s="258" t="s">
        <v>180</v>
      </c>
      <c r="G140" s="256"/>
      <c r="H140" s="259">
        <v>0.94999999999999996</v>
      </c>
      <c r="I140" s="260"/>
      <c r="J140" s="256"/>
      <c r="K140" s="256"/>
      <c r="L140" s="261"/>
      <c r="M140" s="262"/>
      <c r="N140" s="263"/>
      <c r="O140" s="263"/>
      <c r="P140" s="263"/>
      <c r="Q140" s="263"/>
      <c r="R140" s="263"/>
      <c r="S140" s="263"/>
      <c r="T140" s="264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65" t="s">
        <v>177</v>
      </c>
      <c r="AU140" s="265" t="s">
        <v>81</v>
      </c>
      <c r="AV140" s="15" t="s">
        <v>173</v>
      </c>
      <c r="AW140" s="15" t="s">
        <v>33</v>
      </c>
      <c r="AX140" s="15" t="s">
        <v>79</v>
      </c>
      <c r="AY140" s="265" t="s">
        <v>166</v>
      </c>
    </row>
    <row r="141" s="2" customFormat="1" ht="16.5" customHeight="1">
      <c r="A141" s="41"/>
      <c r="B141" s="42"/>
      <c r="C141" s="215" t="s">
        <v>179</v>
      </c>
      <c r="D141" s="215" t="s">
        <v>168</v>
      </c>
      <c r="E141" s="216" t="s">
        <v>1023</v>
      </c>
      <c r="F141" s="217" t="s">
        <v>1024</v>
      </c>
      <c r="G141" s="218" t="s">
        <v>188</v>
      </c>
      <c r="H141" s="219">
        <v>0.94999999999999996</v>
      </c>
      <c r="I141" s="220"/>
      <c r="J141" s="221">
        <f>ROUND(I141*H141,2)</f>
        <v>0</v>
      </c>
      <c r="K141" s="217" t="s">
        <v>172</v>
      </c>
      <c r="L141" s="47"/>
      <c r="M141" s="222" t="s">
        <v>19</v>
      </c>
      <c r="N141" s="223" t="s">
        <v>42</v>
      </c>
      <c r="O141" s="87"/>
      <c r="P141" s="224">
        <f>O141*H141</f>
        <v>0</v>
      </c>
      <c r="Q141" s="224">
        <v>0.0025000000000000001</v>
      </c>
      <c r="R141" s="224">
        <f>Q141*H141</f>
        <v>0.0023749999999999999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173</v>
      </c>
      <c r="AT141" s="226" t="s">
        <v>168</v>
      </c>
      <c r="AU141" s="226" t="s">
        <v>81</v>
      </c>
      <c r="AY141" s="20" t="s">
        <v>166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79</v>
      </c>
      <c r="BK141" s="227">
        <f>ROUND(I141*H141,2)</f>
        <v>0</v>
      </c>
      <c r="BL141" s="20" t="s">
        <v>173</v>
      </c>
      <c r="BM141" s="226" t="s">
        <v>1025</v>
      </c>
    </row>
    <row r="142" s="2" customFormat="1">
      <c r="A142" s="41"/>
      <c r="B142" s="42"/>
      <c r="C142" s="43"/>
      <c r="D142" s="228" t="s">
        <v>175</v>
      </c>
      <c r="E142" s="43"/>
      <c r="F142" s="229" t="s">
        <v>1026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175</v>
      </c>
      <c r="AU142" s="20" t="s">
        <v>81</v>
      </c>
    </row>
    <row r="143" s="13" customFormat="1">
      <c r="A143" s="13"/>
      <c r="B143" s="233"/>
      <c r="C143" s="234"/>
      <c r="D143" s="235" t="s">
        <v>177</v>
      </c>
      <c r="E143" s="236" t="s">
        <v>19</v>
      </c>
      <c r="F143" s="237" t="s">
        <v>1002</v>
      </c>
      <c r="G143" s="234"/>
      <c r="H143" s="236" t="s">
        <v>19</v>
      </c>
      <c r="I143" s="238"/>
      <c r="J143" s="234"/>
      <c r="K143" s="234"/>
      <c r="L143" s="239"/>
      <c r="M143" s="240"/>
      <c r="N143" s="241"/>
      <c r="O143" s="241"/>
      <c r="P143" s="241"/>
      <c r="Q143" s="241"/>
      <c r="R143" s="241"/>
      <c r="S143" s="241"/>
      <c r="T143" s="242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3" t="s">
        <v>177</v>
      </c>
      <c r="AU143" s="243" t="s">
        <v>81</v>
      </c>
      <c r="AV143" s="13" t="s">
        <v>79</v>
      </c>
      <c r="AW143" s="13" t="s">
        <v>33</v>
      </c>
      <c r="AX143" s="13" t="s">
        <v>71</v>
      </c>
      <c r="AY143" s="243" t="s">
        <v>166</v>
      </c>
    </row>
    <row r="144" s="13" customFormat="1">
      <c r="A144" s="13"/>
      <c r="B144" s="233"/>
      <c r="C144" s="234"/>
      <c r="D144" s="235" t="s">
        <v>177</v>
      </c>
      <c r="E144" s="236" t="s">
        <v>19</v>
      </c>
      <c r="F144" s="237" t="s">
        <v>436</v>
      </c>
      <c r="G144" s="234"/>
      <c r="H144" s="236" t="s">
        <v>19</v>
      </c>
      <c r="I144" s="238"/>
      <c r="J144" s="234"/>
      <c r="K144" s="234"/>
      <c r="L144" s="239"/>
      <c r="M144" s="240"/>
      <c r="N144" s="241"/>
      <c r="O144" s="241"/>
      <c r="P144" s="241"/>
      <c r="Q144" s="241"/>
      <c r="R144" s="241"/>
      <c r="S144" s="241"/>
      <c r="T144" s="24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3" t="s">
        <v>177</v>
      </c>
      <c r="AU144" s="243" t="s">
        <v>81</v>
      </c>
      <c r="AV144" s="13" t="s">
        <v>79</v>
      </c>
      <c r="AW144" s="13" t="s">
        <v>33</v>
      </c>
      <c r="AX144" s="13" t="s">
        <v>71</v>
      </c>
      <c r="AY144" s="243" t="s">
        <v>166</v>
      </c>
    </row>
    <row r="145" s="13" customFormat="1">
      <c r="A145" s="13"/>
      <c r="B145" s="233"/>
      <c r="C145" s="234"/>
      <c r="D145" s="235" t="s">
        <v>177</v>
      </c>
      <c r="E145" s="236" t="s">
        <v>19</v>
      </c>
      <c r="F145" s="237" t="s">
        <v>1012</v>
      </c>
      <c r="G145" s="234"/>
      <c r="H145" s="236" t="s">
        <v>19</v>
      </c>
      <c r="I145" s="238"/>
      <c r="J145" s="234"/>
      <c r="K145" s="234"/>
      <c r="L145" s="239"/>
      <c r="M145" s="240"/>
      <c r="N145" s="241"/>
      <c r="O145" s="241"/>
      <c r="P145" s="241"/>
      <c r="Q145" s="241"/>
      <c r="R145" s="241"/>
      <c r="S145" s="241"/>
      <c r="T145" s="242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3" t="s">
        <v>177</v>
      </c>
      <c r="AU145" s="243" t="s">
        <v>81</v>
      </c>
      <c r="AV145" s="13" t="s">
        <v>79</v>
      </c>
      <c r="AW145" s="13" t="s">
        <v>33</v>
      </c>
      <c r="AX145" s="13" t="s">
        <v>71</v>
      </c>
      <c r="AY145" s="243" t="s">
        <v>166</v>
      </c>
    </row>
    <row r="146" s="14" customFormat="1">
      <c r="A146" s="14"/>
      <c r="B146" s="244"/>
      <c r="C146" s="245"/>
      <c r="D146" s="235" t="s">
        <v>177</v>
      </c>
      <c r="E146" s="246" t="s">
        <v>19</v>
      </c>
      <c r="F146" s="247" t="s">
        <v>1018</v>
      </c>
      <c r="G146" s="245"/>
      <c r="H146" s="248">
        <v>0.94999999999999996</v>
      </c>
      <c r="I146" s="249"/>
      <c r="J146" s="245"/>
      <c r="K146" s="245"/>
      <c r="L146" s="250"/>
      <c r="M146" s="251"/>
      <c r="N146" s="252"/>
      <c r="O146" s="252"/>
      <c r="P146" s="252"/>
      <c r="Q146" s="252"/>
      <c r="R146" s="252"/>
      <c r="S146" s="252"/>
      <c r="T146" s="253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4" t="s">
        <v>177</v>
      </c>
      <c r="AU146" s="254" t="s">
        <v>81</v>
      </c>
      <c r="AV146" s="14" t="s">
        <v>81</v>
      </c>
      <c r="AW146" s="14" t="s">
        <v>33</v>
      </c>
      <c r="AX146" s="14" t="s">
        <v>71</v>
      </c>
      <c r="AY146" s="254" t="s">
        <v>166</v>
      </c>
    </row>
    <row r="147" s="15" customFormat="1">
      <c r="A147" s="15"/>
      <c r="B147" s="255"/>
      <c r="C147" s="256"/>
      <c r="D147" s="235" t="s">
        <v>177</v>
      </c>
      <c r="E147" s="257" t="s">
        <v>19</v>
      </c>
      <c r="F147" s="258" t="s">
        <v>180</v>
      </c>
      <c r="G147" s="256"/>
      <c r="H147" s="259">
        <v>0.94999999999999996</v>
      </c>
      <c r="I147" s="260"/>
      <c r="J147" s="256"/>
      <c r="K147" s="256"/>
      <c r="L147" s="261"/>
      <c r="M147" s="262"/>
      <c r="N147" s="263"/>
      <c r="O147" s="263"/>
      <c r="P147" s="263"/>
      <c r="Q147" s="263"/>
      <c r="R147" s="263"/>
      <c r="S147" s="263"/>
      <c r="T147" s="264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65" t="s">
        <v>177</v>
      </c>
      <c r="AU147" s="265" t="s">
        <v>81</v>
      </c>
      <c r="AV147" s="15" t="s">
        <v>173</v>
      </c>
      <c r="AW147" s="15" t="s">
        <v>33</v>
      </c>
      <c r="AX147" s="15" t="s">
        <v>79</v>
      </c>
      <c r="AY147" s="265" t="s">
        <v>166</v>
      </c>
    </row>
    <row r="148" s="2" customFormat="1" ht="24.15" customHeight="1">
      <c r="A148" s="41"/>
      <c r="B148" s="42"/>
      <c r="C148" s="215" t="s">
        <v>226</v>
      </c>
      <c r="D148" s="215" t="s">
        <v>168</v>
      </c>
      <c r="E148" s="216" t="s">
        <v>1027</v>
      </c>
      <c r="F148" s="217" t="s">
        <v>1028</v>
      </c>
      <c r="G148" s="218" t="s">
        <v>234</v>
      </c>
      <c r="H148" s="219">
        <v>0.0050000000000000001</v>
      </c>
      <c r="I148" s="220"/>
      <c r="J148" s="221">
        <f>ROUND(I148*H148,2)</f>
        <v>0</v>
      </c>
      <c r="K148" s="217" t="s">
        <v>172</v>
      </c>
      <c r="L148" s="47"/>
      <c r="M148" s="222" t="s">
        <v>19</v>
      </c>
      <c r="N148" s="223" t="s">
        <v>42</v>
      </c>
      <c r="O148" s="87"/>
      <c r="P148" s="224">
        <f>O148*H148</f>
        <v>0</v>
      </c>
      <c r="Q148" s="224">
        <v>1.06277</v>
      </c>
      <c r="R148" s="224">
        <f>Q148*H148</f>
        <v>0.0053138500000000002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173</v>
      </c>
      <c r="AT148" s="226" t="s">
        <v>168</v>
      </c>
      <c r="AU148" s="226" t="s">
        <v>81</v>
      </c>
      <c r="AY148" s="20" t="s">
        <v>166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79</v>
      </c>
      <c r="BK148" s="227">
        <f>ROUND(I148*H148,2)</f>
        <v>0</v>
      </c>
      <c r="BL148" s="20" t="s">
        <v>173</v>
      </c>
      <c r="BM148" s="226" t="s">
        <v>1029</v>
      </c>
    </row>
    <row r="149" s="2" customFormat="1">
      <c r="A149" s="41"/>
      <c r="B149" s="42"/>
      <c r="C149" s="43"/>
      <c r="D149" s="228" t="s">
        <v>175</v>
      </c>
      <c r="E149" s="43"/>
      <c r="F149" s="229" t="s">
        <v>1030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175</v>
      </c>
      <c r="AU149" s="20" t="s">
        <v>81</v>
      </c>
    </row>
    <row r="150" s="13" customFormat="1">
      <c r="A150" s="13"/>
      <c r="B150" s="233"/>
      <c r="C150" s="234"/>
      <c r="D150" s="235" t="s">
        <v>177</v>
      </c>
      <c r="E150" s="236" t="s">
        <v>19</v>
      </c>
      <c r="F150" s="237" t="s">
        <v>1002</v>
      </c>
      <c r="G150" s="234"/>
      <c r="H150" s="236" t="s">
        <v>19</v>
      </c>
      <c r="I150" s="238"/>
      <c r="J150" s="234"/>
      <c r="K150" s="234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177</v>
      </c>
      <c r="AU150" s="243" t="s">
        <v>81</v>
      </c>
      <c r="AV150" s="13" t="s">
        <v>79</v>
      </c>
      <c r="AW150" s="13" t="s">
        <v>33</v>
      </c>
      <c r="AX150" s="13" t="s">
        <v>71</v>
      </c>
      <c r="AY150" s="243" t="s">
        <v>166</v>
      </c>
    </row>
    <row r="151" s="13" customFormat="1">
      <c r="A151" s="13"/>
      <c r="B151" s="233"/>
      <c r="C151" s="234"/>
      <c r="D151" s="235" t="s">
        <v>177</v>
      </c>
      <c r="E151" s="236" t="s">
        <v>19</v>
      </c>
      <c r="F151" s="237" t="s">
        <v>436</v>
      </c>
      <c r="G151" s="234"/>
      <c r="H151" s="236" t="s">
        <v>19</v>
      </c>
      <c r="I151" s="238"/>
      <c r="J151" s="234"/>
      <c r="K151" s="234"/>
      <c r="L151" s="239"/>
      <c r="M151" s="240"/>
      <c r="N151" s="241"/>
      <c r="O151" s="241"/>
      <c r="P151" s="241"/>
      <c r="Q151" s="241"/>
      <c r="R151" s="241"/>
      <c r="S151" s="241"/>
      <c r="T151" s="242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3" t="s">
        <v>177</v>
      </c>
      <c r="AU151" s="243" t="s">
        <v>81</v>
      </c>
      <c r="AV151" s="13" t="s">
        <v>79</v>
      </c>
      <c r="AW151" s="13" t="s">
        <v>33</v>
      </c>
      <c r="AX151" s="13" t="s">
        <v>71</v>
      </c>
      <c r="AY151" s="243" t="s">
        <v>166</v>
      </c>
    </row>
    <row r="152" s="13" customFormat="1">
      <c r="A152" s="13"/>
      <c r="B152" s="233"/>
      <c r="C152" s="234"/>
      <c r="D152" s="235" t="s">
        <v>177</v>
      </c>
      <c r="E152" s="236" t="s">
        <v>19</v>
      </c>
      <c r="F152" s="237" t="s">
        <v>1012</v>
      </c>
      <c r="G152" s="234"/>
      <c r="H152" s="236" t="s">
        <v>19</v>
      </c>
      <c r="I152" s="238"/>
      <c r="J152" s="234"/>
      <c r="K152" s="234"/>
      <c r="L152" s="239"/>
      <c r="M152" s="240"/>
      <c r="N152" s="241"/>
      <c r="O152" s="241"/>
      <c r="P152" s="241"/>
      <c r="Q152" s="241"/>
      <c r="R152" s="241"/>
      <c r="S152" s="241"/>
      <c r="T152" s="242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3" t="s">
        <v>177</v>
      </c>
      <c r="AU152" s="243" t="s">
        <v>81</v>
      </c>
      <c r="AV152" s="13" t="s">
        <v>79</v>
      </c>
      <c r="AW152" s="13" t="s">
        <v>33</v>
      </c>
      <c r="AX152" s="13" t="s">
        <v>71</v>
      </c>
      <c r="AY152" s="243" t="s">
        <v>166</v>
      </c>
    </row>
    <row r="153" s="14" customFormat="1">
      <c r="A153" s="14"/>
      <c r="B153" s="244"/>
      <c r="C153" s="245"/>
      <c r="D153" s="235" t="s">
        <v>177</v>
      </c>
      <c r="E153" s="246" t="s">
        <v>19</v>
      </c>
      <c r="F153" s="247" t="s">
        <v>1031</v>
      </c>
      <c r="G153" s="245"/>
      <c r="H153" s="248">
        <v>0.0050000000000000001</v>
      </c>
      <c r="I153" s="249"/>
      <c r="J153" s="245"/>
      <c r="K153" s="245"/>
      <c r="L153" s="250"/>
      <c r="M153" s="251"/>
      <c r="N153" s="252"/>
      <c r="O153" s="252"/>
      <c r="P153" s="252"/>
      <c r="Q153" s="252"/>
      <c r="R153" s="252"/>
      <c r="S153" s="252"/>
      <c r="T153" s="253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4" t="s">
        <v>177</v>
      </c>
      <c r="AU153" s="254" t="s">
        <v>81</v>
      </c>
      <c r="AV153" s="14" t="s">
        <v>81</v>
      </c>
      <c r="AW153" s="14" t="s">
        <v>33</v>
      </c>
      <c r="AX153" s="14" t="s">
        <v>71</v>
      </c>
      <c r="AY153" s="254" t="s">
        <v>166</v>
      </c>
    </row>
    <row r="154" s="15" customFormat="1">
      <c r="A154" s="15"/>
      <c r="B154" s="255"/>
      <c r="C154" s="256"/>
      <c r="D154" s="235" t="s">
        <v>177</v>
      </c>
      <c r="E154" s="257" t="s">
        <v>19</v>
      </c>
      <c r="F154" s="258" t="s">
        <v>180</v>
      </c>
      <c r="G154" s="256"/>
      <c r="H154" s="259">
        <v>0.0050000000000000001</v>
      </c>
      <c r="I154" s="260"/>
      <c r="J154" s="256"/>
      <c r="K154" s="256"/>
      <c r="L154" s="261"/>
      <c r="M154" s="262"/>
      <c r="N154" s="263"/>
      <c r="O154" s="263"/>
      <c r="P154" s="263"/>
      <c r="Q154" s="263"/>
      <c r="R154" s="263"/>
      <c r="S154" s="263"/>
      <c r="T154" s="264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5" t="s">
        <v>177</v>
      </c>
      <c r="AU154" s="265" t="s">
        <v>81</v>
      </c>
      <c r="AV154" s="15" t="s">
        <v>173</v>
      </c>
      <c r="AW154" s="15" t="s">
        <v>33</v>
      </c>
      <c r="AX154" s="15" t="s">
        <v>79</v>
      </c>
      <c r="AY154" s="265" t="s">
        <v>166</v>
      </c>
    </row>
    <row r="155" s="12" customFormat="1" ht="22.8" customHeight="1">
      <c r="A155" s="12"/>
      <c r="B155" s="199"/>
      <c r="C155" s="200"/>
      <c r="D155" s="201" t="s">
        <v>70</v>
      </c>
      <c r="E155" s="213" t="s">
        <v>213</v>
      </c>
      <c r="F155" s="213" t="s">
        <v>462</v>
      </c>
      <c r="G155" s="200"/>
      <c r="H155" s="200"/>
      <c r="I155" s="203"/>
      <c r="J155" s="214">
        <f>BK155</f>
        <v>0</v>
      </c>
      <c r="K155" s="200"/>
      <c r="L155" s="205"/>
      <c r="M155" s="206"/>
      <c r="N155" s="207"/>
      <c r="O155" s="207"/>
      <c r="P155" s="208">
        <f>SUM(P156:P209)</f>
        <v>0</v>
      </c>
      <c r="Q155" s="207"/>
      <c r="R155" s="208">
        <f>SUM(R156:R209)</f>
        <v>3.7248453399999999</v>
      </c>
      <c r="S155" s="207"/>
      <c r="T155" s="209">
        <f>SUM(T156:T209)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10" t="s">
        <v>79</v>
      </c>
      <c r="AT155" s="211" t="s">
        <v>70</v>
      </c>
      <c r="AU155" s="211" t="s">
        <v>79</v>
      </c>
      <c r="AY155" s="210" t="s">
        <v>166</v>
      </c>
      <c r="BK155" s="212">
        <f>SUM(BK156:BK209)</f>
        <v>0</v>
      </c>
    </row>
    <row r="156" s="2" customFormat="1" ht="21.75" customHeight="1">
      <c r="A156" s="41"/>
      <c r="B156" s="42"/>
      <c r="C156" s="215" t="s">
        <v>231</v>
      </c>
      <c r="D156" s="215" t="s">
        <v>168</v>
      </c>
      <c r="E156" s="216" t="s">
        <v>463</v>
      </c>
      <c r="F156" s="217" t="s">
        <v>464</v>
      </c>
      <c r="G156" s="218" t="s">
        <v>194</v>
      </c>
      <c r="H156" s="219">
        <v>1.44</v>
      </c>
      <c r="I156" s="220"/>
      <c r="J156" s="221">
        <f>ROUND(I156*H156,2)</f>
        <v>0</v>
      </c>
      <c r="K156" s="217" t="s">
        <v>172</v>
      </c>
      <c r="L156" s="47"/>
      <c r="M156" s="222" t="s">
        <v>19</v>
      </c>
      <c r="N156" s="223" t="s">
        <v>42</v>
      </c>
      <c r="O156" s="87"/>
      <c r="P156" s="224">
        <f>O156*H156</f>
        <v>0</v>
      </c>
      <c r="Q156" s="224">
        <v>2.5018699999999998</v>
      </c>
      <c r="R156" s="224">
        <f>Q156*H156</f>
        <v>3.6026927999999998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173</v>
      </c>
      <c r="AT156" s="226" t="s">
        <v>168</v>
      </c>
      <c r="AU156" s="226" t="s">
        <v>81</v>
      </c>
      <c r="AY156" s="20" t="s">
        <v>166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79</v>
      </c>
      <c r="BK156" s="227">
        <f>ROUND(I156*H156,2)</f>
        <v>0</v>
      </c>
      <c r="BL156" s="20" t="s">
        <v>173</v>
      </c>
      <c r="BM156" s="226" t="s">
        <v>465</v>
      </c>
    </row>
    <row r="157" s="2" customFormat="1">
      <c r="A157" s="41"/>
      <c r="B157" s="42"/>
      <c r="C157" s="43"/>
      <c r="D157" s="228" t="s">
        <v>175</v>
      </c>
      <c r="E157" s="43"/>
      <c r="F157" s="229" t="s">
        <v>466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175</v>
      </c>
      <c r="AU157" s="20" t="s">
        <v>81</v>
      </c>
    </row>
    <row r="158" s="13" customFormat="1">
      <c r="A158" s="13"/>
      <c r="B158" s="233"/>
      <c r="C158" s="234"/>
      <c r="D158" s="235" t="s">
        <v>177</v>
      </c>
      <c r="E158" s="236" t="s">
        <v>19</v>
      </c>
      <c r="F158" s="237" t="s">
        <v>1002</v>
      </c>
      <c r="G158" s="234"/>
      <c r="H158" s="236" t="s">
        <v>19</v>
      </c>
      <c r="I158" s="238"/>
      <c r="J158" s="234"/>
      <c r="K158" s="234"/>
      <c r="L158" s="239"/>
      <c r="M158" s="240"/>
      <c r="N158" s="241"/>
      <c r="O158" s="241"/>
      <c r="P158" s="241"/>
      <c r="Q158" s="241"/>
      <c r="R158" s="241"/>
      <c r="S158" s="241"/>
      <c r="T158" s="24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3" t="s">
        <v>177</v>
      </c>
      <c r="AU158" s="243" t="s">
        <v>81</v>
      </c>
      <c r="AV158" s="13" t="s">
        <v>79</v>
      </c>
      <c r="AW158" s="13" t="s">
        <v>33</v>
      </c>
      <c r="AX158" s="13" t="s">
        <v>71</v>
      </c>
      <c r="AY158" s="243" t="s">
        <v>166</v>
      </c>
    </row>
    <row r="159" s="13" customFormat="1">
      <c r="A159" s="13"/>
      <c r="B159" s="233"/>
      <c r="C159" s="234"/>
      <c r="D159" s="235" t="s">
        <v>177</v>
      </c>
      <c r="E159" s="236" t="s">
        <v>19</v>
      </c>
      <c r="F159" s="237" t="s">
        <v>446</v>
      </c>
      <c r="G159" s="234"/>
      <c r="H159" s="236" t="s">
        <v>19</v>
      </c>
      <c r="I159" s="238"/>
      <c r="J159" s="234"/>
      <c r="K159" s="234"/>
      <c r="L159" s="239"/>
      <c r="M159" s="240"/>
      <c r="N159" s="241"/>
      <c r="O159" s="241"/>
      <c r="P159" s="241"/>
      <c r="Q159" s="241"/>
      <c r="R159" s="241"/>
      <c r="S159" s="241"/>
      <c r="T159" s="242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3" t="s">
        <v>177</v>
      </c>
      <c r="AU159" s="243" t="s">
        <v>81</v>
      </c>
      <c r="AV159" s="13" t="s">
        <v>79</v>
      </c>
      <c r="AW159" s="13" t="s">
        <v>33</v>
      </c>
      <c r="AX159" s="13" t="s">
        <v>71</v>
      </c>
      <c r="AY159" s="243" t="s">
        <v>166</v>
      </c>
    </row>
    <row r="160" s="13" customFormat="1">
      <c r="A160" s="13"/>
      <c r="B160" s="233"/>
      <c r="C160" s="234"/>
      <c r="D160" s="235" t="s">
        <v>177</v>
      </c>
      <c r="E160" s="236" t="s">
        <v>19</v>
      </c>
      <c r="F160" s="237" t="s">
        <v>1005</v>
      </c>
      <c r="G160" s="234"/>
      <c r="H160" s="236" t="s">
        <v>19</v>
      </c>
      <c r="I160" s="238"/>
      <c r="J160" s="234"/>
      <c r="K160" s="234"/>
      <c r="L160" s="239"/>
      <c r="M160" s="240"/>
      <c r="N160" s="241"/>
      <c r="O160" s="241"/>
      <c r="P160" s="241"/>
      <c r="Q160" s="241"/>
      <c r="R160" s="241"/>
      <c r="S160" s="241"/>
      <c r="T160" s="24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3" t="s">
        <v>177</v>
      </c>
      <c r="AU160" s="243" t="s">
        <v>81</v>
      </c>
      <c r="AV160" s="13" t="s">
        <v>79</v>
      </c>
      <c r="AW160" s="13" t="s">
        <v>33</v>
      </c>
      <c r="AX160" s="13" t="s">
        <v>71</v>
      </c>
      <c r="AY160" s="243" t="s">
        <v>166</v>
      </c>
    </row>
    <row r="161" s="14" customFormat="1">
      <c r="A161" s="14"/>
      <c r="B161" s="244"/>
      <c r="C161" s="245"/>
      <c r="D161" s="235" t="s">
        <v>177</v>
      </c>
      <c r="E161" s="246" t="s">
        <v>19</v>
      </c>
      <c r="F161" s="247" t="s">
        <v>1032</v>
      </c>
      <c r="G161" s="245"/>
      <c r="H161" s="248">
        <v>1.44</v>
      </c>
      <c r="I161" s="249"/>
      <c r="J161" s="245"/>
      <c r="K161" s="245"/>
      <c r="L161" s="250"/>
      <c r="M161" s="251"/>
      <c r="N161" s="252"/>
      <c r="O161" s="252"/>
      <c r="P161" s="252"/>
      <c r="Q161" s="252"/>
      <c r="R161" s="252"/>
      <c r="S161" s="252"/>
      <c r="T161" s="25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4" t="s">
        <v>177</v>
      </c>
      <c r="AU161" s="254" t="s">
        <v>81</v>
      </c>
      <c r="AV161" s="14" t="s">
        <v>81</v>
      </c>
      <c r="AW161" s="14" t="s">
        <v>33</v>
      </c>
      <c r="AX161" s="14" t="s">
        <v>71</v>
      </c>
      <c r="AY161" s="254" t="s">
        <v>166</v>
      </c>
    </row>
    <row r="162" s="15" customFormat="1">
      <c r="A162" s="15"/>
      <c r="B162" s="255"/>
      <c r="C162" s="256"/>
      <c r="D162" s="235" t="s">
        <v>177</v>
      </c>
      <c r="E162" s="257" t="s">
        <v>19</v>
      </c>
      <c r="F162" s="258" t="s">
        <v>180</v>
      </c>
      <c r="G162" s="256"/>
      <c r="H162" s="259">
        <v>1.44</v>
      </c>
      <c r="I162" s="260"/>
      <c r="J162" s="256"/>
      <c r="K162" s="256"/>
      <c r="L162" s="261"/>
      <c r="M162" s="262"/>
      <c r="N162" s="263"/>
      <c r="O162" s="263"/>
      <c r="P162" s="263"/>
      <c r="Q162" s="263"/>
      <c r="R162" s="263"/>
      <c r="S162" s="263"/>
      <c r="T162" s="264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65" t="s">
        <v>177</v>
      </c>
      <c r="AU162" s="265" t="s">
        <v>81</v>
      </c>
      <c r="AV162" s="15" t="s">
        <v>173</v>
      </c>
      <c r="AW162" s="15" t="s">
        <v>33</v>
      </c>
      <c r="AX162" s="15" t="s">
        <v>79</v>
      </c>
      <c r="AY162" s="265" t="s">
        <v>166</v>
      </c>
    </row>
    <row r="163" s="2" customFormat="1" ht="16.5" customHeight="1">
      <c r="A163" s="41"/>
      <c r="B163" s="42"/>
      <c r="C163" s="283" t="s">
        <v>238</v>
      </c>
      <c r="D163" s="283" t="s">
        <v>392</v>
      </c>
      <c r="E163" s="284" t="s">
        <v>474</v>
      </c>
      <c r="F163" s="285" t="s">
        <v>475</v>
      </c>
      <c r="G163" s="286" t="s">
        <v>385</v>
      </c>
      <c r="H163" s="287">
        <v>36</v>
      </c>
      <c r="I163" s="288"/>
      <c r="J163" s="289">
        <f>ROUND(I163*H163,2)</f>
        <v>0</v>
      </c>
      <c r="K163" s="285" t="s">
        <v>476</v>
      </c>
      <c r="L163" s="290"/>
      <c r="M163" s="291" t="s">
        <v>19</v>
      </c>
      <c r="N163" s="292" t="s">
        <v>42</v>
      </c>
      <c r="O163" s="87"/>
      <c r="P163" s="224">
        <f>O163*H163</f>
        <v>0</v>
      </c>
      <c r="Q163" s="224">
        <v>0.001</v>
      </c>
      <c r="R163" s="224">
        <f>Q163*H163</f>
        <v>0.036000000000000004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226</v>
      </c>
      <c r="AT163" s="226" t="s">
        <v>392</v>
      </c>
      <c r="AU163" s="226" t="s">
        <v>81</v>
      </c>
      <c r="AY163" s="20" t="s">
        <v>166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79</v>
      </c>
      <c r="BK163" s="227">
        <f>ROUND(I163*H163,2)</f>
        <v>0</v>
      </c>
      <c r="BL163" s="20" t="s">
        <v>173</v>
      </c>
      <c r="BM163" s="226" t="s">
        <v>577</v>
      </c>
    </row>
    <row r="164" s="13" customFormat="1">
      <c r="A164" s="13"/>
      <c r="B164" s="233"/>
      <c r="C164" s="234"/>
      <c r="D164" s="235" t="s">
        <v>177</v>
      </c>
      <c r="E164" s="236" t="s">
        <v>19</v>
      </c>
      <c r="F164" s="237" t="s">
        <v>1002</v>
      </c>
      <c r="G164" s="234"/>
      <c r="H164" s="236" t="s">
        <v>19</v>
      </c>
      <c r="I164" s="238"/>
      <c r="J164" s="234"/>
      <c r="K164" s="234"/>
      <c r="L164" s="239"/>
      <c r="M164" s="240"/>
      <c r="N164" s="241"/>
      <c r="O164" s="241"/>
      <c r="P164" s="241"/>
      <c r="Q164" s="241"/>
      <c r="R164" s="241"/>
      <c r="S164" s="241"/>
      <c r="T164" s="242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3" t="s">
        <v>177</v>
      </c>
      <c r="AU164" s="243" t="s">
        <v>81</v>
      </c>
      <c r="AV164" s="13" t="s">
        <v>79</v>
      </c>
      <c r="AW164" s="13" t="s">
        <v>33</v>
      </c>
      <c r="AX164" s="13" t="s">
        <v>71</v>
      </c>
      <c r="AY164" s="243" t="s">
        <v>166</v>
      </c>
    </row>
    <row r="165" s="13" customFormat="1">
      <c r="A165" s="13"/>
      <c r="B165" s="233"/>
      <c r="C165" s="234"/>
      <c r="D165" s="235" t="s">
        <v>177</v>
      </c>
      <c r="E165" s="236" t="s">
        <v>19</v>
      </c>
      <c r="F165" s="237" t="s">
        <v>446</v>
      </c>
      <c r="G165" s="234"/>
      <c r="H165" s="236" t="s">
        <v>19</v>
      </c>
      <c r="I165" s="238"/>
      <c r="J165" s="234"/>
      <c r="K165" s="234"/>
      <c r="L165" s="239"/>
      <c r="M165" s="240"/>
      <c r="N165" s="241"/>
      <c r="O165" s="241"/>
      <c r="P165" s="241"/>
      <c r="Q165" s="241"/>
      <c r="R165" s="241"/>
      <c r="S165" s="241"/>
      <c r="T165" s="242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3" t="s">
        <v>177</v>
      </c>
      <c r="AU165" s="243" t="s">
        <v>81</v>
      </c>
      <c r="AV165" s="13" t="s">
        <v>79</v>
      </c>
      <c r="AW165" s="13" t="s">
        <v>33</v>
      </c>
      <c r="AX165" s="13" t="s">
        <v>71</v>
      </c>
      <c r="AY165" s="243" t="s">
        <v>166</v>
      </c>
    </row>
    <row r="166" s="13" customFormat="1">
      <c r="A166" s="13"/>
      <c r="B166" s="233"/>
      <c r="C166" s="234"/>
      <c r="D166" s="235" t="s">
        <v>177</v>
      </c>
      <c r="E166" s="236" t="s">
        <v>19</v>
      </c>
      <c r="F166" s="237" t="s">
        <v>1005</v>
      </c>
      <c r="G166" s="234"/>
      <c r="H166" s="236" t="s">
        <v>19</v>
      </c>
      <c r="I166" s="238"/>
      <c r="J166" s="234"/>
      <c r="K166" s="234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177</v>
      </c>
      <c r="AU166" s="243" t="s">
        <v>81</v>
      </c>
      <c r="AV166" s="13" t="s">
        <v>79</v>
      </c>
      <c r="AW166" s="13" t="s">
        <v>33</v>
      </c>
      <c r="AX166" s="13" t="s">
        <v>71</v>
      </c>
      <c r="AY166" s="243" t="s">
        <v>166</v>
      </c>
    </row>
    <row r="167" s="14" customFormat="1">
      <c r="A167" s="14"/>
      <c r="B167" s="244"/>
      <c r="C167" s="245"/>
      <c r="D167" s="235" t="s">
        <v>177</v>
      </c>
      <c r="E167" s="246" t="s">
        <v>19</v>
      </c>
      <c r="F167" s="247" t="s">
        <v>1032</v>
      </c>
      <c r="G167" s="245"/>
      <c r="H167" s="248">
        <v>1.44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4" t="s">
        <v>177</v>
      </c>
      <c r="AU167" s="254" t="s">
        <v>81</v>
      </c>
      <c r="AV167" s="14" t="s">
        <v>81</v>
      </c>
      <c r="AW167" s="14" t="s">
        <v>33</v>
      </c>
      <c r="AX167" s="14" t="s">
        <v>71</v>
      </c>
      <c r="AY167" s="254" t="s">
        <v>166</v>
      </c>
    </row>
    <row r="168" s="15" customFormat="1">
      <c r="A168" s="15"/>
      <c r="B168" s="255"/>
      <c r="C168" s="256"/>
      <c r="D168" s="235" t="s">
        <v>177</v>
      </c>
      <c r="E168" s="257" t="s">
        <v>19</v>
      </c>
      <c r="F168" s="258" t="s">
        <v>180</v>
      </c>
      <c r="G168" s="256"/>
      <c r="H168" s="259">
        <v>1.44</v>
      </c>
      <c r="I168" s="260"/>
      <c r="J168" s="256"/>
      <c r="K168" s="256"/>
      <c r="L168" s="261"/>
      <c r="M168" s="262"/>
      <c r="N168" s="263"/>
      <c r="O168" s="263"/>
      <c r="P168" s="263"/>
      <c r="Q168" s="263"/>
      <c r="R168" s="263"/>
      <c r="S168" s="263"/>
      <c r="T168" s="264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65" t="s">
        <v>177</v>
      </c>
      <c r="AU168" s="265" t="s">
        <v>81</v>
      </c>
      <c r="AV168" s="15" t="s">
        <v>173</v>
      </c>
      <c r="AW168" s="15" t="s">
        <v>33</v>
      </c>
      <c r="AX168" s="15" t="s">
        <v>79</v>
      </c>
      <c r="AY168" s="265" t="s">
        <v>166</v>
      </c>
    </row>
    <row r="169" s="14" customFormat="1">
      <c r="A169" s="14"/>
      <c r="B169" s="244"/>
      <c r="C169" s="245"/>
      <c r="D169" s="235" t="s">
        <v>177</v>
      </c>
      <c r="E169" s="245"/>
      <c r="F169" s="247" t="s">
        <v>1033</v>
      </c>
      <c r="G169" s="245"/>
      <c r="H169" s="248">
        <v>36</v>
      </c>
      <c r="I169" s="249"/>
      <c r="J169" s="245"/>
      <c r="K169" s="245"/>
      <c r="L169" s="250"/>
      <c r="M169" s="251"/>
      <c r="N169" s="252"/>
      <c r="O169" s="252"/>
      <c r="P169" s="252"/>
      <c r="Q169" s="252"/>
      <c r="R169" s="252"/>
      <c r="S169" s="252"/>
      <c r="T169" s="253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4" t="s">
        <v>177</v>
      </c>
      <c r="AU169" s="254" t="s">
        <v>81</v>
      </c>
      <c r="AV169" s="14" t="s">
        <v>81</v>
      </c>
      <c r="AW169" s="14" t="s">
        <v>4</v>
      </c>
      <c r="AX169" s="14" t="s">
        <v>79</v>
      </c>
      <c r="AY169" s="254" t="s">
        <v>166</v>
      </c>
    </row>
    <row r="170" s="2" customFormat="1" ht="24.15" customHeight="1">
      <c r="A170" s="41"/>
      <c r="B170" s="42"/>
      <c r="C170" s="215" t="s">
        <v>243</v>
      </c>
      <c r="D170" s="215" t="s">
        <v>168</v>
      </c>
      <c r="E170" s="216" t="s">
        <v>479</v>
      </c>
      <c r="F170" s="217" t="s">
        <v>480</v>
      </c>
      <c r="G170" s="218" t="s">
        <v>194</v>
      </c>
      <c r="H170" s="219">
        <v>1.44</v>
      </c>
      <c r="I170" s="220"/>
      <c r="J170" s="221">
        <f>ROUND(I170*H170,2)</f>
        <v>0</v>
      </c>
      <c r="K170" s="217" t="s">
        <v>172</v>
      </c>
      <c r="L170" s="47"/>
      <c r="M170" s="222" t="s">
        <v>19</v>
      </c>
      <c r="N170" s="223" t="s">
        <v>42</v>
      </c>
      <c r="O170" s="87"/>
      <c r="P170" s="224">
        <f>O170*H170</f>
        <v>0</v>
      </c>
      <c r="Q170" s="224">
        <v>0</v>
      </c>
      <c r="R170" s="224">
        <f>Q170*H170</f>
        <v>0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173</v>
      </c>
      <c r="AT170" s="226" t="s">
        <v>168</v>
      </c>
      <c r="AU170" s="226" t="s">
        <v>81</v>
      </c>
      <c r="AY170" s="20" t="s">
        <v>166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79</v>
      </c>
      <c r="BK170" s="227">
        <f>ROUND(I170*H170,2)</f>
        <v>0</v>
      </c>
      <c r="BL170" s="20" t="s">
        <v>173</v>
      </c>
      <c r="BM170" s="226" t="s">
        <v>481</v>
      </c>
    </row>
    <row r="171" s="2" customFormat="1">
      <c r="A171" s="41"/>
      <c r="B171" s="42"/>
      <c r="C171" s="43"/>
      <c r="D171" s="228" t="s">
        <v>175</v>
      </c>
      <c r="E171" s="43"/>
      <c r="F171" s="229" t="s">
        <v>482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175</v>
      </c>
      <c r="AU171" s="20" t="s">
        <v>81</v>
      </c>
    </row>
    <row r="172" s="13" customFormat="1">
      <c r="A172" s="13"/>
      <c r="B172" s="233"/>
      <c r="C172" s="234"/>
      <c r="D172" s="235" t="s">
        <v>177</v>
      </c>
      <c r="E172" s="236" t="s">
        <v>19</v>
      </c>
      <c r="F172" s="237" t="s">
        <v>1002</v>
      </c>
      <c r="G172" s="234"/>
      <c r="H172" s="236" t="s">
        <v>19</v>
      </c>
      <c r="I172" s="238"/>
      <c r="J172" s="234"/>
      <c r="K172" s="234"/>
      <c r="L172" s="239"/>
      <c r="M172" s="240"/>
      <c r="N172" s="241"/>
      <c r="O172" s="241"/>
      <c r="P172" s="241"/>
      <c r="Q172" s="241"/>
      <c r="R172" s="241"/>
      <c r="S172" s="241"/>
      <c r="T172" s="24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3" t="s">
        <v>177</v>
      </c>
      <c r="AU172" s="243" t="s">
        <v>81</v>
      </c>
      <c r="AV172" s="13" t="s">
        <v>79</v>
      </c>
      <c r="AW172" s="13" t="s">
        <v>33</v>
      </c>
      <c r="AX172" s="13" t="s">
        <v>71</v>
      </c>
      <c r="AY172" s="243" t="s">
        <v>166</v>
      </c>
    </row>
    <row r="173" s="13" customFormat="1">
      <c r="A173" s="13"/>
      <c r="B173" s="233"/>
      <c r="C173" s="234"/>
      <c r="D173" s="235" t="s">
        <v>177</v>
      </c>
      <c r="E173" s="236" t="s">
        <v>19</v>
      </c>
      <c r="F173" s="237" t="s">
        <v>446</v>
      </c>
      <c r="G173" s="234"/>
      <c r="H173" s="236" t="s">
        <v>19</v>
      </c>
      <c r="I173" s="238"/>
      <c r="J173" s="234"/>
      <c r="K173" s="234"/>
      <c r="L173" s="239"/>
      <c r="M173" s="240"/>
      <c r="N173" s="241"/>
      <c r="O173" s="241"/>
      <c r="P173" s="241"/>
      <c r="Q173" s="241"/>
      <c r="R173" s="241"/>
      <c r="S173" s="241"/>
      <c r="T173" s="242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3" t="s">
        <v>177</v>
      </c>
      <c r="AU173" s="243" t="s">
        <v>81</v>
      </c>
      <c r="AV173" s="13" t="s">
        <v>79</v>
      </c>
      <c r="AW173" s="13" t="s">
        <v>33</v>
      </c>
      <c r="AX173" s="13" t="s">
        <v>71</v>
      </c>
      <c r="AY173" s="243" t="s">
        <v>166</v>
      </c>
    </row>
    <row r="174" s="13" customFormat="1">
      <c r="A174" s="13"/>
      <c r="B174" s="233"/>
      <c r="C174" s="234"/>
      <c r="D174" s="235" t="s">
        <v>177</v>
      </c>
      <c r="E174" s="236" t="s">
        <v>19</v>
      </c>
      <c r="F174" s="237" t="s">
        <v>1005</v>
      </c>
      <c r="G174" s="234"/>
      <c r="H174" s="236" t="s">
        <v>19</v>
      </c>
      <c r="I174" s="238"/>
      <c r="J174" s="234"/>
      <c r="K174" s="234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177</v>
      </c>
      <c r="AU174" s="243" t="s">
        <v>81</v>
      </c>
      <c r="AV174" s="13" t="s">
        <v>79</v>
      </c>
      <c r="AW174" s="13" t="s">
        <v>33</v>
      </c>
      <c r="AX174" s="13" t="s">
        <v>71</v>
      </c>
      <c r="AY174" s="243" t="s">
        <v>166</v>
      </c>
    </row>
    <row r="175" s="14" customFormat="1">
      <c r="A175" s="14"/>
      <c r="B175" s="244"/>
      <c r="C175" s="245"/>
      <c r="D175" s="235" t="s">
        <v>177</v>
      </c>
      <c r="E175" s="246" t="s">
        <v>19</v>
      </c>
      <c r="F175" s="247" t="s">
        <v>1032</v>
      </c>
      <c r="G175" s="245"/>
      <c r="H175" s="248">
        <v>1.44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4" t="s">
        <v>177</v>
      </c>
      <c r="AU175" s="254" t="s">
        <v>81</v>
      </c>
      <c r="AV175" s="14" t="s">
        <v>81</v>
      </c>
      <c r="AW175" s="14" t="s">
        <v>33</v>
      </c>
      <c r="AX175" s="14" t="s">
        <v>71</v>
      </c>
      <c r="AY175" s="254" t="s">
        <v>166</v>
      </c>
    </row>
    <row r="176" s="15" customFormat="1">
      <c r="A176" s="15"/>
      <c r="B176" s="255"/>
      <c r="C176" s="256"/>
      <c r="D176" s="235" t="s">
        <v>177</v>
      </c>
      <c r="E176" s="257" t="s">
        <v>19</v>
      </c>
      <c r="F176" s="258" t="s">
        <v>180</v>
      </c>
      <c r="G176" s="256"/>
      <c r="H176" s="259">
        <v>1.44</v>
      </c>
      <c r="I176" s="260"/>
      <c r="J176" s="256"/>
      <c r="K176" s="256"/>
      <c r="L176" s="261"/>
      <c r="M176" s="262"/>
      <c r="N176" s="263"/>
      <c r="O176" s="263"/>
      <c r="P176" s="263"/>
      <c r="Q176" s="263"/>
      <c r="R176" s="263"/>
      <c r="S176" s="263"/>
      <c r="T176" s="264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5" t="s">
        <v>177</v>
      </c>
      <c r="AU176" s="265" t="s">
        <v>81</v>
      </c>
      <c r="AV176" s="15" t="s">
        <v>173</v>
      </c>
      <c r="AW176" s="15" t="s">
        <v>33</v>
      </c>
      <c r="AX176" s="15" t="s">
        <v>79</v>
      </c>
      <c r="AY176" s="265" t="s">
        <v>166</v>
      </c>
    </row>
    <row r="177" s="2" customFormat="1" ht="16.5" customHeight="1">
      <c r="A177" s="41"/>
      <c r="B177" s="42"/>
      <c r="C177" s="215" t="s">
        <v>8</v>
      </c>
      <c r="D177" s="215" t="s">
        <v>168</v>
      </c>
      <c r="E177" s="216" t="s">
        <v>487</v>
      </c>
      <c r="F177" s="217" t="s">
        <v>488</v>
      </c>
      <c r="G177" s="218" t="s">
        <v>188</v>
      </c>
      <c r="H177" s="219">
        <v>1.395</v>
      </c>
      <c r="I177" s="220"/>
      <c r="J177" s="221">
        <f>ROUND(I177*H177,2)</f>
        <v>0</v>
      </c>
      <c r="K177" s="217" t="s">
        <v>172</v>
      </c>
      <c r="L177" s="47"/>
      <c r="M177" s="222" t="s">
        <v>19</v>
      </c>
      <c r="N177" s="223" t="s">
        <v>42</v>
      </c>
      <c r="O177" s="87"/>
      <c r="P177" s="224">
        <f>O177*H177</f>
        <v>0</v>
      </c>
      <c r="Q177" s="224">
        <v>0.016070000000000001</v>
      </c>
      <c r="R177" s="224">
        <f>Q177*H177</f>
        <v>0.022417650000000001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173</v>
      </c>
      <c r="AT177" s="226" t="s">
        <v>168</v>
      </c>
      <c r="AU177" s="226" t="s">
        <v>81</v>
      </c>
      <c r="AY177" s="20" t="s">
        <v>166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79</v>
      </c>
      <c r="BK177" s="227">
        <f>ROUND(I177*H177,2)</f>
        <v>0</v>
      </c>
      <c r="BL177" s="20" t="s">
        <v>173</v>
      </c>
      <c r="BM177" s="226" t="s">
        <v>489</v>
      </c>
    </row>
    <row r="178" s="2" customFormat="1">
      <c r="A178" s="41"/>
      <c r="B178" s="42"/>
      <c r="C178" s="43"/>
      <c r="D178" s="228" t="s">
        <v>175</v>
      </c>
      <c r="E178" s="43"/>
      <c r="F178" s="229" t="s">
        <v>490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175</v>
      </c>
      <c r="AU178" s="20" t="s">
        <v>81</v>
      </c>
    </row>
    <row r="179" s="13" customFormat="1">
      <c r="A179" s="13"/>
      <c r="B179" s="233"/>
      <c r="C179" s="234"/>
      <c r="D179" s="235" t="s">
        <v>177</v>
      </c>
      <c r="E179" s="236" t="s">
        <v>19</v>
      </c>
      <c r="F179" s="237" t="s">
        <v>1002</v>
      </c>
      <c r="G179" s="234"/>
      <c r="H179" s="236" t="s">
        <v>19</v>
      </c>
      <c r="I179" s="238"/>
      <c r="J179" s="234"/>
      <c r="K179" s="234"/>
      <c r="L179" s="239"/>
      <c r="M179" s="240"/>
      <c r="N179" s="241"/>
      <c r="O179" s="241"/>
      <c r="P179" s="241"/>
      <c r="Q179" s="241"/>
      <c r="R179" s="241"/>
      <c r="S179" s="241"/>
      <c r="T179" s="242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3" t="s">
        <v>177</v>
      </c>
      <c r="AU179" s="243" t="s">
        <v>81</v>
      </c>
      <c r="AV179" s="13" t="s">
        <v>79</v>
      </c>
      <c r="AW179" s="13" t="s">
        <v>33</v>
      </c>
      <c r="AX179" s="13" t="s">
        <v>71</v>
      </c>
      <c r="AY179" s="243" t="s">
        <v>166</v>
      </c>
    </row>
    <row r="180" s="13" customFormat="1">
      <c r="A180" s="13"/>
      <c r="B180" s="233"/>
      <c r="C180" s="234"/>
      <c r="D180" s="235" t="s">
        <v>177</v>
      </c>
      <c r="E180" s="236" t="s">
        <v>19</v>
      </c>
      <c r="F180" s="237" t="s">
        <v>446</v>
      </c>
      <c r="G180" s="234"/>
      <c r="H180" s="236" t="s">
        <v>19</v>
      </c>
      <c r="I180" s="238"/>
      <c r="J180" s="234"/>
      <c r="K180" s="234"/>
      <c r="L180" s="239"/>
      <c r="M180" s="240"/>
      <c r="N180" s="241"/>
      <c r="O180" s="241"/>
      <c r="P180" s="241"/>
      <c r="Q180" s="241"/>
      <c r="R180" s="241"/>
      <c r="S180" s="241"/>
      <c r="T180" s="24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3" t="s">
        <v>177</v>
      </c>
      <c r="AU180" s="243" t="s">
        <v>81</v>
      </c>
      <c r="AV180" s="13" t="s">
        <v>79</v>
      </c>
      <c r="AW180" s="13" t="s">
        <v>33</v>
      </c>
      <c r="AX180" s="13" t="s">
        <v>71</v>
      </c>
      <c r="AY180" s="243" t="s">
        <v>166</v>
      </c>
    </row>
    <row r="181" s="14" customFormat="1">
      <c r="A181" s="14"/>
      <c r="B181" s="244"/>
      <c r="C181" s="245"/>
      <c r="D181" s="235" t="s">
        <v>177</v>
      </c>
      <c r="E181" s="246" t="s">
        <v>19</v>
      </c>
      <c r="F181" s="247" t="s">
        <v>1034</v>
      </c>
      <c r="G181" s="245"/>
      <c r="H181" s="248">
        <v>1.395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4" t="s">
        <v>177</v>
      </c>
      <c r="AU181" s="254" t="s">
        <v>81</v>
      </c>
      <c r="AV181" s="14" t="s">
        <v>81</v>
      </c>
      <c r="AW181" s="14" t="s">
        <v>33</v>
      </c>
      <c r="AX181" s="14" t="s">
        <v>71</v>
      </c>
      <c r="AY181" s="254" t="s">
        <v>166</v>
      </c>
    </row>
    <row r="182" s="15" customFormat="1">
      <c r="A182" s="15"/>
      <c r="B182" s="255"/>
      <c r="C182" s="256"/>
      <c r="D182" s="235" t="s">
        <v>177</v>
      </c>
      <c r="E182" s="257" t="s">
        <v>19</v>
      </c>
      <c r="F182" s="258" t="s">
        <v>180</v>
      </c>
      <c r="G182" s="256"/>
      <c r="H182" s="259">
        <v>1.395</v>
      </c>
      <c r="I182" s="260"/>
      <c r="J182" s="256"/>
      <c r="K182" s="256"/>
      <c r="L182" s="261"/>
      <c r="M182" s="262"/>
      <c r="N182" s="263"/>
      <c r="O182" s="263"/>
      <c r="P182" s="263"/>
      <c r="Q182" s="263"/>
      <c r="R182" s="263"/>
      <c r="S182" s="263"/>
      <c r="T182" s="264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65" t="s">
        <v>177</v>
      </c>
      <c r="AU182" s="265" t="s">
        <v>81</v>
      </c>
      <c r="AV182" s="15" t="s">
        <v>173</v>
      </c>
      <c r="AW182" s="15" t="s">
        <v>33</v>
      </c>
      <c r="AX182" s="15" t="s">
        <v>79</v>
      </c>
      <c r="AY182" s="265" t="s">
        <v>166</v>
      </c>
    </row>
    <row r="183" s="2" customFormat="1" ht="16.5" customHeight="1">
      <c r="A183" s="41"/>
      <c r="B183" s="42"/>
      <c r="C183" s="215" t="s">
        <v>263</v>
      </c>
      <c r="D183" s="215" t="s">
        <v>168</v>
      </c>
      <c r="E183" s="216" t="s">
        <v>492</v>
      </c>
      <c r="F183" s="217" t="s">
        <v>493</v>
      </c>
      <c r="G183" s="218" t="s">
        <v>188</v>
      </c>
      <c r="H183" s="219">
        <v>1.395</v>
      </c>
      <c r="I183" s="220"/>
      <c r="J183" s="221">
        <f>ROUND(I183*H183,2)</f>
        <v>0</v>
      </c>
      <c r="K183" s="217" t="s">
        <v>172</v>
      </c>
      <c r="L183" s="47"/>
      <c r="M183" s="222" t="s">
        <v>19</v>
      </c>
      <c r="N183" s="223" t="s">
        <v>42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173</v>
      </c>
      <c r="AT183" s="226" t="s">
        <v>168</v>
      </c>
      <c r="AU183" s="226" t="s">
        <v>81</v>
      </c>
      <c r="AY183" s="20" t="s">
        <v>166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79</v>
      </c>
      <c r="BK183" s="227">
        <f>ROUND(I183*H183,2)</f>
        <v>0</v>
      </c>
      <c r="BL183" s="20" t="s">
        <v>173</v>
      </c>
      <c r="BM183" s="226" t="s">
        <v>494</v>
      </c>
    </row>
    <row r="184" s="2" customFormat="1">
      <c r="A184" s="41"/>
      <c r="B184" s="42"/>
      <c r="C184" s="43"/>
      <c r="D184" s="228" t="s">
        <v>175</v>
      </c>
      <c r="E184" s="43"/>
      <c r="F184" s="229" t="s">
        <v>495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175</v>
      </c>
      <c r="AU184" s="20" t="s">
        <v>81</v>
      </c>
    </row>
    <row r="185" s="13" customFormat="1">
      <c r="A185" s="13"/>
      <c r="B185" s="233"/>
      <c r="C185" s="234"/>
      <c r="D185" s="235" t="s">
        <v>177</v>
      </c>
      <c r="E185" s="236" t="s">
        <v>19</v>
      </c>
      <c r="F185" s="237" t="s">
        <v>1002</v>
      </c>
      <c r="G185" s="234"/>
      <c r="H185" s="236" t="s">
        <v>19</v>
      </c>
      <c r="I185" s="238"/>
      <c r="J185" s="234"/>
      <c r="K185" s="234"/>
      <c r="L185" s="239"/>
      <c r="M185" s="240"/>
      <c r="N185" s="241"/>
      <c r="O185" s="241"/>
      <c r="P185" s="241"/>
      <c r="Q185" s="241"/>
      <c r="R185" s="241"/>
      <c r="S185" s="241"/>
      <c r="T185" s="242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3" t="s">
        <v>177</v>
      </c>
      <c r="AU185" s="243" t="s">
        <v>81</v>
      </c>
      <c r="AV185" s="13" t="s">
        <v>79</v>
      </c>
      <c r="AW185" s="13" t="s">
        <v>33</v>
      </c>
      <c r="AX185" s="13" t="s">
        <v>71</v>
      </c>
      <c r="AY185" s="243" t="s">
        <v>166</v>
      </c>
    </row>
    <row r="186" s="13" customFormat="1">
      <c r="A186" s="13"/>
      <c r="B186" s="233"/>
      <c r="C186" s="234"/>
      <c r="D186" s="235" t="s">
        <v>177</v>
      </c>
      <c r="E186" s="236" t="s">
        <v>19</v>
      </c>
      <c r="F186" s="237" t="s">
        <v>446</v>
      </c>
      <c r="G186" s="234"/>
      <c r="H186" s="236" t="s">
        <v>19</v>
      </c>
      <c r="I186" s="238"/>
      <c r="J186" s="234"/>
      <c r="K186" s="234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177</v>
      </c>
      <c r="AU186" s="243" t="s">
        <v>81</v>
      </c>
      <c r="AV186" s="13" t="s">
        <v>79</v>
      </c>
      <c r="AW186" s="13" t="s">
        <v>33</v>
      </c>
      <c r="AX186" s="13" t="s">
        <v>71</v>
      </c>
      <c r="AY186" s="243" t="s">
        <v>166</v>
      </c>
    </row>
    <row r="187" s="14" customFormat="1">
      <c r="A187" s="14"/>
      <c r="B187" s="244"/>
      <c r="C187" s="245"/>
      <c r="D187" s="235" t="s">
        <v>177</v>
      </c>
      <c r="E187" s="246" t="s">
        <v>19</v>
      </c>
      <c r="F187" s="247" t="s">
        <v>1034</v>
      </c>
      <c r="G187" s="245"/>
      <c r="H187" s="248">
        <v>1.395</v>
      </c>
      <c r="I187" s="249"/>
      <c r="J187" s="245"/>
      <c r="K187" s="245"/>
      <c r="L187" s="250"/>
      <c r="M187" s="251"/>
      <c r="N187" s="252"/>
      <c r="O187" s="252"/>
      <c r="P187" s="252"/>
      <c r="Q187" s="252"/>
      <c r="R187" s="252"/>
      <c r="S187" s="252"/>
      <c r="T187" s="25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4" t="s">
        <v>177</v>
      </c>
      <c r="AU187" s="254" t="s">
        <v>81</v>
      </c>
      <c r="AV187" s="14" t="s">
        <v>81</v>
      </c>
      <c r="AW187" s="14" t="s">
        <v>33</v>
      </c>
      <c r="AX187" s="14" t="s">
        <v>71</v>
      </c>
      <c r="AY187" s="254" t="s">
        <v>166</v>
      </c>
    </row>
    <row r="188" s="15" customFormat="1">
      <c r="A188" s="15"/>
      <c r="B188" s="255"/>
      <c r="C188" s="256"/>
      <c r="D188" s="235" t="s">
        <v>177</v>
      </c>
      <c r="E188" s="257" t="s">
        <v>19</v>
      </c>
      <c r="F188" s="258" t="s">
        <v>180</v>
      </c>
      <c r="G188" s="256"/>
      <c r="H188" s="259">
        <v>1.395</v>
      </c>
      <c r="I188" s="260"/>
      <c r="J188" s="256"/>
      <c r="K188" s="256"/>
      <c r="L188" s="261"/>
      <c r="M188" s="262"/>
      <c r="N188" s="263"/>
      <c r="O188" s="263"/>
      <c r="P188" s="263"/>
      <c r="Q188" s="263"/>
      <c r="R188" s="263"/>
      <c r="S188" s="263"/>
      <c r="T188" s="264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5" t="s">
        <v>177</v>
      </c>
      <c r="AU188" s="265" t="s">
        <v>81</v>
      </c>
      <c r="AV188" s="15" t="s">
        <v>173</v>
      </c>
      <c r="AW188" s="15" t="s">
        <v>33</v>
      </c>
      <c r="AX188" s="15" t="s">
        <v>79</v>
      </c>
      <c r="AY188" s="265" t="s">
        <v>166</v>
      </c>
    </row>
    <row r="189" s="2" customFormat="1" ht="16.5" customHeight="1">
      <c r="A189" s="41"/>
      <c r="B189" s="42"/>
      <c r="C189" s="215" t="s">
        <v>274</v>
      </c>
      <c r="D189" s="215" t="s">
        <v>168</v>
      </c>
      <c r="E189" s="216" t="s">
        <v>496</v>
      </c>
      <c r="F189" s="217" t="s">
        <v>497</v>
      </c>
      <c r="G189" s="218" t="s">
        <v>234</v>
      </c>
      <c r="H189" s="219">
        <v>0.057000000000000002</v>
      </c>
      <c r="I189" s="220"/>
      <c r="J189" s="221">
        <f>ROUND(I189*H189,2)</f>
        <v>0</v>
      </c>
      <c r="K189" s="217" t="s">
        <v>172</v>
      </c>
      <c r="L189" s="47"/>
      <c r="M189" s="222" t="s">
        <v>19</v>
      </c>
      <c r="N189" s="223" t="s">
        <v>42</v>
      </c>
      <c r="O189" s="87"/>
      <c r="P189" s="224">
        <f>O189*H189</f>
        <v>0</v>
      </c>
      <c r="Q189" s="224">
        <v>1.06277</v>
      </c>
      <c r="R189" s="224">
        <f>Q189*H189</f>
        <v>0.060577890000000002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173</v>
      </c>
      <c r="AT189" s="226" t="s">
        <v>168</v>
      </c>
      <c r="AU189" s="226" t="s">
        <v>81</v>
      </c>
      <c r="AY189" s="20" t="s">
        <v>166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79</v>
      </c>
      <c r="BK189" s="227">
        <f>ROUND(I189*H189,2)</f>
        <v>0</v>
      </c>
      <c r="BL189" s="20" t="s">
        <v>173</v>
      </c>
      <c r="BM189" s="226" t="s">
        <v>498</v>
      </c>
    </row>
    <row r="190" s="2" customFormat="1">
      <c r="A190" s="41"/>
      <c r="B190" s="42"/>
      <c r="C190" s="43"/>
      <c r="D190" s="228" t="s">
        <v>175</v>
      </c>
      <c r="E190" s="43"/>
      <c r="F190" s="229" t="s">
        <v>499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175</v>
      </c>
      <c r="AU190" s="20" t="s">
        <v>81</v>
      </c>
    </row>
    <row r="191" s="13" customFormat="1">
      <c r="A191" s="13"/>
      <c r="B191" s="233"/>
      <c r="C191" s="234"/>
      <c r="D191" s="235" t="s">
        <v>177</v>
      </c>
      <c r="E191" s="236" t="s">
        <v>19</v>
      </c>
      <c r="F191" s="237" t="s">
        <v>1002</v>
      </c>
      <c r="G191" s="234"/>
      <c r="H191" s="236" t="s">
        <v>19</v>
      </c>
      <c r="I191" s="238"/>
      <c r="J191" s="234"/>
      <c r="K191" s="234"/>
      <c r="L191" s="239"/>
      <c r="M191" s="240"/>
      <c r="N191" s="241"/>
      <c r="O191" s="241"/>
      <c r="P191" s="241"/>
      <c r="Q191" s="241"/>
      <c r="R191" s="241"/>
      <c r="S191" s="241"/>
      <c r="T191" s="242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3" t="s">
        <v>177</v>
      </c>
      <c r="AU191" s="243" t="s">
        <v>81</v>
      </c>
      <c r="AV191" s="13" t="s">
        <v>79</v>
      </c>
      <c r="AW191" s="13" t="s">
        <v>33</v>
      </c>
      <c r="AX191" s="13" t="s">
        <v>71</v>
      </c>
      <c r="AY191" s="243" t="s">
        <v>166</v>
      </c>
    </row>
    <row r="192" s="13" customFormat="1">
      <c r="A192" s="13"/>
      <c r="B192" s="233"/>
      <c r="C192" s="234"/>
      <c r="D192" s="235" t="s">
        <v>177</v>
      </c>
      <c r="E192" s="236" t="s">
        <v>19</v>
      </c>
      <c r="F192" s="237" t="s">
        <v>446</v>
      </c>
      <c r="G192" s="234"/>
      <c r="H192" s="236" t="s">
        <v>19</v>
      </c>
      <c r="I192" s="238"/>
      <c r="J192" s="234"/>
      <c r="K192" s="234"/>
      <c r="L192" s="239"/>
      <c r="M192" s="240"/>
      <c r="N192" s="241"/>
      <c r="O192" s="241"/>
      <c r="P192" s="241"/>
      <c r="Q192" s="241"/>
      <c r="R192" s="241"/>
      <c r="S192" s="241"/>
      <c r="T192" s="242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3" t="s">
        <v>177</v>
      </c>
      <c r="AU192" s="243" t="s">
        <v>81</v>
      </c>
      <c r="AV192" s="13" t="s">
        <v>79</v>
      </c>
      <c r="AW192" s="13" t="s">
        <v>33</v>
      </c>
      <c r="AX192" s="13" t="s">
        <v>71</v>
      </c>
      <c r="AY192" s="243" t="s">
        <v>166</v>
      </c>
    </row>
    <row r="193" s="13" customFormat="1">
      <c r="A193" s="13"/>
      <c r="B193" s="233"/>
      <c r="C193" s="234"/>
      <c r="D193" s="235" t="s">
        <v>177</v>
      </c>
      <c r="E193" s="236" t="s">
        <v>19</v>
      </c>
      <c r="F193" s="237" t="s">
        <v>1005</v>
      </c>
      <c r="G193" s="234"/>
      <c r="H193" s="236" t="s">
        <v>19</v>
      </c>
      <c r="I193" s="238"/>
      <c r="J193" s="234"/>
      <c r="K193" s="234"/>
      <c r="L193" s="239"/>
      <c r="M193" s="240"/>
      <c r="N193" s="241"/>
      <c r="O193" s="241"/>
      <c r="P193" s="241"/>
      <c r="Q193" s="241"/>
      <c r="R193" s="241"/>
      <c r="S193" s="241"/>
      <c r="T193" s="242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3" t="s">
        <v>177</v>
      </c>
      <c r="AU193" s="243" t="s">
        <v>81</v>
      </c>
      <c r="AV193" s="13" t="s">
        <v>79</v>
      </c>
      <c r="AW193" s="13" t="s">
        <v>33</v>
      </c>
      <c r="AX193" s="13" t="s">
        <v>71</v>
      </c>
      <c r="AY193" s="243" t="s">
        <v>166</v>
      </c>
    </row>
    <row r="194" s="14" customFormat="1">
      <c r="A194" s="14"/>
      <c r="B194" s="244"/>
      <c r="C194" s="245"/>
      <c r="D194" s="235" t="s">
        <v>177</v>
      </c>
      <c r="E194" s="246" t="s">
        <v>19</v>
      </c>
      <c r="F194" s="247" t="s">
        <v>1035</v>
      </c>
      <c r="G194" s="245"/>
      <c r="H194" s="248">
        <v>0.057000000000000002</v>
      </c>
      <c r="I194" s="249"/>
      <c r="J194" s="245"/>
      <c r="K194" s="245"/>
      <c r="L194" s="250"/>
      <c r="M194" s="251"/>
      <c r="N194" s="252"/>
      <c r="O194" s="252"/>
      <c r="P194" s="252"/>
      <c r="Q194" s="252"/>
      <c r="R194" s="252"/>
      <c r="S194" s="252"/>
      <c r="T194" s="25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4" t="s">
        <v>177</v>
      </c>
      <c r="AU194" s="254" t="s">
        <v>81</v>
      </c>
      <c r="AV194" s="14" t="s">
        <v>81</v>
      </c>
      <c r="AW194" s="14" t="s">
        <v>33</v>
      </c>
      <c r="AX194" s="14" t="s">
        <v>71</v>
      </c>
      <c r="AY194" s="254" t="s">
        <v>166</v>
      </c>
    </row>
    <row r="195" s="15" customFormat="1">
      <c r="A195" s="15"/>
      <c r="B195" s="255"/>
      <c r="C195" s="256"/>
      <c r="D195" s="235" t="s">
        <v>177</v>
      </c>
      <c r="E195" s="257" t="s">
        <v>19</v>
      </c>
      <c r="F195" s="258" t="s">
        <v>180</v>
      </c>
      <c r="G195" s="256"/>
      <c r="H195" s="259">
        <v>0.057000000000000002</v>
      </c>
      <c r="I195" s="260"/>
      <c r="J195" s="256"/>
      <c r="K195" s="256"/>
      <c r="L195" s="261"/>
      <c r="M195" s="262"/>
      <c r="N195" s="263"/>
      <c r="O195" s="263"/>
      <c r="P195" s="263"/>
      <c r="Q195" s="263"/>
      <c r="R195" s="263"/>
      <c r="S195" s="263"/>
      <c r="T195" s="264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5" t="s">
        <v>177</v>
      </c>
      <c r="AU195" s="265" t="s">
        <v>81</v>
      </c>
      <c r="AV195" s="15" t="s">
        <v>173</v>
      </c>
      <c r="AW195" s="15" t="s">
        <v>33</v>
      </c>
      <c r="AX195" s="15" t="s">
        <v>79</v>
      </c>
      <c r="AY195" s="265" t="s">
        <v>166</v>
      </c>
    </row>
    <row r="196" s="2" customFormat="1" ht="16.5" customHeight="1">
      <c r="A196" s="41"/>
      <c r="B196" s="42"/>
      <c r="C196" s="215" t="s">
        <v>299</v>
      </c>
      <c r="D196" s="215" t="s">
        <v>168</v>
      </c>
      <c r="E196" s="216" t="s">
        <v>503</v>
      </c>
      <c r="F196" s="217" t="s">
        <v>504</v>
      </c>
      <c r="G196" s="218" t="s">
        <v>188</v>
      </c>
      <c r="H196" s="219">
        <v>9.0199999999999996</v>
      </c>
      <c r="I196" s="220"/>
      <c r="J196" s="221">
        <f>ROUND(I196*H196,2)</f>
        <v>0</v>
      </c>
      <c r="K196" s="217" t="s">
        <v>172</v>
      </c>
      <c r="L196" s="47"/>
      <c r="M196" s="222" t="s">
        <v>19</v>
      </c>
      <c r="N196" s="223" t="s">
        <v>42</v>
      </c>
      <c r="O196" s="87"/>
      <c r="P196" s="224">
        <f>O196*H196</f>
        <v>0</v>
      </c>
      <c r="Q196" s="224">
        <v>0.00012999999999999999</v>
      </c>
      <c r="R196" s="224">
        <f>Q196*H196</f>
        <v>0.0011725999999999998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173</v>
      </c>
      <c r="AT196" s="226" t="s">
        <v>168</v>
      </c>
      <c r="AU196" s="226" t="s">
        <v>81</v>
      </c>
      <c r="AY196" s="20" t="s">
        <v>166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79</v>
      </c>
      <c r="BK196" s="227">
        <f>ROUND(I196*H196,2)</f>
        <v>0</v>
      </c>
      <c r="BL196" s="20" t="s">
        <v>173</v>
      </c>
      <c r="BM196" s="226" t="s">
        <v>505</v>
      </c>
    </row>
    <row r="197" s="2" customFormat="1">
      <c r="A197" s="41"/>
      <c r="B197" s="42"/>
      <c r="C197" s="43"/>
      <c r="D197" s="228" t="s">
        <v>175</v>
      </c>
      <c r="E197" s="43"/>
      <c r="F197" s="229" t="s">
        <v>506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175</v>
      </c>
      <c r="AU197" s="20" t="s">
        <v>81</v>
      </c>
    </row>
    <row r="198" s="13" customFormat="1">
      <c r="A198" s="13"/>
      <c r="B198" s="233"/>
      <c r="C198" s="234"/>
      <c r="D198" s="235" t="s">
        <v>177</v>
      </c>
      <c r="E198" s="236" t="s">
        <v>19</v>
      </c>
      <c r="F198" s="237" t="s">
        <v>1002</v>
      </c>
      <c r="G198" s="234"/>
      <c r="H198" s="236" t="s">
        <v>19</v>
      </c>
      <c r="I198" s="238"/>
      <c r="J198" s="234"/>
      <c r="K198" s="234"/>
      <c r="L198" s="239"/>
      <c r="M198" s="240"/>
      <c r="N198" s="241"/>
      <c r="O198" s="241"/>
      <c r="P198" s="241"/>
      <c r="Q198" s="241"/>
      <c r="R198" s="241"/>
      <c r="S198" s="241"/>
      <c r="T198" s="242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3" t="s">
        <v>177</v>
      </c>
      <c r="AU198" s="243" t="s">
        <v>81</v>
      </c>
      <c r="AV198" s="13" t="s">
        <v>79</v>
      </c>
      <c r="AW198" s="13" t="s">
        <v>33</v>
      </c>
      <c r="AX198" s="13" t="s">
        <v>71</v>
      </c>
      <c r="AY198" s="243" t="s">
        <v>166</v>
      </c>
    </row>
    <row r="199" s="13" customFormat="1">
      <c r="A199" s="13"/>
      <c r="B199" s="233"/>
      <c r="C199" s="234"/>
      <c r="D199" s="235" t="s">
        <v>177</v>
      </c>
      <c r="E199" s="236" t="s">
        <v>19</v>
      </c>
      <c r="F199" s="237" t="s">
        <v>446</v>
      </c>
      <c r="G199" s="234"/>
      <c r="H199" s="236" t="s">
        <v>19</v>
      </c>
      <c r="I199" s="238"/>
      <c r="J199" s="234"/>
      <c r="K199" s="234"/>
      <c r="L199" s="239"/>
      <c r="M199" s="240"/>
      <c r="N199" s="241"/>
      <c r="O199" s="241"/>
      <c r="P199" s="241"/>
      <c r="Q199" s="241"/>
      <c r="R199" s="241"/>
      <c r="S199" s="241"/>
      <c r="T199" s="242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3" t="s">
        <v>177</v>
      </c>
      <c r="AU199" s="243" t="s">
        <v>81</v>
      </c>
      <c r="AV199" s="13" t="s">
        <v>79</v>
      </c>
      <c r="AW199" s="13" t="s">
        <v>33</v>
      </c>
      <c r="AX199" s="13" t="s">
        <v>71</v>
      </c>
      <c r="AY199" s="243" t="s">
        <v>166</v>
      </c>
    </row>
    <row r="200" s="13" customFormat="1">
      <c r="A200" s="13"/>
      <c r="B200" s="233"/>
      <c r="C200" s="234"/>
      <c r="D200" s="235" t="s">
        <v>177</v>
      </c>
      <c r="E200" s="236" t="s">
        <v>19</v>
      </c>
      <c r="F200" s="237" t="s">
        <v>1005</v>
      </c>
      <c r="G200" s="234"/>
      <c r="H200" s="236" t="s">
        <v>19</v>
      </c>
      <c r="I200" s="238"/>
      <c r="J200" s="234"/>
      <c r="K200" s="234"/>
      <c r="L200" s="239"/>
      <c r="M200" s="240"/>
      <c r="N200" s="241"/>
      <c r="O200" s="241"/>
      <c r="P200" s="241"/>
      <c r="Q200" s="241"/>
      <c r="R200" s="241"/>
      <c r="S200" s="241"/>
      <c r="T200" s="242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3" t="s">
        <v>177</v>
      </c>
      <c r="AU200" s="243" t="s">
        <v>81</v>
      </c>
      <c r="AV200" s="13" t="s">
        <v>79</v>
      </c>
      <c r="AW200" s="13" t="s">
        <v>33</v>
      </c>
      <c r="AX200" s="13" t="s">
        <v>71</v>
      </c>
      <c r="AY200" s="243" t="s">
        <v>166</v>
      </c>
    </row>
    <row r="201" s="14" customFormat="1">
      <c r="A201" s="14"/>
      <c r="B201" s="244"/>
      <c r="C201" s="245"/>
      <c r="D201" s="235" t="s">
        <v>177</v>
      </c>
      <c r="E201" s="246" t="s">
        <v>19</v>
      </c>
      <c r="F201" s="247" t="s">
        <v>1036</v>
      </c>
      <c r="G201" s="245"/>
      <c r="H201" s="248">
        <v>9.0199999999999996</v>
      </c>
      <c r="I201" s="249"/>
      <c r="J201" s="245"/>
      <c r="K201" s="245"/>
      <c r="L201" s="250"/>
      <c r="M201" s="251"/>
      <c r="N201" s="252"/>
      <c r="O201" s="252"/>
      <c r="P201" s="252"/>
      <c r="Q201" s="252"/>
      <c r="R201" s="252"/>
      <c r="S201" s="252"/>
      <c r="T201" s="253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4" t="s">
        <v>177</v>
      </c>
      <c r="AU201" s="254" t="s">
        <v>81</v>
      </c>
      <c r="AV201" s="14" t="s">
        <v>81</v>
      </c>
      <c r="AW201" s="14" t="s">
        <v>33</v>
      </c>
      <c r="AX201" s="14" t="s">
        <v>71</v>
      </c>
      <c r="AY201" s="254" t="s">
        <v>166</v>
      </c>
    </row>
    <row r="202" s="15" customFormat="1">
      <c r="A202" s="15"/>
      <c r="B202" s="255"/>
      <c r="C202" s="256"/>
      <c r="D202" s="235" t="s">
        <v>177</v>
      </c>
      <c r="E202" s="257" t="s">
        <v>19</v>
      </c>
      <c r="F202" s="258" t="s">
        <v>180</v>
      </c>
      <c r="G202" s="256"/>
      <c r="H202" s="259">
        <v>9.0199999999999996</v>
      </c>
      <c r="I202" s="260"/>
      <c r="J202" s="256"/>
      <c r="K202" s="256"/>
      <c r="L202" s="261"/>
      <c r="M202" s="262"/>
      <c r="N202" s="263"/>
      <c r="O202" s="263"/>
      <c r="P202" s="263"/>
      <c r="Q202" s="263"/>
      <c r="R202" s="263"/>
      <c r="S202" s="263"/>
      <c r="T202" s="264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65" t="s">
        <v>177</v>
      </c>
      <c r="AU202" s="265" t="s">
        <v>81</v>
      </c>
      <c r="AV202" s="15" t="s">
        <v>173</v>
      </c>
      <c r="AW202" s="15" t="s">
        <v>33</v>
      </c>
      <c r="AX202" s="15" t="s">
        <v>79</v>
      </c>
      <c r="AY202" s="265" t="s">
        <v>166</v>
      </c>
    </row>
    <row r="203" s="2" customFormat="1" ht="16.5" customHeight="1">
      <c r="A203" s="41"/>
      <c r="B203" s="42"/>
      <c r="C203" s="215" t="s">
        <v>315</v>
      </c>
      <c r="D203" s="215" t="s">
        <v>168</v>
      </c>
      <c r="E203" s="216" t="s">
        <v>510</v>
      </c>
      <c r="F203" s="217" t="s">
        <v>511</v>
      </c>
      <c r="G203" s="218" t="s">
        <v>188</v>
      </c>
      <c r="H203" s="219">
        <v>9.0199999999999996</v>
      </c>
      <c r="I203" s="220"/>
      <c r="J203" s="221">
        <f>ROUND(I203*H203,2)</f>
        <v>0</v>
      </c>
      <c r="K203" s="217" t="s">
        <v>172</v>
      </c>
      <c r="L203" s="47"/>
      <c r="M203" s="222" t="s">
        <v>19</v>
      </c>
      <c r="N203" s="223" t="s">
        <v>42</v>
      </c>
      <c r="O203" s="87"/>
      <c r="P203" s="224">
        <f>O203*H203</f>
        <v>0</v>
      </c>
      <c r="Q203" s="224">
        <v>0.00022000000000000001</v>
      </c>
      <c r="R203" s="224">
        <f>Q203*H203</f>
        <v>0.0019843999999999999</v>
      </c>
      <c r="S203" s="224">
        <v>0</v>
      </c>
      <c r="T203" s="225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26" t="s">
        <v>173</v>
      </c>
      <c r="AT203" s="226" t="s">
        <v>168</v>
      </c>
      <c r="AU203" s="226" t="s">
        <v>81</v>
      </c>
      <c r="AY203" s="20" t="s">
        <v>166</v>
      </c>
      <c r="BE203" s="227">
        <f>IF(N203="základní",J203,0)</f>
        <v>0</v>
      </c>
      <c r="BF203" s="227">
        <f>IF(N203="snížená",J203,0)</f>
        <v>0</v>
      </c>
      <c r="BG203" s="227">
        <f>IF(N203="zákl. přenesená",J203,0)</f>
        <v>0</v>
      </c>
      <c r="BH203" s="227">
        <f>IF(N203="sníž. přenesená",J203,0)</f>
        <v>0</v>
      </c>
      <c r="BI203" s="227">
        <f>IF(N203="nulová",J203,0)</f>
        <v>0</v>
      </c>
      <c r="BJ203" s="20" t="s">
        <v>79</v>
      </c>
      <c r="BK203" s="227">
        <f>ROUND(I203*H203,2)</f>
        <v>0</v>
      </c>
      <c r="BL203" s="20" t="s">
        <v>173</v>
      </c>
      <c r="BM203" s="226" t="s">
        <v>512</v>
      </c>
    </row>
    <row r="204" s="2" customFormat="1">
      <c r="A204" s="41"/>
      <c r="B204" s="42"/>
      <c r="C204" s="43"/>
      <c r="D204" s="228" t="s">
        <v>175</v>
      </c>
      <c r="E204" s="43"/>
      <c r="F204" s="229" t="s">
        <v>513</v>
      </c>
      <c r="G204" s="43"/>
      <c r="H204" s="43"/>
      <c r="I204" s="230"/>
      <c r="J204" s="43"/>
      <c r="K204" s="43"/>
      <c r="L204" s="47"/>
      <c r="M204" s="231"/>
      <c r="N204" s="232"/>
      <c r="O204" s="87"/>
      <c r="P204" s="87"/>
      <c r="Q204" s="87"/>
      <c r="R204" s="87"/>
      <c r="S204" s="87"/>
      <c r="T204" s="88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175</v>
      </c>
      <c r="AU204" s="20" t="s">
        <v>81</v>
      </c>
    </row>
    <row r="205" s="13" customFormat="1">
      <c r="A205" s="13"/>
      <c r="B205" s="233"/>
      <c r="C205" s="234"/>
      <c r="D205" s="235" t="s">
        <v>177</v>
      </c>
      <c r="E205" s="236" t="s">
        <v>19</v>
      </c>
      <c r="F205" s="237" t="s">
        <v>1002</v>
      </c>
      <c r="G205" s="234"/>
      <c r="H205" s="236" t="s">
        <v>19</v>
      </c>
      <c r="I205" s="238"/>
      <c r="J205" s="234"/>
      <c r="K205" s="234"/>
      <c r="L205" s="239"/>
      <c r="M205" s="240"/>
      <c r="N205" s="241"/>
      <c r="O205" s="241"/>
      <c r="P205" s="241"/>
      <c r="Q205" s="241"/>
      <c r="R205" s="241"/>
      <c r="S205" s="241"/>
      <c r="T205" s="242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3" t="s">
        <v>177</v>
      </c>
      <c r="AU205" s="243" t="s">
        <v>81</v>
      </c>
      <c r="AV205" s="13" t="s">
        <v>79</v>
      </c>
      <c r="AW205" s="13" t="s">
        <v>33</v>
      </c>
      <c r="AX205" s="13" t="s">
        <v>71</v>
      </c>
      <c r="AY205" s="243" t="s">
        <v>166</v>
      </c>
    </row>
    <row r="206" s="13" customFormat="1">
      <c r="A206" s="13"/>
      <c r="B206" s="233"/>
      <c r="C206" s="234"/>
      <c r="D206" s="235" t="s">
        <v>177</v>
      </c>
      <c r="E206" s="236" t="s">
        <v>19</v>
      </c>
      <c r="F206" s="237" t="s">
        <v>446</v>
      </c>
      <c r="G206" s="234"/>
      <c r="H206" s="236" t="s">
        <v>19</v>
      </c>
      <c r="I206" s="238"/>
      <c r="J206" s="234"/>
      <c r="K206" s="234"/>
      <c r="L206" s="239"/>
      <c r="M206" s="240"/>
      <c r="N206" s="241"/>
      <c r="O206" s="241"/>
      <c r="P206" s="241"/>
      <c r="Q206" s="241"/>
      <c r="R206" s="241"/>
      <c r="S206" s="241"/>
      <c r="T206" s="242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3" t="s">
        <v>177</v>
      </c>
      <c r="AU206" s="243" t="s">
        <v>81</v>
      </c>
      <c r="AV206" s="13" t="s">
        <v>79</v>
      </c>
      <c r="AW206" s="13" t="s">
        <v>33</v>
      </c>
      <c r="AX206" s="13" t="s">
        <v>71</v>
      </c>
      <c r="AY206" s="243" t="s">
        <v>166</v>
      </c>
    </row>
    <row r="207" s="13" customFormat="1">
      <c r="A207" s="13"/>
      <c r="B207" s="233"/>
      <c r="C207" s="234"/>
      <c r="D207" s="235" t="s">
        <v>177</v>
      </c>
      <c r="E207" s="236" t="s">
        <v>19</v>
      </c>
      <c r="F207" s="237" t="s">
        <v>1005</v>
      </c>
      <c r="G207" s="234"/>
      <c r="H207" s="236" t="s">
        <v>19</v>
      </c>
      <c r="I207" s="238"/>
      <c r="J207" s="234"/>
      <c r="K207" s="234"/>
      <c r="L207" s="239"/>
      <c r="M207" s="240"/>
      <c r="N207" s="241"/>
      <c r="O207" s="241"/>
      <c r="P207" s="241"/>
      <c r="Q207" s="241"/>
      <c r="R207" s="241"/>
      <c r="S207" s="241"/>
      <c r="T207" s="242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3" t="s">
        <v>177</v>
      </c>
      <c r="AU207" s="243" t="s">
        <v>81</v>
      </c>
      <c r="AV207" s="13" t="s">
        <v>79</v>
      </c>
      <c r="AW207" s="13" t="s">
        <v>33</v>
      </c>
      <c r="AX207" s="13" t="s">
        <v>71</v>
      </c>
      <c r="AY207" s="243" t="s">
        <v>166</v>
      </c>
    </row>
    <row r="208" s="14" customFormat="1">
      <c r="A208" s="14"/>
      <c r="B208" s="244"/>
      <c r="C208" s="245"/>
      <c r="D208" s="235" t="s">
        <v>177</v>
      </c>
      <c r="E208" s="246" t="s">
        <v>19</v>
      </c>
      <c r="F208" s="247" t="s">
        <v>1036</v>
      </c>
      <c r="G208" s="245"/>
      <c r="H208" s="248">
        <v>9.0199999999999996</v>
      </c>
      <c r="I208" s="249"/>
      <c r="J208" s="245"/>
      <c r="K208" s="245"/>
      <c r="L208" s="250"/>
      <c r="M208" s="251"/>
      <c r="N208" s="252"/>
      <c r="O208" s="252"/>
      <c r="P208" s="252"/>
      <c r="Q208" s="252"/>
      <c r="R208" s="252"/>
      <c r="S208" s="252"/>
      <c r="T208" s="253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4" t="s">
        <v>177</v>
      </c>
      <c r="AU208" s="254" t="s">
        <v>81</v>
      </c>
      <c r="AV208" s="14" t="s">
        <v>81</v>
      </c>
      <c r="AW208" s="14" t="s">
        <v>33</v>
      </c>
      <c r="AX208" s="14" t="s">
        <v>71</v>
      </c>
      <c r="AY208" s="254" t="s">
        <v>166</v>
      </c>
    </row>
    <row r="209" s="15" customFormat="1">
      <c r="A209" s="15"/>
      <c r="B209" s="255"/>
      <c r="C209" s="256"/>
      <c r="D209" s="235" t="s">
        <v>177</v>
      </c>
      <c r="E209" s="257" t="s">
        <v>19</v>
      </c>
      <c r="F209" s="258" t="s">
        <v>180</v>
      </c>
      <c r="G209" s="256"/>
      <c r="H209" s="259">
        <v>9.0199999999999996</v>
      </c>
      <c r="I209" s="260"/>
      <c r="J209" s="256"/>
      <c r="K209" s="256"/>
      <c r="L209" s="261"/>
      <c r="M209" s="262"/>
      <c r="N209" s="263"/>
      <c r="O209" s="263"/>
      <c r="P209" s="263"/>
      <c r="Q209" s="263"/>
      <c r="R209" s="263"/>
      <c r="S209" s="263"/>
      <c r="T209" s="264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5" t="s">
        <v>177</v>
      </c>
      <c r="AU209" s="265" t="s">
        <v>81</v>
      </c>
      <c r="AV209" s="15" t="s">
        <v>173</v>
      </c>
      <c r="AW209" s="15" t="s">
        <v>33</v>
      </c>
      <c r="AX209" s="15" t="s">
        <v>79</v>
      </c>
      <c r="AY209" s="265" t="s">
        <v>166</v>
      </c>
    </row>
    <row r="210" s="12" customFormat="1" ht="22.8" customHeight="1">
      <c r="A210" s="12"/>
      <c r="B210" s="199"/>
      <c r="C210" s="200"/>
      <c r="D210" s="201" t="s">
        <v>70</v>
      </c>
      <c r="E210" s="213" t="s">
        <v>231</v>
      </c>
      <c r="F210" s="213" t="s">
        <v>314</v>
      </c>
      <c r="G210" s="200"/>
      <c r="H210" s="200"/>
      <c r="I210" s="203"/>
      <c r="J210" s="214">
        <f>BK210</f>
        <v>0</v>
      </c>
      <c r="K210" s="200"/>
      <c r="L210" s="205"/>
      <c r="M210" s="206"/>
      <c r="N210" s="207"/>
      <c r="O210" s="207"/>
      <c r="P210" s="208">
        <f>SUM(P211:P224)</f>
        <v>0</v>
      </c>
      <c r="Q210" s="207"/>
      <c r="R210" s="208">
        <f>SUM(R211:R224)</f>
        <v>0.00054120000000000004</v>
      </c>
      <c r="S210" s="207"/>
      <c r="T210" s="209">
        <f>SUM(T211:T224)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210" t="s">
        <v>79</v>
      </c>
      <c r="AT210" s="211" t="s">
        <v>70</v>
      </c>
      <c r="AU210" s="211" t="s">
        <v>79</v>
      </c>
      <c r="AY210" s="210" t="s">
        <v>166</v>
      </c>
      <c r="BK210" s="212">
        <f>SUM(BK211:BK224)</f>
        <v>0</v>
      </c>
    </row>
    <row r="211" s="2" customFormat="1" ht="24.15" customHeight="1">
      <c r="A211" s="41"/>
      <c r="B211" s="42"/>
      <c r="C211" s="215" t="s">
        <v>325</v>
      </c>
      <c r="D211" s="215" t="s">
        <v>168</v>
      </c>
      <c r="E211" s="216" t="s">
        <v>514</v>
      </c>
      <c r="F211" s="217" t="s">
        <v>515</v>
      </c>
      <c r="G211" s="218" t="s">
        <v>171</v>
      </c>
      <c r="H211" s="219">
        <v>6.7649999999999997</v>
      </c>
      <c r="I211" s="220"/>
      <c r="J211" s="221">
        <f>ROUND(I211*H211,2)</f>
        <v>0</v>
      </c>
      <c r="K211" s="217" t="s">
        <v>172</v>
      </c>
      <c r="L211" s="47"/>
      <c r="M211" s="222" t="s">
        <v>19</v>
      </c>
      <c r="N211" s="223" t="s">
        <v>42</v>
      </c>
      <c r="O211" s="87"/>
      <c r="P211" s="224">
        <f>O211*H211</f>
        <v>0</v>
      </c>
      <c r="Q211" s="224">
        <v>8.0000000000000007E-05</v>
      </c>
      <c r="R211" s="224">
        <f>Q211*H211</f>
        <v>0.00054120000000000004</v>
      </c>
      <c r="S211" s="224">
        <v>0</v>
      </c>
      <c r="T211" s="225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173</v>
      </c>
      <c r="AT211" s="226" t="s">
        <v>168</v>
      </c>
      <c r="AU211" s="226" t="s">
        <v>81</v>
      </c>
      <c r="AY211" s="20" t="s">
        <v>166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79</v>
      </c>
      <c r="BK211" s="227">
        <f>ROUND(I211*H211,2)</f>
        <v>0</v>
      </c>
      <c r="BL211" s="20" t="s">
        <v>173</v>
      </c>
      <c r="BM211" s="226" t="s">
        <v>516</v>
      </c>
    </row>
    <row r="212" s="2" customFormat="1">
      <c r="A212" s="41"/>
      <c r="B212" s="42"/>
      <c r="C212" s="43"/>
      <c r="D212" s="228" t="s">
        <v>175</v>
      </c>
      <c r="E212" s="43"/>
      <c r="F212" s="229" t="s">
        <v>517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175</v>
      </c>
      <c r="AU212" s="20" t="s">
        <v>81</v>
      </c>
    </row>
    <row r="213" s="13" customFormat="1">
      <c r="A213" s="13"/>
      <c r="B213" s="233"/>
      <c r="C213" s="234"/>
      <c r="D213" s="235" t="s">
        <v>177</v>
      </c>
      <c r="E213" s="236" t="s">
        <v>19</v>
      </c>
      <c r="F213" s="237" t="s">
        <v>1002</v>
      </c>
      <c r="G213" s="234"/>
      <c r="H213" s="236" t="s">
        <v>19</v>
      </c>
      <c r="I213" s="238"/>
      <c r="J213" s="234"/>
      <c r="K213" s="234"/>
      <c r="L213" s="239"/>
      <c r="M213" s="240"/>
      <c r="N213" s="241"/>
      <c r="O213" s="241"/>
      <c r="P213" s="241"/>
      <c r="Q213" s="241"/>
      <c r="R213" s="241"/>
      <c r="S213" s="241"/>
      <c r="T213" s="24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3" t="s">
        <v>177</v>
      </c>
      <c r="AU213" s="243" t="s">
        <v>81</v>
      </c>
      <c r="AV213" s="13" t="s">
        <v>79</v>
      </c>
      <c r="AW213" s="13" t="s">
        <v>33</v>
      </c>
      <c r="AX213" s="13" t="s">
        <v>71</v>
      </c>
      <c r="AY213" s="243" t="s">
        <v>166</v>
      </c>
    </row>
    <row r="214" s="13" customFormat="1">
      <c r="A214" s="13"/>
      <c r="B214" s="233"/>
      <c r="C214" s="234"/>
      <c r="D214" s="235" t="s">
        <v>177</v>
      </c>
      <c r="E214" s="236" t="s">
        <v>19</v>
      </c>
      <c r="F214" s="237" t="s">
        <v>446</v>
      </c>
      <c r="G214" s="234"/>
      <c r="H214" s="236" t="s">
        <v>19</v>
      </c>
      <c r="I214" s="238"/>
      <c r="J214" s="234"/>
      <c r="K214" s="234"/>
      <c r="L214" s="239"/>
      <c r="M214" s="240"/>
      <c r="N214" s="241"/>
      <c r="O214" s="241"/>
      <c r="P214" s="241"/>
      <c r="Q214" s="241"/>
      <c r="R214" s="241"/>
      <c r="S214" s="241"/>
      <c r="T214" s="242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3" t="s">
        <v>177</v>
      </c>
      <c r="AU214" s="243" t="s">
        <v>81</v>
      </c>
      <c r="AV214" s="13" t="s">
        <v>79</v>
      </c>
      <c r="AW214" s="13" t="s">
        <v>33</v>
      </c>
      <c r="AX214" s="13" t="s">
        <v>71</v>
      </c>
      <c r="AY214" s="243" t="s">
        <v>166</v>
      </c>
    </row>
    <row r="215" s="13" customFormat="1">
      <c r="A215" s="13"/>
      <c r="B215" s="233"/>
      <c r="C215" s="234"/>
      <c r="D215" s="235" t="s">
        <v>177</v>
      </c>
      <c r="E215" s="236" t="s">
        <v>19</v>
      </c>
      <c r="F215" s="237" t="s">
        <v>1005</v>
      </c>
      <c r="G215" s="234"/>
      <c r="H215" s="236" t="s">
        <v>19</v>
      </c>
      <c r="I215" s="238"/>
      <c r="J215" s="234"/>
      <c r="K215" s="234"/>
      <c r="L215" s="239"/>
      <c r="M215" s="240"/>
      <c r="N215" s="241"/>
      <c r="O215" s="241"/>
      <c r="P215" s="241"/>
      <c r="Q215" s="241"/>
      <c r="R215" s="241"/>
      <c r="S215" s="241"/>
      <c r="T215" s="242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3" t="s">
        <v>177</v>
      </c>
      <c r="AU215" s="243" t="s">
        <v>81</v>
      </c>
      <c r="AV215" s="13" t="s">
        <v>79</v>
      </c>
      <c r="AW215" s="13" t="s">
        <v>33</v>
      </c>
      <c r="AX215" s="13" t="s">
        <v>71</v>
      </c>
      <c r="AY215" s="243" t="s">
        <v>166</v>
      </c>
    </row>
    <row r="216" s="14" customFormat="1">
      <c r="A216" s="14"/>
      <c r="B216" s="244"/>
      <c r="C216" s="245"/>
      <c r="D216" s="235" t="s">
        <v>177</v>
      </c>
      <c r="E216" s="246" t="s">
        <v>19</v>
      </c>
      <c r="F216" s="247" t="s">
        <v>1037</v>
      </c>
      <c r="G216" s="245"/>
      <c r="H216" s="248">
        <v>6.7649999999999997</v>
      </c>
      <c r="I216" s="249"/>
      <c r="J216" s="245"/>
      <c r="K216" s="245"/>
      <c r="L216" s="250"/>
      <c r="M216" s="251"/>
      <c r="N216" s="252"/>
      <c r="O216" s="252"/>
      <c r="P216" s="252"/>
      <c r="Q216" s="252"/>
      <c r="R216" s="252"/>
      <c r="S216" s="252"/>
      <c r="T216" s="253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4" t="s">
        <v>177</v>
      </c>
      <c r="AU216" s="254" t="s">
        <v>81</v>
      </c>
      <c r="AV216" s="14" t="s">
        <v>81</v>
      </c>
      <c r="AW216" s="14" t="s">
        <v>33</v>
      </c>
      <c r="AX216" s="14" t="s">
        <v>71</v>
      </c>
      <c r="AY216" s="254" t="s">
        <v>166</v>
      </c>
    </row>
    <row r="217" s="15" customFormat="1">
      <c r="A217" s="15"/>
      <c r="B217" s="255"/>
      <c r="C217" s="256"/>
      <c r="D217" s="235" t="s">
        <v>177</v>
      </c>
      <c r="E217" s="257" t="s">
        <v>19</v>
      </c>
      <c r="F217" s="258" t="s">
        <v>180</v>
      </c>
      <c r="G217" s="256"/>
      <c r="H217" s="259">
        <v>6.7649999999999997</v>
      </c>
      <c r="I217" s="260"/>
      <c r="J217" s="256"/>
      <c r="K217" s="256"/>
      <c r="L217" s="261"/>
      <c r="M217" s="262"/>
      <c r="N217" s="263"/>
      <c r="O217" s="263"/>
      <c r="P217" s="263"/>
      <c r="Q217" s="263"/>
      <c r="R217" s="263"/>
      <c r="S217" s="263"/>
      <c r="T217" s="264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65" t="s">
        <v>177</v>
      </c>
      <c r="AU217" s="265" t="s">
        <v>81</v>
      </c>
      <c r="AV217" s="15" t="s">
        <v>173</v>
      </c>
      <c r="AW217" s="15" t="s">
        <v>33</v>
      </c>
      <c r="AX217" s="15" t="s">
        <v>79</v>
      </c>
      <c r="AY217" s="265" t="s">
        <v>166</v>
      </c>
    </row>
    <row r="218" s="2" customFormat="1" ht="16.5" customHeight="1">
      <c r="A218" s="41"/>
      <c r="B218" s="42"/>
      <c r="C218" s="283" t="s">
        <v>332</v>
      </c>
      <c r="D218" s="283" t="s">
        <v>392</v>
      </c>
      <c r="E218" s="284" t="s">
        <v>522</v>
      </c>
      <c r="F218" s="285" t="s">
        <v>523</v>
      </c>
      <c r="G218" s="286" t="s">
        <v>524</v>
      </c>
      <c r="H218" s="287">
        <v>14.882999999999999</v>
      </c>
      <c r="I218" s="288"/>
      <c r="J218" s="289">
        <f>ROUND(I218*H218,2)</f>
        <v>0</v>
      </c>
      <c r="K218" s="285" t="s">
        <v>476</v>
      </c>
      <c r="L218" s="290"/>
      <c r="M218" s="291" t="s">
        <v>19</v>
      </c>
      <c r="N218" s="292" t="s">
        <v>42</v>
      </c>
      <c r="O218" s="87"/>
      <c r="P218" s="224">
        <f>O218*H218</f>
        <v>0</v>
      </c>
      <c r="Q218" s="224">
        <v>0</v>
      </c>
      <c r="R218" s="224">
        <f>Q218*H218</f>
        <v>0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226</v>
      </c>
      <c r="AT218" s="226" t="s">
        <v>392</v>
      </c>
      <c r="AU218" s="226" t="s">
        <v>81</v>
      </c>
      <c r="AY218" s="20" t="s">
        <v>166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79</v>
      </c>
      <c r="BK218" s="227">
        <f>ROUND(I218*H218,2)</f>
        <v>0</v>
      </c>
      <c r="BL218" s="20" t="s">
        <v>173</v>
      </c>
      <c r="BM218" s="226" t="s">
        <v>525</v>
      </c>
    </row>
    <row r="219" s="13" customFormat="1">
      <c r="A219" s="13"/>
      <c r="B219" s="233"/>
      <c r="C219" s="234"/>
      <c r="D219" s="235" t="s">
        <v>177</v>
      </c>
      <c r="E219" s="236" t="s">
        <v>19</v>
      </c>
      <c r="F219" s="237" t="s">
        <v>1002</v>
      </c>
      <c r="G219" s="234"/>
      <c r="H219" s="236" t="s">
        <v>19</v>
      </c>
      <c r="I219" s="238"/>
      <c r="J219" s="234"/>
      <c r="K219" s="234"/>
      <c r="L219" s="239"/>
      <c r="M219" s="240"/>
      <c r="N219" s="241"/>
      <c r="O219" s="241"/>
      <c r="P219" s="241"/>
      <c r="Q219" s="241"/>
      <c r="R219" s="241"/>
      <c r="S219" s="241"/>
      <c r="T219" s="242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3" t="s">
        <v>177</v>
      </c>
      <c r="AU219" s="243" t="s">
        <v>81</v>
      </c>
      <c r="AV219" s="13" t="s">
        <v>79</v>
      </c>
      <c r="AW219" s="13" t="s">
        <v>33</v>
      </c>
      <c r="AX219" s="13" t="s">
        <v>71</v>
      </c>
      <c r="AY219" s="243" t="s">
        <v>166</v>
      </c>
    </row>
    <row r="220" s="13" customFormat="1">
      <c r="A220" s="13"/>
      <c r="B220" s="233"/>
      <c r="C220" s="234"/>
      <c r="D220" s="235" t="s">
        <v>177</v>
      </c>
      <c r="E220" s="236" t="s">
        <v>19</v>
      </c>
      <c r="F220" s="237" t="s">
        <v>446</v>
      </c>
      <c r="G220" s="234"/>
      <c r="H220" s="236" t="s">
        <v>19</v>
      </c>
      <c r="I220" s="238"/>
      <c r="J220" s="234"/>
      <c r="K220" s="234"/>
      <c r="L220" s="239"/>
      <c r="M220" s="240"/>
      <c r="N220" s="241"/>
      <c r="O220" s="241"/>
      <c r="P220" s="241"/>
      <c r="Q220" s="241"/>
      <c r="R220" s="241"/>
      <c r="S220" s="241"/>
      <c r="T220" s="242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3" t="s">
        <v>177</v>
      </c>
      <c r="AU220" s="243" t="s">
        <v>81</v>
      </c>
      <c r="AV220" s="13" t="s">
        <v>79</v>
      </c>
      <c r="AW220" s="13" t="s">
        <v>33</v>
      </c>
      <c r="AX220" s="13" t="s">
        <v>71</v>
      </c>
      <c r="AY220" s="243" t="s">
        <v>166</v>
      </c>
    </row>
    <row r="221" s="13" customFormat="1">
      <c r="A221" s="13"/>
      <c r="B221" s="233"/>
      <c r="C221" s="234"/>
      <c r="D221" s="235" t="s">
        <v>177</v>
      </c>
      <c r="E221" s="236" t="s">
        <v>19</v>
      </c>
      <c r="F221" s="237" t="s">
        <v>1005</v>
      </c>
      <c r="G221" s="234"/>
      <c r="H221" s="236" t="s">
        <v>19</v>
      </c>
      <c r="I221" s="238"/>
      <c r="J221" s="234"/>
      <c r="K221" s="234"/>
      <c r="L221" s="239"/>
      <c r="M221" s="240"/>
      <c r="N221" s="241"/>
      <c r="O221" s="241"/>
      <c r="P221" s="241"/>
      <c r="Q221" s="241"/>
      <c r="R221" s="241"/>
      <c r="S221" s="241"/>
      <c r="T221" s="242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3" t="s">
        <v>177</v>
      </c>
      <c r="AU221" s="243" t="s">
        <v>81</v>
      </c>
      <c r="AV221" s="13" t="s">
        <v>79</v>
      </c>
      <c r="AW221" s="13" t="s">
        <v>33</v>
      </c>
      <c r="AX221" s="13" t="s">
        <v>71</v>
      </c>
      <c r="AY221" s="243" t="s">
        <v>166</v>
      </c>
    </row>
    <row r="222" s="14" customFormat="1">
      <c r="A222" s="14"/>
      <c r="B222" s="244"/>
      <c r="C222" s="245"/>
      <c r="D222" s="235" t="s">
        <v>177</v>
      </c>
      <c r="E222" s="246" t="s">
        <v>19</v>
      </c>
      <c r="F222" s="247" t="s">
        <v>1038</v>
      </c>
      <c r="G222" s="245"/>
      <c r="H222" s="248">
        <v>13.529999999999999</v>
      </c>
      <c r="I222" s="249"/>
      <c r="J222" s="245"/>
      <c r="K222" s="245"/>
      <c r="L222" s="250"/>
      <c r="M222" s="251"/>
      <c r="N222" s="252"/>
      <c r="O222" s="252"/>
      <c r="P222" s="252"/>
      <c r="Q222" s="252"/>
      <c r="R222" s="252"/>
      <c r="S222" s="252"/>
      <c r="T222" s="253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4" t="s">
        <v>177</v>
      </c>
      <c r="AU222" s="254" t="s">
        <v>81</v>
      </c>
      <c r="AV222" s="14" t="s">
        <v>81</v>
      </c>
      <c r="AW222" s="14" t="s">
        <v>33</v>
      </c>
      <c r="AX222" s="14" t="s">
        <v>71</v>
      </c>
      <c r="AY222" s="254" t="s">
        <v>166</v>
      </c>
    </row>
    <row r="223" s="15" customFormat="1">
      <c r="A223" s="15"/>
      <c r="B223" s="255"/>
      <c r="C223" s="256"/>
      <c r="D223" s="235" t="s">
        <v>177</v>
      </c>
      <c r="E223" s="257" t="s">
        <v>19</v>
      </c>
      <c r="F223" s="258" t="s">
        <v>180</v>
      </c>
      <c r="G223" s="256"/>
      <c r="H223" s="259">
        <v>13.529999999999999</v>
      </c>
      <c r="I223" s="260"/>
      <c r="J223" s="256"/>
      <c r="K223" s="256"/>
      <c r="L223" s="261"/>
      <c r="M223" s="262"/>
      <c r="N223" s="263"/>
      <c r="O223" s="263"/>
      <c r="P223" s="263"/>
      <c r="Q223" s="263"/>
      <c r="R223" s="263"/>
      <c r="S223" s="263"/>
      <c r="T223" s="264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5" t="s">
        <v>177</v>
      </c>
      <c r="AU223" s="265" t="s">
        <v>81</v>
      </c>
      <c r="AV223" s="15" t="s">
        <v>173</v>
      </c>
      <c r="AW223" s="15" t="s">
        <v>33</v>
      </c>
      <c r="AX223" s="15" t="s">
        <v>79</v>
      </c>
      <c r="AY223" s="265" t="s">
        <v>166</v>
      </c>
    </row>
    <row r="224" s="14" customFormat="1">
      <c r="A224" s="14"/>
      <c r="B224" s="244"/>
      <c r="C224" s="245"/>
      <c r="D224" s="235" t="s">
        <v>177</v>
      </c>
      <c r="E224" s="245"/>
      <c r="F224" s="247" t="s">
        <v>1039</v>
      </c>
      <c r="G224" s="245"/>
      <c r="H224" s="248">
        <v>14.882999999999999</v>
      </c>
      <c r="I224" s="249"/>
      <c r="J224" s="245"/>
      <c r="K224" s="245"/>
      <c r="L224" s="250"/>
      <c r="M224" s="251"/>
      <c r="N224" s="252"/>
      <c r="O224" s="252"/>
      <c r="P224" s="252"/>
      <c r="Q224" s="252"/>
      <c r="R224" s="252"/>
      <c r="S224" s="252"/>
      <c r="T224" s="253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4" t="s">
        <v>177</v>
      </c>
      <c r="AU224" s="254" t="s">
        <v>81</v>
      </c>
      <c r="AV224" s="14" t="s">
        <v>81</v>
      </c>
      <c r="AW224" s="14" t="s">
        <v>4</v>
      </c>
      <c r="AX224" s="14" t="s">
        <v>79</v>
      </c>
      <c r="AY224" s="254" t="s">
        <v>166</v>
      </c>
    </row>
    <row r="225" s="12" customFormat="1" ht="22.8" customHeight="1">
      <c r="A225" s="12"/>
      <c r="B225" s="199"/>
      <c r="C225" s="200"/>
      <c r="D225" s="201" t="s">
        <v>70</v>
      </c>
      <c r="E225" s="213" t="s">
        <v>323</v>
      </c>
      <c r="F225" s="213" t="s">
        <v>324</v>
      </c>
      <c r="G225" s="200"/>
      <c r="H225" s="200"/>
      <c r="I225" s="203"/>
      <c r="J225" s="214">
        <f>BK225</f>
        <v>0</v>
      </c>
      <c r="K225" s="200"/>
      <c r="L225" s="205"/>
      <c r="M225" s="206"/>
      <c r="N225" s="207"/>
      <c r="O225" s="207"/>
      <c r="P225" s="208">
        <f>SUM(P226:P227)</f>
        <v>0</v>
      </c>
      <c r="Q225" s="207"/>
      <c r="R225" s="208">
        <f>SUM(R226:R227)</f>
        <v>0</v>
      </c>
      <c r="S225" s="207"/>
      <c r="T225" s="209">
        <f>SUM(T226:T227)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10" t="s">
        <v>79</v>
      </c>
      <c r="AT225" s="211" t="s">
        <v>70</v>
      </c>
      <c r="AU225" s="211" t="s">
        <v>79</v>
      </c>
      <c r="AY225" s="210" t="s">
        <v>166</v>
      </c>
      <c r="BK225" s="212">
        <f>SUM(BK226:BK227)</f>
        <v>0</v>
      </c>
    </row>
    <row r="226" s="2" customFormat="1" ht="37.8" customHeight="1">
      <c r="A226" s="41"/>
      <c r="B226" s="42"/>
      <c r="C226" s="215" t="s">
        <v>338</v>
      </c>
      <c r="D226" s="215" t="s">
        <v>168</v>
      </c>
      <c r="E226" s="216" t="s">
        <v>326</v>
      </c>
      <c r="F226" s="217" t="s">
        <v>327</v>
      </c>
      <c r="G226" s="218" t="s">
        <v>234</v>
      </c>
      <c r="H226" s="219">
        <v>27.469000000000001</v>
      </c>
      <c r="I226" s="220"/>
      <c r="J226" s="221">
        <f>ROUND(I226*H226,2)</f>
        <v>0</v>
      </c>
      <c r="K226" s="217" t="s">
        <v>172</v>
      </c>
      <c r="L226" s="47"/>
      <c r="M226" s="222" t="s">
        <v>19</v>
      </c>
      <c r="N226" s="223" t="s">
        <v>42</v>
      </c>
      <c r="O226" s="87"/>
      <c r="P226" s="224">
        <f>O226*H226</f>
        <v>0</v>
      </c>
      <c r="Q226" s="224">
        <v>0</v>
      </c>
      <c r="R226" s="224">
        <f>Q226*H226</f>
        <v>0</v>
      </c>
      <c r="S226" s="224">
        <v>0</v>
      </c>
      <c r="T226" s="225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6" t="s">
        <v>173</v>
      </c>
      <c r="AT226" s="226" t="s">
        <v>168</v>
      </c>
      <c r="AU226" s="226" t="s">
        <v>81</v>
      </c>
      <c r="AY226" s="20" t="s">
        <v>166</v>
      </c>
      <c r="BE226" s="227">
        <f>IF(N226="základní",J226,0)</f>
        <v>0</v>
      </c>
      <c r="BF226" s="227">
        <f>IF(N226="snížená",J226,0)</f>
        <v>0</v>
      </c>
      <c r="BG226" s="227">
        <f>IF(N226="zákl. přenesená",J226,0)</f>
        <v>0</v>
      </c>
      <c r="BH226" s="227">
        <f>IF(N226="sníž. přenesená",J226,0)</f>
        <v>0</v>
      </c>
      <c r="BI226" s="227">
        <f>IF(N226="nulová",J226,0)</f>
        <v>0</v>
      </c>
      <c r="BJ226" s="20" t="s">
        <v>79</v>
      </c>
      <c r="BK226" s="227">
        <f>ROUND(I226*H226,2)</f>
        <v>0</v>
      </c>
      <c r="BL226" s="20" t="s">
        <v>173</v>
      </c>
      <c r="BM226" s="226" t="s">
        <v>531</v>
      </c>
    </row>
    <row r="227" s="2" customFormat="1">
      <c r="A227" s="41"/>
      <c r="B227" s="42"/>
      <c r="C227" s="43"/>
      <c r="D227" s="228" t="s">
        <v>175</v>
      </c>
      <c r="E227" s="43"/>
      <c r="F227" s="229" t="s">
        <v>329</v>
      </c>
      <c r="G227" s="43"/>
      <c r="H227" s="43"/>
      <c r="I227" s="230"/>
      <c r="J227" s="43"/>
      <c r="K227" s="43"/>
      <c r="L227" s="47"/>
      <c r="M227" s="231"/>
      <c r="N227" s="232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175</v>
      </c>
      <c r="AU227" s="20" t="s">
        <v>81</v>
      </c>
    </row>
    <row r="228" s="12" customFormat="1" ht="25.92" customHeight="1">
      <c r="A228" s="12"/>
      <c r="B228" s="199"/>
      <c r="C228" s="200"/>
      <c r="D228" s="201" t="s">
        <v>70</v>
      </c>
      <c r="E228" s="202" t="s">
        <v>379</v>
      </c>
      <c r="F228" s="202" t="s">
        <v>380</v>
      </c>
      <c r="G228" s="200"/>
      <c r="H228" s="200"/>
      <c r="I228" s="203"/>
      <c r="J228" s="204">
        <f>BK228</f>
        <v>0</v>
      </c>
      <c r="K228" s="200"/>
      <c r="L228" s="205"/>
      <c r="M228" s="206"/>
      <c r="N228" s="207"/>
      <c r="O228" s="207"/>
      <c r="P228" s="208">
        <f>P229+P253+P261</f>
        <v>0</v>
      </c>
      <c r="Q228" s="207"/>
      <c r="R228" s="208">
        <f>R229+R253+R261</f>
        <v>0.015598190000000001</v>
      </c>
      <c r="S228" s="207"/>
      <c r="T228" s="209">
        <f>T229+T253+T261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10" t="s">
        <v>81</v>
      </c>
      <c r="AT228" s="211" t="s">
        <v>70</v>
      </c>
      <c r="AU228" s="211" t="s">
        <v>71</v>
      </c>
      <c r="AY228" s="210" t="s">
        <v>166</v>
      </c>
      <c r="BK228" s="212">
        <f>BK229+BK253+BK261</f>
        <v>0</v>
      </c>
    </row>
    <row r="229" s="12" customFormat="1" ht="22.8" customHeight="1">
      <c r="A229" s="12"/>
      <c r="B229" s="199"/>
      <c r="C229" s="200"/>
      <c r="D229" s="201" t="s">
        <v>70</v>
      </c>
      <c r="E229" s="213" t="s">
        <v>381</v>
      </c>
      <c r="F229" s="213" t="s">
        <v>382</v>
      </c>
      <c r="G229" s="200"/>
      <c r="H229" s="200"/>
      <c r="I229" s="203"/>
      <c r="J229" s="214">
        <f>BK229</f>
        <v>0</v>
      </c>
      <c r="K229" s="200"/>
      <c r="L229" s="205"/>
      <c r="M229" s="206"/>
      <c r="N229" s="207"/>
      <c r="O229" s="207"/>
      <c r="P229" s="208">
        <f>SUM(P230:P252)</f>
        <v>0</v>
      </c>
      <c r="Q229" s="207"/>
      <c r="R229" s="208">
        <f>SUM(R230:R252)</f>
        <v>0.014829440000000001</v>
      </c>
      <c r="S229" s="207"/>
      <c r="T229" s="209">
        <f>SUM(T230:T252)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10" t="s">
        <v>81</v>
      </c>
      <c r="AT229" s="211" t="s">
        <v>70</v>
      </c>
      <c r="AU229" s="211" t="s">
        <v>79</v>
      </c>
      <c r="AY229" s="210" t="s">
        <v>166</v>
      </c>
      <c r="BK229" s="212">
        <f>SUM(BK230:BK252)</f>
        <v>0</v>
      </c>
    </row>
    <row r="230" s="2" customFormat="1" ht="16.5" customHeight="1">
      <c r="A230" s="41"/>
      <c r="B230" s="42"/>
      <c r="C230" s="215" t="s">
        <v>344</v>
      </c>
      <c r="D230" s="215" t="s">
        <v>168</v>
      </c>
      <c r="E230" s="216" t="s">
        <v>383</v>
      </c>
      <c r="F230" s="217" t="s">
        <v>384</v>
      </c>
      <c r="G230" s="218" t="s">
        <v>385</v>
      </c>
      <c r="H230" s="219">
        <v>13.824</v>
      </c>
      <c r="I230" s="220"/>
      <c r="J230" s="221">
        <f>ROUND(I230*H230,2)</f>
        <v>0</v>
      </c>
      <c r="K230" s="217" t="s">
        <v>172</v>
      </c>
      <c r="L230" s="47"/>
      <c r="M230" s="222" t="s">
        <v>19</v>
      </c>
      <c r="N230" s="223" t="s">
        <v>42</v>
      </c>
      <c r="O230" s="87"/>
      <c r="P230" s="224">
        <f>O230*H230</f>
        <v>0</v>
      </c>
      <c r="Q230" s="224">
        <v>6.0000000000000002E-05</v>
      </c>
      <c r="R230" s="224">
        <f>Q230*H230</f>
        <v>0.00082943999999999997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315</v>
      </c>
      <c r="AT230" s="226" t="s">
        <v>168</v>
      </c>
      <c r="AU230" s="226" t="s">
        <v>81</v>
      </c>
      <c r="AY230" s="20" t="s">
        <v>166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79</v>
      </c>
      <c r="BK230" s="227">
        <f>ROUND(I230*H230,2)</f>
        <v>0</v>
      </c>
      <c r="BL230" s="20" t="s">
        <v>315</v>
      </c>
      <c r="BM230" s="226" t="s">
        <v>708</v>
      </c>
    </row>
    <row r="231" s="2" customFormat="1">
      <c r="A231" s="41"/>
      <c r="B231" s="42"/>
      <c r="C231" s="43"/>
      <c r="D231" s="228" t="s">
        <v>175</v>
      </c>
      <c r="E231" s="43"/>
      <c r="F231" s="229" t="s">
        <v>387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175</v>
      </c>
      <c r="AU231" s="20" t="s">
        <v>81</v>
      </c>
    </row>
    <row r="232" s="13" customFormat="1">
      <c r="A232" s="13"/>
      <c r="B232" s="233"/>
      <c r="C232" s="234"/>
      <c r="D232" s="235" t="s">
        <v>177</v>
      </c>
      <c r="E232" s="236" t="s">
        <v>19</v>
      </c>
      <c r="F232" s="237" t="s">
        <v>1002</v>
      </c>
      <c r="G232" s="234"/>
      <c r="H232" s="236" t="s">
        <v>19</v>
      </c>
      <c r="I232" s="238"/>
      <c r="J232" s="234"/>
      <c r="K232" s="234"/>
      <c r="L232" s="239"/>
      <c r="M232" s="240"/>
      <c r="N232" s="241"/>
      <c r="O232" s="241"/>
      <c r="P232" s="241"/>
      <c r="Q232" s="241"/>
      <c r="R232" s="241"/>
      <c r="S232" s="241"/>
      <c r="T232" s="242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3" t="s">
        <v>177</v>
      </c>
      <c r="AU232" s="243" t="s">
        <v>81</v>
      </c>
      <c r="AV232" s="13" t="s">
        <v>79</v>
      </c>
      <c r="AW232" s="13" t="s">
        <v>33</v>
      </c>
      <c r="AX232" s="13" t="s">
        <v>71</v>
      </c>
      <c r="AY232" s="243" t="s">
        <v>166</v>
      </c>
    </row>
    <row r="233" s="13" customFormat="1">
      <c r="A233" s="13"/>
      <c r="B233" s="233"/>
      <c r="C233" s="234"/>
      <c r="D233" s="235" t="s">
        <v>177</v>
      </c>
      <c r="E233" s="236" t="s">
        <v>19</v>
      </c>
      <c r="F233" s="237" t="s">
        <v>709</v>
      </c>
      <c r="G233" s="234"/>
      <c r="H233" s="236" t="s">
        <v>19</v>
      </c>
      <c r="I233" s="238"/>
      <c r="J233" s="234"/>
      <c r="K233" s="234"/>
      <c r="L233" s="239"/>
      <c r="M233" s="240"/>
      <c r="N233" s="241"/>
      <c r="O233" s="241"/>
      <c r="P233" s="241"/>
      <c r="Q233" s="241"/>
      <c r="R233" s="241"/>
      <c r="S233" s="241"/>
      <c r="T233" s="242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3" t="s">
        <v>177</v>
      </c>
      <c r="AU233" s="243" t="s">
        <v>81</v>
      </c>
      <c r="AV233" s="13" t="s">
        <v>79</v>
      </c>
      <c r="AW233" s="13" t="s">
        <v>33</v>
      </c>
      <c r="AX233" s="13" t="s">
        <v>71</v>
      </c>
      <c r="AY233" s="243" t="s">
        <v>166</v>
      </c>
    </row>
    <row r="234" s="13" customFormat="1">
      <c r="A234" s="13"/>
      <c r="B234" s="233"/>
      <c r="C234" s="234"/>
      <c r="D234" s="235" t="s">
        <v>177</v>
      </c>
      <c r="E234" s="236" t="s">
        <v>19</v>
      </c>
      <c r="F234" s="237" t="s">
        <v>710</v>
      </c>
      <c r="G234" s="234"/>
      <c r="H234" s="236" t="s">
        <v>19</v>
      </c>
      <c r="I234" s="238"/>
      <c r="J234" s="234"/>
      <c r="K234" s="234"/>
      <c r="L234" s="239"/>
      <c r="M234" s="240"/>
      <c r="N234" s="241"/>
      <c r="O234" s="241"/>
      <c r="P234" s="241"/>
      <c r="Q234" s="241"/>
      <c r="R234" s="241"/>
      <c r="S234" s="241"/>
      <c r="T234" s="242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3" t="s">
        <v>177</v>
      </c>
      <c r="AU234" s="243" t="s">
        <v>81</v>
      </c>
      <c r="AV234" s="13" t="s">
        <v>79</v>
      </c>
      <c r="AW234" s="13" t="s">
        <v>33</v>
      </c>
      <c r="AX234" s="13" t="s">
        <v>71</v>
      </c>
      <c r="AY234" s="243" t="s">
        <v>166</v>
      </c>
    </row>
    <row r="235" s="14" customFormat="1">
      <c r="A235" s="14"/>
      <c r="B235" s="244"/>
      <c r="C235" s="245"/>
      <c r="D235" s="235" t="s">
        <v>177</v>
      </c>
      <c r="E235" s="246" t="s">
        <v>19</v>
      </c>
      <c r="F235" s="247" t="s">
        <v>1040</v>
      </c>
      <c r="G235" s="245"/>
      <c r="H235" s="248">
        <v>11.94</v>
      </c>
      <c r="I235" s="249"/>
      <c r="J235" s="245"/>
      <c r="K235" s="245"/>
      <c r="L235" s="250"/>
      <c r="M235" s="251"/>
      <c r="N235" s="252"/>
      <c r="O235" s="252"/>
      <c r="P235" s="252"/>
      <c r="Q235" s="252"/>
      <c r="R235" s="252"/>
      <c r="S235" s="252"/>
      <c r="T235" s="253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4" t="s">
        <v>177</v>
      </c>
      <c r="AU235" s="254" t="s">
        <v>81</v>
      </c>
      <c r="AV235" s="14" t="s">
        <v>81</v>
      </c>
      <c r="AW235" s="14" t="s">
        <v>33</v>
      </c>
      <c r="AX235" s="14" t="s">
        <v>71</v>
      </c>
      <c r="AY235" s="254" t="s">
        <v>166</v>
      </c>
    </row>
    <row r="236" s="13" customFormat="1">
      <c r="A236" s="13"/>
      <c r="B236" s="233"/>
      <c r="C236" s="234"/>
      <c r="D236" s="235" t="s">
        <v>177</v>
      </c>
      <c r="E236" s="236" t="s">
        <v>19</v>
      </c>
      <c r="F236" s="237" t="s">
        <v>714</v>
      </c>
      <c r="G236" s="234"/>
      <c r="H236" s="236" t="s">
        <v>19</v>
      </c>
      <c r="I236" s="238"/>
      <c r="J236" s="234"/>
      <c r="K236" s="234"/>
      <c r="L236" s="239"/>
      <c r="M236" s="240"/>
      <c r="N236" s="241"/>
      <c r="O236" s="241"/>
      <c r="P236" s="241"/>
      <c r="Q236" s="241"/>
      <c r="R236" s="241"/>
      <c r="S236" s="241"/>
      <c r="T236" s="242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3" t="s">
        <v>177</v>
      </c>
      <c r="AU236" s="243" t="s">
        <v>81</v>
      </c>
      <c r="AV236" s="13" t="s">
        <v>79</v>
      </c>
      <c r="AW236" s="13" t="s">
        <v>33</v>
      </c>
      <c r="AX236" s="13" t="s">
        <v>71</v>
      </c>
      <c r="AY236" s="243" t="s">
        <v>166</v>
      </c>
    </row>
    <row r="237" s="14" customFormat="1">
      <c r="A237" s="14"/>
      <c r="B237" s="244"/>
      <c r="C237" s="245"/>
      <c r="D237" s="235" t="s">
        <v>177</v>
      </c>
      <c r="E237" s="246" t="s">
        <v>19</v>
      </c>
      <c r="F237" s="247" t="s">
        <v>1041</v>
      </c>
      <c r="G237" s="245"/>
      <c r="H237" s="248">
        <v>1.8839999999999999</v>
      </c>
      <c r="I237" s="249"/>
      <c r="J237" s="245"/>
      <c r="K237" s="245"/>
      <c r="L237" s="250"/>
      <c r="M237" s="251"/>
      <c r="N237" s="252"/>
      <c r="O237" s="252"/>
      <c r="P237" s="252"/>
      <c r="Q237" s="252"/>
      <c r="R237" s="252"/>
      <c r="S237" s="252"/>
      <c r="T237" s="253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4" t="s">
        <v>177</v>
      </c>
      <c r="AU237" s="254" t="s">
        <v>81</v>
      </c>
      <c r="AV237" s="14" t="s">
        <v>81</v>
      </c>
      <c r="AW237" s="14" t="s">
        <v>33</v>
      </c>
      <c r="AX237" s="14" t="s">
        <v>71</v>
      </c>
      <c r="AY237" s="254" t="s">
        <v>166</v>
      </c>
    </row>
    <row r="238" s="15" customFormat="1">
      <c r="A238" s="15"/>
      <c r="B238" s="255"/>
      <c r="C238" s="256"/>
      <c r="D238" s="235" t="s">
        <v>177</v>
      </c>
      <c r="E238" s="257" t="s">
        <v>19</v>
      </c>
      <c r="F238" s="258" t="s">
        <v>180</v>
      </c>
      <c r="G238" s="256"/>
      <c r="H238" s="259">
        <v>13.824</v>
      </c>
      <c r="I238" s="260"/>
      <c r="J238" s="256"/>
      <c r="K238" s="256"/>
      <c r="L238" s="261"/>
      <c r="M238" s="262"/>
      <c r="N238" s="263"/>
      <c r="O238" s="263"/>
      <c r="P238" s="263"/>
      <c r="Q238" s="263"/>
      <c r="R238" s="263"/>
      <c r="S238" s="263"/>
      <c r="T238" s="264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65" t="s">
        <v>177</v>
      </c>
      <c r="AU238" s="265" t="s">
        <v>81</v>
      </c>
      <c r="AV238" s="15" t="s">
        <v>173</v>
      </c>
      <c r="AW238" s="15" t="s">
        <v>33</v>
      </c>
      <c r="AX238" s="15" t="s">
        <v>79</v>
      </c>
      <c r="AY238" s="265" t="s">
        <v>166</v>
      </c>
    </row>
    <row r="239" s="2" customFormat="1" ht="16.5" customHeight="1">
      <c r="A239" s="41"/>
      <c r="B239" s="42"/>
      <c r="C239" s="283" t="s">
        <v>7</v>
      </c>
      <c r="D239" s="283" t="s">
        <v>392</v>
      </c>
      <c r="E239" s="284" t="s">
        <v>716</v>
      </c>
      <c r="F239" s="285" t="s">
        <v>717</v>
      </c>
      <c r="G239" s="286" t="s">
        <v>234</v>
      </c>
      <c r="H239" s="287">
        <v>0.012</v>
      </c>
      <c r="I239" s="288"/>
      <c r="J239" s="289">
        <f>ROUND(I239*H239,2)</f>
        <v>0</v>
      </c>
      <c r="K239" s="285" t="s">
        <v>172</v>
      </c>
      <c r="L239" s="290"/>
      <c r="M239" s="291" t="s">
        <v>19</v>
      </c>
      <c r="N239" s="292" t="s">
        <v>42</v>
      </c>
      <c r="O239" s="87"/>
      <c r="P239" s="224">
        <f>O239*H239</f>
        <v>0</v>
      </c>
      <c r="Q239" s="224">
        <v>1</v>
      </c>
      <c r="R239" s="224">
        <f>Q239*H239</f>
        <v>0.012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395</v>
      </c>
      <c r="AT239" s="226" t="s">
        <v>392</v>
      </c>
      <c r="AU239" s="226" t="s">
        <v>81</v>
      </c>
      <c r="AY239" s="20" t="s">
        <v>166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79</v>
      </c>
      <c r="BK239" s="227">
        <f>ROUND(I239*H239,2)</f>
        <v>0</v>
      </c>
      <c r="BL239" s="20" t="s">
        <v>315</v>
      </c>
      <c r="BM239" s="226" t="s">
        <v>718</v>
      </c>
    </row>
    <row r="240" s="13" customFormat="1">
      <c r="A240" s="13"/>
      <c r="B240" s="233"/>
      <c r="C240" s="234"/>
      <c r="D240" s="235" t="s">
        <v>177</v>
      </c>
      <c r="E240" s="236" t="s">
        <v>19</v>
      </c>
      <c r="F240" s="237" t="s">
        <v>1002</v>
      </c>
      <c r="G240" s="234"/>
      <c r="H240" s="236" t="s">
        <v>19</v>
      </c>
      <c r="I240" s="238"/>
      <c r="J240" s="234"/>
      <c r="K240" s="234"/>
      <c r="L240" s="239"/>
      <c r="M240" s="240"/>
      <c r="N240" s="241"/>
      <c r="O240" s="241"/>
      <c r="P240" s="241"/>
      <c r="Q240" s="241"/>
      <c r="R240" s="241"/>
      <c r="S240" s="241"/>
      <c r="T240" s="242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3" t="s">
        <v>177</v>
      </c>
      <c r="AU240" s="243" t="s">
        <v>81</v>
      </c>
      <c r="AV240" s="13" t="s">
        <v>79</v>
      </c>
      <c r="AW240" s="13" t="s">
        <v>33</v>
      </c>
      <c r="AX240" s="13" t="s">
        <v>71</v>
      </c>
      <c r="AY240" s="243" t="s">
        <v>166</v>
      </c>
    </row>
    <row r="241" s="13" customFormat="1">
      <c r="A241" s="13"/>
      <c r="B241" s="233"/>
      <c r="C241" s="234"/>
      <c r="D241" s="235" t="s">
        <v>177</v>
      </c>
      <c r="E241" s="236" t="s">
        <v>19</v>
      </c>
      <c r="F241" s="237" t="s">
        <v>709</v>
      </c>
      <c r="G241" s="234"/>
      <c r="H241" s="236" t="s">
        <v>19</v>
      </c>
      <c r="I241" s="238"/>
      <c r="J241" s="234"/>
      <c r="K241" s="234"/>
      <c r="L241" s="239"/>
      <c r="M241" s="240"/>
      <c r="N241" s="241"/>
      <c r="O241" s="241"/>
      <c r="P241" s="241"/>
      <c r="Q241" s="241"/>
      <c r="R241" s="241"/>
      <c r="S241" s="241"/>
      <c r="T241" s="242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3" t="s">
        <v>177</v>
      </c>
      <c r="AU241" s="243" t="s">
        <v>81</v>
      </c>
      <c r="AV241" s="13" t="s">
        <v>79</v>
      </c>
      <c r="AW241" s="13" t="s">
        <v>33</v>
      </c>
      <c r="AX241" s="13" t="s">
        <v>71</v>
      </c>
      <c r="AY241" s="243" t="s">
        <v>166</v>
      </c>
    </row>
    <row r="242" s="13" customFormat="1">
      <c r="A242" s="13"/>
      <c r="B242" s="233"/>
      <c r="C242" s="234"/>
      <c r="D242" s="235" t="s">
        <v>177</v>
      </c>
      <c r="E242" s="236" t="s">
        <v>19</v>
      </c>
      <c r="F242" s="237" t="s">
        <v>710</v>
      </c>
      <c r="G242" s="234"/>
      <c r="H242" s="236" t="s">
        <v>19</v>
      </c>
      <c r="I242" s="238"/>
      <c r="J242" s="234"/>
      <c r="K242" s="234"/>
      <c r="L242" s="239"/>
      <c r="M242" s="240"/>
      <c r="N242" s="241"/>
      <c r="O242" s="241"/>
      <c r="P242" s="241"/>
      <c r="Q242" s="241"/>
      <c r="R242" s="241"/>
      <c r="S242" s="241"/>
      <c r="T242" s="242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3" t="s">
        <v>177</v>
      </c>
      <c r="AU242" s="243" t="s">
        <v>81</v>
      </c>
      <c r="AV242" s="13" t="s">
        <v>79</v>
      </c>
      <c r="AW242" s="13" t="s">
        <v>33</v>
      </c>
      <c r="AX242" s="13" t="s">
        <v>71</v>
      </c>
      <c r="AY242" s="243" t="s">
        <v>166</v>
      </c>
    </row>
    <row r="243" s="14" customFormat="1">
      <c r="A243" s="14"/>
      <c r="B243" s="244"/>
      <c r="C243" s="245"/>
      <c r="D243" s="235" t="s">
        <v>177</v>
      </c>
      <c r="E243" s="246" t="s">
        <v>19</v>
      </c>
      <c r="F243" s="247" t="s">
        <v>1042</v>
      </c>
      <c r="G243" s="245"/>
      <c r="H243" s="248">
        <v>0.012</v>
      </c>
      <c r="I243" s="249"/>
      <c r="J243" s="245"/>
      <c r="K243" s="245"/>
      <c r="L243" s="250"/>
      <c r="M243" s="251"/>
      <c r="N243" s="252"/>
      <c r="O243" s="252"/>
      <c r="P243" s="252"/>
      <c r="Q243" s="252"/>
      <c r="R243" s="252"/>
      <c r="S243" s="252"/>
      <c r="T243" s="253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4" t="s">
        <v>177</v>
      </c>
      <c r="AU243" s="254" t="s">
        <v>81</v>
      </c>
      <c r="AV243" s="14" t="s">
        <v>81</v>
      </c>
      <c r="AW243" s="14" t="s">
        <v>33</v>
      </c>
      <c r="AX243" s="14" t="s">
        <v>71</v>
      </c>
      <c r="AY243" s="254" t="s">
        <v>166</v>
      </c>
    </row>
    <row r="244" s="15" customFormat="1">
      <c r="A244" s="15"/>
      <c r="B244" s="255"/>
      <c r="C244" s="256"/>
      <c r="D244" s="235" t="s">
        <v>177</v>
      </c>
      <c r="E244" s="257" t="s">
        <v>19</v>
      </c>
      <c r="F244" s="258" t="s">
        <v>180</v>
      </c>
      <c r="G244" s="256"/>
      <c r="H244" s="259">
        <v>0.012</v>
      </c>
      <c r="I244" s="260"/>
      <c r="J244" s="256"/>
      <c r="K244" s="256"/>
      <c r="L244" s="261"/>
      <c r="M244" s="262"/>
      <c r="N244" s="263"/>
      <c r="O244" s="263"/>
      <c r="P244" s="263"/>
      <c r="Q244" s="263"/>
      <c r="R244" s="263"/>
      <c r="S244" s="263"/>
      <c r="T244" s="264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65" t="s">
        <v>177</v>
      </c>
      <c r="AU244" s="265" t="s">
        <v>81</v>
      </c>
      <c r="AV244" s="15" t="s">
        <v>173</v>
      </c>
      <c r="AW244" s="15" t="s">
        <v>33</v>
      </c>
      <c r="AX244" s="15" t="s">
        <v>79</v>
      </c>
      <c r="AY244" s="265" t="s">
        <v>166</v>
      </c>
    </row>
    <row r="245" s="2" customFormat="1" ht="16.5" customHeight="1">
      <c r="A245" s="41"/>
      <c r="B245" s="42"/>
      <c r="C245" s="283" t="s">
        <v>600</v>
      </c>
      <c r="D245" s="283" t="s">
        <v>392</v>
      </c>
      <c r="E245" s="284" t="s">
        <v>724</v>
      </c>
      <c r="F245" s="285" t="s">
        <v>725</v>
      </c>
      <c r="G245" s="286" t="s">
        <v>234</v>
      </c>
      <c r="H245" s="287">
        <v>0.002</v>
      </c>
      <c r="I245" s="288"/>
      <c r="J245" s="289">
        <f>ROUND(I245*H245,2)</f>
        <v>0</v>
      </c>
      <c r="K245" s="285" t="s">
        <v>172</v>
      </c>
      <c r="L245" s="290"/>
      <c r="M245" s="291" t="s">
        <v>19</v>
      </c>
      <c r="N245" s="292" t="s">
        <v>42</v>
      </c>
      <c r="O245" s="87"/>
      <c r="P245" s="224">
        <f>O245*H245</f>
        <v>0</v>
      </c>
      <c r="Q245" s="224">
        <v>1</v>
      </c>
      <c r="R245" s="224">
        <f>Q245*H245</f>
        <v>0.002</v>
      </c>
      <c r="S245" s="224">
        <v>0</v>
      </c>
      <c r="T245" s="225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6" t="s">
        <v>395</v>
      </c>
      <c r="AT245" s="226" t="s">
        <v>392</v>
      </c>
      <c r="AU245" s="226" t="s">
        <v>81</v>
      </c>
      <c r="AY245" s="20" t="s">
        <v>166</v>
      </c>
      <c r="BE245" s="227">
        <f>IF(N245="základní",J245,0)</f>
        <v>0</v>
      </c>
      <c r="BF245" s="227">
        <f>IF(N245="snížená",J245,0)</f>
        <v>0</v>
      </c>
      <c r="BG245" s="227">
        <f>IF(N245="zákl. přenesená",J245,0)</f>
        <v>0</v>
      </c>
      <c r="BH245" s="227">
        <f>IF(N245="sníž. přenesená",J245,0)</f>
        <v>0</v>
      </c>
      <c r="BI245" s="227">
        <f>IF(N245="nulová",J245,0)</f>
        <v>0</v>
      </c>
      <c r="BJ245" s="20" t="s">
        <v>79</v>
      </c>
      <c r="BK245" s="227">
        <f>ROUND(I245*H245,2)</f>
        <v>0</v>
      </c>
      <c r="BL245" s="20" t="s">
        <v>315</v>
      </c>
      <c r="BM245" s="226" t="s">
        <v>726</v>
      </c>
    </row>
    <row r="246" s="13" customFormat="1">
      <c r="A246" s="13"/>
      <c r="B246" s="233"/>
      <c r="C246" s="234"/>
      <c r="D246" s="235" t="s">
        <v>177</v>
      </c>
      <c r="E246" s="236" t="s">
        <v>19</v>
      </c>
      <c r="F246" s="237" t="s">
        <v>1002</v>
      </c>
      <c r="G246" s="234"/>
      <c r="H246" s="236" t="s">
        <v>19</v>
      </c>
      <c r="I246" s="238"/>
      <c r="J246" s="234"/>
      <c r="K246" s="234"/>
      <c r="L246" s="239"/>
      <c r="M246" s="240"/>
      <c r="N246" s="241"/>
      <c r="O246" s="241"/>
      <c r="P246" s="241"/>
      <c r="Q246" s="241"/>
      <c r="R246" s="241"/>
      <c r="S246" s="241"/>
      <c r="T246" s="242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3" t="s">
        <v>177</v>
      </c>
      <c r="AU246" s="243" t="s">
        <v>81</v>
      </c>
      <c r="AV246" s="13" t="s">
        <v>79</v>
      </c>
      <c r="AW246" s="13" t="s">
        <v>33</v>
      </c>
      <c r="AX246" s="13" t="s">
        <v>71</v>
      </c>
      <c r="AY246" s="243" t="s">
        <v>166</v>
      </c>
    </row>
    <row r="247" s="13" customFormat="1">
      <c r="A247" s="13"/>
      <c r="B247" s="233"/>
      <c r="C247" s="234"/>
      <c r="D247" s="235" t="s">
        <v>177</v>
      </c>
      <c r="E247" s="236" t="s">
        <v>19</v>
      </c>
      <c r="F247" s="237" t="s">
        <v>709</v>
      </c>
      <c r="G247" s="234"/>
      <c r="H247" s="236" t="s">
        <v>19</v>
      </c>
      <c r="I247" s="238"/>
      <c r="J247" s="234"/>
      <c r="K247" s="234"/>
      <c r="L247" s="239"/>
      <c r="M247" s="240"/>
      <c r="N247" s="241"/>
      <c r="O247" s="241"/>
      <c r="P247" s="241"/>
      <c r="Q247" s="241"/>
      <c r="R247" s="241"/>
      <c r="S247" s="241"/>
      <c r="T247" s="242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3" t="s">
        <v>177</v>
      </c>
      <c r="AU247" s="243" t="s">
        <v>81</v>
      </c>
      <c r="AV247" s="13" t="s">
        <v>79</v>
      </c>
      <c r="AW247" s="13" t="s">
        <v>33</v>
      </c>
      <c r="AX247" s="13" t="s">
        <v>71</v>
      </c>
      <c r="AY247" s="243" t="s">
        <v>166</v>
      </c>
    </row>
    <row r="248" s="13" customFormat="1">
      <c r="A248" s="13"/>
      <c r="B248" s="233"/>
      <c r="C248" s="234"/>
      <c r="D248" s="235" t="s">
        <v>177</v>
      </c>
      <c r="E248" s="236" t="s">
        <v>19</v>
      </c>
      <c r="F248" s="237" t="s">
        <v>714</v>
      </c>
      <c r="G248" s="234"/>
      <c r="H248" s="236" t="s">
        <v>19</v>
      </c>
      <c r="I248" s="238"/>
      <c r="J248" s="234"/>
      <c r="K248" s="234"/>
      <c r="L248" s="239"/>
      <c r="M248" s="240"/>
      <c r="N248" s="241"/>
      <c r="O248" s="241"/>
      <c r="P248" s="241"/>
      <c r="Q248" s="241"/>
      <c r="R248" s="241"/>
      <c r="S248" s="241"/>
      <c r="T248" s="242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3" t="s">
        <v>177</v>
      </c>
      <c r="AU248" s="243" t="s">
        <v>81</v>
      </c>
      <c r="AV248" s="13" t="s">
        <v>79</v>
      </c>
      <c r="AW248" s="13" t="s">
        <v>33</v>
      </c>
      <c r="AX248" s="13" t="s">
        <v>71</v>
      </c>
      <c r="AY248" s="243" t="s">
        <v>166</v>
      </c>
    </row>
    <row r="249" s="14" customFormat="1">
      <c r="A249" s="14"/>
      <c r="B249" s="244"/>
      <c r="C249" s="245"/>
      <c r="D249" s="235" t="s">
        <v>177</v>
      </c>
      <c r="E249" s="246" t="s">
        <v>19</v>
      </c>
      <c r="F249" s="247" t="s">
        <v>1043</v>
      </c>
      <c r="G249" s="245"/>
      <c r="H249" s="248">
        <v>0.002</v>
      </c>
      <c r="I249" s="249"/>
      <c r="J249" s="245"/>
      <c r="K249" s="245"/>
      <c r="L249" s="250"/>
      <c r="M249" s="251"/>
      <c r="N249" s="252"/>
      <c r="O249" s="252"/>
      <c r="P249" s="252"/>
      <c r="Q249" s="252"/>
      <c r="R249" s="252"/>
      <c r="S249" s="252"/>
      <c r="T249" s="253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4" t="s">
        <v>177</v>
      </c>
      <c r="AU249" s="254" t="s">
        <v>81</v>
      </c>
      <c r="AV249" s="14" t="s">
        <v>81</v>
      </c>
      <c r="AW249" s="14" t="s">
        <v>33</v>
      </c>
      <c r="AX249" s="14" t="s">
        <v>71</v>
      </c>
      <c r="AY249" s="254" t="s">
        <v>166</v>
      </c>
    </row>
    <row r="250" s="15" customFormat="1">
      <c r="A250" s="15"/>
      <c r="B250" s="255"/>
      <c r="C250" s="256"/>
      <c r="D250" s="235" t="s">
        <v>177</v>
      </c>
      <c r="E250" s="257" t="s">
        <v>19</v>
      </c>
      <c r="F250" s="258" t="s">
        <v>180</v>
      </c>
      <c r="G250" s="256"/>
      <c r="H250" s="259">
        <v>0.002</v>
      </c>
      <c r="I250" s="260"/>
      <c r="J250" s="256"/>
      <c r="K250" s="256"/>
      <c r="L250" s="261"/>
      <c r="M250" s="262"/>
      <c r="N250" s="263"/>
      <c r="O250" s="263"/>
      <c r="P250" s="263"/>
      <c r="Q250" s="263"/>
      <c r="R250" s="263"/>
      <c r="S250" s="263"/>
      <c r="T250" s="264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65" t="s">
        <v>177</v>
      </c>
      <c r="AU250" s="265" t="s">
        <v>81</v>
      </c>
      <c r="AV250" s="15" t="s">
        <v>173</v>
      </c>
      <c r="AW250" s="15" t="s">
        <v>33</v>
      </c>
      <c r="AX250" s="15" t="s">
        <v>79</v>
      </c>
      <c r="AY250" s="265" t="s">
        <v>166</v>
      </c>
    </row>
    <row r="251" s="2" customFormat="1" ht="24.15" customHeight="1">
      <c r="A251" s="41"/>
      <c r="B251" s="42"/>
      <c r="C251" s="215" t="s">
        <v>605</v>
      </c>
      <c r="D251" s="215" t="s">
        <v>168</v>
      </c>
      <c r="E251" s="216" t="s">
        <v>402</v>
      </c>
      <c r="F251" s="217" t="s">
        <v>403</v>
      </c>
      <c r="G251" s="218" t="s">
        <v>234</v>
      </c>
      <c r="H251" s="219">
        <v>0.014999999999999999</v>
      </c>
      <c r="I251" s="220"/>
      <c r="J251" s="221">
        <f>ROUND(I251*H251,2)</f>
        <v>0</v>
      </c>
      <c r="K251" s="217" t="s">
        <v>172</v>
      </c>
      <c r="L251" s="47"/>
      <c r="M251" s="222" t="s">
        <v>19</v>
      </c>
      <c r="N251" s="223" t="s">
        <v>42</v>
      </c>
      <c r="O251" s="87"/>
      <c r="P251" s="224">
        <f>O251*H251</f>
        <v>0</v>
      </c>
      <c r="Q251" s="224">
        <v>0</v>
      </c>
      <c r="R251" s="224">
        <f>Q251*H251</f>
        <v>0</v>
      </c>
      <c r="S251" s="224">
        <v>0</v>
      </c>
      <c r="T251" s="225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6" t="s">
        <v>315</v>
      </c>
      <c r="AT251" s="226" t="s">
        <v>168</v>
      </c>
      <c r="AU251" s="226" t="s">
        <v>81</v>
      </c>
      <c r="AY251" s="20" t="s">
        <v>166</v>
      </c>
      <c r="BE251" s="227">
        <f>IF(N251="základní",J251,0)</f>
        <v>0</v>
      </c>
      <c r="BF251" s="227">
        <f>IF(N251="snížená",J251,0)</f>
        <v>0</v>
      </c>
      <c r="BG251" s="227">
        <f>IF(N251="zákl. přenesená",J251,0)</f>
        <v>0</v>
      </c>
      <c r="BH251" s="227">
        <f>IF(N251="sníž. přenesená",J251,0)</f>
        <v>0</v>
      </c>
      <c r="BI251" s="227">
        <f>IF(N251="nulová",J251,0)</f>
        <v>0</v>
      </c>
      <c r="BJ251" s="20" t="s">
        <v>79</v>
      </c>
      <c r="BK251" s="227">
        <f>ROUND(I251*H251,2)</f>
        <v>0</v>
      </c>
      <c r="BL251" s="20" t="s">
        <v>315</v>
      </c>
      <c r="BM251" s="226" t="s">
        <v>646</v>
      </c>
    </row>
    <row r="252" s="2" customFormat="1">
      <c r="A252" s="41"/>
      <c r="B252" s="42"/>
      <c r="C252" s="43"/>
      <c r="D252" s="228" t="s">
        <v>175</v>
      </c>
      <c r="E252" s="43"/>
      <c r="F252" s="229" t="s">
        <v>405</v>
      </c>
      <c r="G252" s="43"/>
      <c r="H252" s="43"/>
      <c r="I252" s="230"/>
      <c r="J252" s="43"/>
      <c r="K252" s="43"/>
      <c r="L252" s="47"/>
      <c r="M252" s="231"/>
      <c r="N252" s="232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175</v>
      </c>
      <c r="AU252" s="20" t="s">
        <v>81</v>
      </c>
    </row>
    <row r="253" s="12" customFormat="1" ht="22.8" customHeight="1">
      <c r="A253" s="12"/>
      <c r="B253" s="199"/>
      <c r="C253" s="200"/>
      <c r="D253" s="201" t="s">
        <v>70</v>
      </c>
      <c r="E253" s="213" t="s">
        <v>406</v>
      </c>
      <c r="F253" s="213" t="s">
        <v>407</v>
      </c>
      <c r="G253" s="200"/>
      <c r="H253" s="200"/>
      <c r="I253" s="203"/>
      <c r="J253" s="214">
        <f>BK253</f>
        <v>0</v>
      </c>
      <c r="K253" s="200"/>
      <c r="L253" s="205"/>
      <c r="M253" s="206"/>
      <c r="N253" s="207"/>
      <c r="O253" s="207"/>
      <c r="P253" s="208">
        <f>SUM(P254:P260)</f>
        <v>0</v>
      </c>
      <c r="Q253" s="207"/>
      <c r="R253" s="208">
        <f>SUM(R254:R260)</f>
        <v>4.5000000000000003E-05</v>
      </c>
      <c r="S253" s="207"/>
      <c r="T253" s="209">
        <f>SUM(T254:T260)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10" t="s">
        <v>81</v>
      </c>
      <c r="AT253" s="211" t="s">
        <v>70</v>
      </c>
      <c r="AU253" s="211" t="s">
        <v>79</v>
      </c>
      <c r="AY253" s="210" t="s">
        <v>166</v>
      </c>
      <c r="BK253" s="212">
        <f>SUM(BK254:BK260)</f>
        <v>0</v>
      </c>
    </row>
    <row r="254" s="2" customFormat="1" ht="16.5" customHeight="1">
      <c r="A254" s="41"/>
      <c r="B254" s="42"/>
      <c r="C254" s="215" t="s">
        <v>610</v>
      </c>
      <c r="D254" s="215" t="s">
        <v>168</v>
      </c>
      <c r="E254" s="216" t="s">
        <v>408</v>
      </c>
      <c r="F254" s="217" t="s">
        <v>409</v>
      </c>
      <c r="G254" s="218" t="s">
        <v>188</v>
      </c>
      <c r="H254" s="219">
        <v>0.375</v>
      </c>
      <c r="I254" s="220"/>
      <c r="J254" s="221">
        <f>ROUND(I254*H254,2)</f>
        <v>0</v>
      </c>
      <c r="K254" s="217" t="s">
        <v>172</v>
      </c>
      <c r="L254" s="47"/>
      <c r="M254" s="222" t="s">
        <v>19</v>
      </c>
      <c r="N254" s="223" t="s">
        <v>42</v>
      </c>
      <c r="O254" s="87"/>
      <c r="P254" s="224">
        <f>O254*H254</f>
        <v>0</v>
      </c>
      <c r="Q254" s="224">
        <v>0.00012</v>
      </c>
      <c r="R254" s="224">
        <f>Q254*H254</f>
        <v>4.5000000000000003E-05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315</v>
      </c>
      <c r="AT254" s="226" t="s">
        <v>168</v>
      </c>
      <c r="AU254" s="226" t="s">
        <v>81</v>
      </c>
      <c r="AY254" s="20" t="s">
        <v>166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79</v>
      </c>
      <c r="BK254" s="227">
        <f>ROUND(I254*H254,2)</f>
        <v>0</v>
      </c>
      <c r="BL254" s="20" t="s">
        <v>315</v>
      </c>
      <c r="BM254" s="226" t="s">
        <v>647</v>
      </c>
    </row>
    <row r="255" s="2" customFormat="1">
      <c r="A255" s="41"/>
      <c r="B255" s="42"/>
      <c r="C255" s="43"/>
      <c r="D255" s="228" t="s">
        <v>175</v>
      </c>
      <c r="E255" s="43"/>
      <c r="F255" s="229" t="s">
        <v>411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175</v>
      </c>
      <c r="AU255" s="20" t="s">
        <v>81</v>
      </c>
    </row>
    <row r="256" s="13" customFormat="1">
      <c r="A256" s="13"/>
      <c r="B256" s="233"/>
      <c r="C256" s="234"/>
      <c r="D256" s="235" t="s">
        <v>177</v>
      </c>
      <c r="E256" s="236" t="s">
        <v>19</v>
      </c>
      <c r="F256" s="237" t="s">
        <v>1002</v>
      </c>
      <c r="G256" s="234"/>
      <c r="H256" s="236" t="s">
        <v>19</v>
      </c>
      <c r="I256" s="238"/>
      <c r="J256" s="234"/>
      <c r="K256" s="234"/>
      <c r="L256" s="239"/>
      <c r="M256" s="240"/>
      <c r="N256" s="241"/>
      <c r="O256" s="241"/>
      <c r="P256" s="241"/>
      <c r="Q256" s="241"/>
      <c r="R256" s="241"/>
      <c r="S256" s="241"/>
      <c r="T256" s="242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3" t="s">
        <v>177</v>
      </c>
      <c r="AU256" s="243" t="s">
        <v>81</v>
      </c>
      <c r="AV256" s="13" t="s">
        <v>79</v>
      </c>
      <c r="AW256" s="13" t="s">
        <v>33</v>
      </c>
      <c r="AX256" s="13" t="s">
        <v>71</v>
      </c>
      <c r="AY256" s="243" t="s">
        <v>166</v>
      </c>
    </row>
    <row r="257" s="13" customFormat="1">
      <c r="A257" s="13"/>
      <c r="B257" s="233"/>
      <c r="C257" s="234"/>
      <c r="D257" s="235" t="s">
        <v>177</v>
      </c>
      <c r="E257" s="236" t="s">
        <v>19</v>
      </c>
      <c r="F257" s="237" t="s">
        <v>709</v>
      </c>
      <c r="G257" s="234"/>
      <c r="H257" s="236" t="s">
        <v>19</v>
      </c>
      <c r="I257" s="238"/>
      <c r="J257" s="234"/>
      <c r="K257" s="234"/>
      <c r="L257" s="239"/>
      <c r="M257" s="240"/>
      <c r="N257" s="241"/>
      <c r="O257" s="241"/>
      <c r="P257" s="241"/>
      <c r="Q257" s="241"/>
      <c r="R257" s="241"/>
      <c r="S257" s="241"/>
      <c r="T257" s="242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3" t="s">
        <v>177</v>
      </c>
      <c r="AU257" s="243" t="s">
        <v>81</v>
      </c>
      <c r="AV257" s="13" t="s">
        <v>79</v>
      </c>
      <c r="AW257" s="13" t="s">
        <v>33</v>
      </c>
      <c r="AX257" s="13" t="s">
        <v>71</v>
      </c>
      <c r="AY257" s="243" t="s">
        <v>166</v>
      </c>
    </row>
    <row r="258" s="13" customFormat="1">
      <c r="A258" s="13"/>
      <c r="B258" s="233"/>
      <c r="C258" s="234"/>
      <c r="D258" s="235" t="s">
        <v>177</v>
      </c>
      <c r="E258" s="236" t="s">
        <v>19</v>
      </c>
      <c r="F258" s="237" t="s">
        <v>710</v>
      </c>
      <c r="G258" s="234"/>
      <c r="H258" s="236" t="s">
        <v>19</v>
      </c>
      <c r="I258" s="238"/>
      <c r="J258" s="234"/>
      <c r="K258" s="234"/>
      <c r="L258" s="239"/>
      <c r="M258" s="240"/>
      <c r="N258" s="241"/>
      <c r="O258" s="241"/>
      <c r="P258" s="241"/>
      <c r="Q258" s="241"/>
      <c r="R258" s="241"/>
      <c r="S258" s="241"/>
      <c r="T258" s="242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3" t="s">
        <v>177</v>
      </c>
      <c r="AU258" s="243" t="s">
        <v>81</v>
      </c>
      <c r="AV258" s="13" t="s">
        <v>79</v>
      </c>
      <c r="AW258" s="13" t="s">
        <v>33</v>
      </c>
      <c r="AX258" s="13" t="s">
        <v>71</v>
      </c>
      <c r="AY258" s="243" t="s">
        <v>166</v>
      </c>
    </row>
    <row r="259" s="14" customFormat="1">
      <c r="A259" s="14"/>
      <c r="B259" s="244"/>
      <c r="C259" s="245"/>
      <c r="D259" s="235" t="s">
        <v>177</v>
      </c>
      <c r="E259" s="246" t="s">
        <v>19</v>
      </c>
      <c r="F259" s="247" t="s">
        <v>1044</v>
      </c>
      <c r="G259" s="245"/>
      <c r="H259" s="248">
        <v>0.375</v>
      </c>
      <c r="I259" s="249"/>
      <c r="J259" s="245"/>
      <c r="K259" s="245"/>
      <c r="L259" s="250"/>
      <c r="M259" s="251"/>
      <c r="N259" s="252"/>
      <c r="O259" s="252"/>
      <c r="P259" s="252"/>
      <c r="Q259" s="252"/>
      <c r="R259" s="252"/>
      <c r="S259" s="252"/>
      <c r="T259" s="253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4" t="s">
        <v>177</v>
      </c>
      <c r="AU259" s="254" t="s">
        <v>81</v>
      </c>
      <c r="AV259" s="14" t="s">
        <v>81</v>
      </c>
      <c r="AW259" s="14" t="s">
        <v>33</v>
      </c>
      <c r="AX259" s="14" t="s">
        <v>71</v>
      </c>
      <c r="AY259" s="254" t="s">
        <v>166</v>
      </c>
    </row>
    <row r="260" s="15" customFormat="1">
      <c r="A260" s="15"/>
      <c r="B260" s="255"/>
      <c r="C260" s="256"/>
      <c r="D260" s="235" t="s">
        <v>177</v>
      </c>
      <c r="E260" s="257" t="s">
        <v>19</v>
      </c>
      <c r="F260" s="258" t="s">
        <v>180</v>
      </c>
      <c r="G260" s="256"/>
      <c r="H260" s="259">
        <v>0.375</v>
      </c>
      <c r="I260" s="260"/>
      <c r="J260" s="256"/>
      <c r="K260" s="256"/>
      <c r="L260" s="261"/>
      <c r="M260" s="262"/>
      <c r="N260" s="263"/>
      <c r="O260" s="263"/>
      <c r="P260" s="263"/>
      <c r="Q260" s="263"/>
      <c r="R260" s="263"/>
      <c r="S260" s="263"/>
      <c r="T260" s="264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65" t="s">
        <v>177</v>
      </c>
      <c r="AU260" s="265" t="s">
        <v>81</v>
      </c>
      <c r="AV260" s="15" t="s">
        <v>173</v>
      </c>
      <c r="AW260" s="15" t="s">
        <v>33</v>
      </c>
      <c r="AX260" s="15" t="s">
        <v>79</v>
      </c>
      <c r="AY260" s="265" t="s">
        <v>166</v>
      </c>
    </row>
    <row r="261" s="12" customFormat="1" ht="22.8" customHeight="1">
      <c r="A261" s="12"/>
      <c r="B261" s="199"/>
      <c r="C261" s="200"/>
      <c r="D261" s="201" t="s">
        <v>70</v>
      </c>
      <c r="E261" s="213" t="s">
        <v>413</v>
      </c>
      <c r="F261" s="213" t="s">
        <v>414</v>
      </c>
      <c r="G261" s="200"/>
      <c r="H261" s="200"/>
      <c r="I261" s="203"/>
      <c r="J261" s="214">
        <f>BK261</f>
        <v>0</v>
      </c>
      <c r="K261" s="200"/>
      <c r="L261" s="205"/>
      <c r="M261" s="206"/>
      <c r="N261" s="207"/>
      <c r="O261" s="207"/>
      <c r="P261" s="208">
        <f>SUM(P262:P282)</f>
        <v>0</v>
      </c>
      <c r="Q261" s="207"/>
      <c r="R261" s="208">
        <f>SUM(R262:R282)</f>
        <v>0.00072375</v>
      </c>
      <c r="S261" s="207"/>
      <c r="T261" s="209">
        <f>SUM(T262:T282)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210" t="s">
        <v>81</v>
      </c>
      <c r="AT261" s="211" t="s">
        <v>70</v>
      </c>
      <c r="AU261" s="211" t="s">
        <v>79</v>
      </c>
      <c r="AY261" s="210" t="s">
        <v>166</v>
      </c>
      <c r="BK261" s="212">
        <f>SUM(BK262:BK282)</f>
        <v>0</v>
      </c>
    </row>
    <row r="262" s="2" customFormat="1" ht="24.15" customHeight="1">
      <c r="A262" s="41"/>
      <c r="B262" s="42"/>
      <c r="C262" s="215" t="s">
        <v>616</v>
      </c>
      <c r="D262" s="215" t="s">
        <v>168</v>
      </c>
      <c r="E262" s="216" t="s">
        <v>415</v>
      </c>
      <c r="F262" s="217" t="s">
        <v>416</v>
      </c>
      <c r="G262" s="218" t="s">
        <v>188</v>
      </c>
      <c r="H262" s="219">
        <v>0.375</v>
      </c>
      <c r="I262" s="220"/>
      <c r="J262" s="221">
        <f>ROUND(I262*H262,2)</f>
        <v>0</v>
      </c>
      <c r="K262" s="217" t="s">
        <v>172</v>
      </c>
      <c r="L262" s="47"/>
      <c r="M262" s="222" t="s">
        <v>19</v>
      </c>
      <c r="N262" s="223" t="s">
        <v>42</v>
      </c>
      <c r="O262" s="87"/>
      <c r="P262" s="224">
        <f>O262*H262</f>
        <v>0</v>
      </c>
      <c r="Q262" s="224">
        <v>0</v>
      </c>
      <c r="R262" s="224">
        <f>Q262*H262</f>
        <v>0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315</v>
      </c>
      <c r="AT262" s="226" t="s">
        <v>168</v>
      </c>
      <c r="AU262" s="226" t="s">
        <v>81</v>
      </c>
      <c r="AY262" s="20" t="s">
        <v>166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79</v>
      </c>
      <c r="BK262" s="227">
        <f>ROUND(I262*H262,2)</f>
        <v>0</v>
      </c>
      <c r="BL262" s="20" t="s">
        <v>315</v>
      </c>
      <c r="BM262" s="226" t="s">
        <v>652</v>
      </c>
    </row>
    <row r="263" s="2" customFormat="1">
      <c r="A263" s="41"/>
      <c r="B263" s="42"/>
      <c r="C263" s="43"/>
      <c r="D263" s="228" t="s">
        <v>175</v>
      </c>
      <c r="E263" s="43"/>
      <c r="F263" s="229" t="s">
        <v>418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175</v>
      </c>
      <c r="AU263" s="20" t="s">
        <v>81</v>
      </c>
    </row>
    <row r="264" s="13" customFormat="1">
      <c r="A264" s="13"/>
      <c r="B264" s="233"/>
      <c r="C264" s="234"/>
      <c r="D264" s="235" t="s">
        <v>177</v>
      </c>
      <c r="E264" s="236" t="s">
        <v>19</v>
      </c>
      <c r="F264" s="237" t="s">
        <v>1002</v>
      </c>
      <c r="G264" s="234"/>
      <c r="H264" s="236" t="s">
        <v>19</v>
      </c>
      <c r="I264" s="238"/>
      <c r="J264" s="234"/>
      <c r="K264" s="234"/>
      <c r="L264" s="239"/>
      <c r="M264" s="240"/>
      <c r="N264" s="241"/>
      <c r="O264" s="241"/>
      <c r="P264" s="241"/>
      <c r="Q264" s="241"/>
      <c r="R264" s="241"/>
      <c r="S264" s="241"/>
      <c r="T264" s="242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3" t="s">
        <v>177</v>
      </c>
      <c r="AU264" s="243" t="s">
        <v>81</v>
      </c>
      <c r="AV264" s="13" t="s">
        <v>79</v>
      </c>
      <c r="AW264" s="13" t="s">
        <v>33</v>
      </c>
      <c r="AX264" s="13" t="s">
        <v>71</v>
      </c>
      <c r="AY264" s="243" t="s">
        <v>166</v>
      </c>
    </row>
    <row r="265" s="13" customFormat="1">
      <c r="A265" s="13"/>
      <c r="B265" s="233"/>
      <c r="C265" s="234"/>
      <c r="D265" s="235" t="s">
        <v>177</v>
      </c>
      <c r="E265" s="236" t="s">
        <v>19</v>
      </c>
      <c r="F265" s="237" t="s">
        <v>709</v>
      </c>
      <c r="G265" s="234"/>
      <c r="H265" s="236" t="s">
        <v>19</v>
      </c>
      <c r="I265" s="238"/>
      <c r="J265" s="234"/>
      <c r="K265" s="234"/>
      <c r="L265" s="239"/>
      <c r="M265" s="240"/>
      <c r="N265" s="241"/>
      <c r="O265" s="241"/>
      <c r="P265" s="241"/>
      <c r="Q265" s="241"/>
      <c r="R265" s="241"/>
      <c r="S265" s="241"/>
      <c r="T265" s="242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3" t="s">
        <v>177</v>
      </c>
      <c r="AU265" s="243" t="s">
        <v>81</v>
      </c>
      <c r="AV265" s="13" t="s">
        <v>79</v>
      </c>
      <c r="AW265" s="13" t="s">
        <v>33</v>
      </c>
      <c r="AX265" s="13" t="s">
        <v>71</v>
      </c>
      <c r="AY265" s="243" t="s">
        <v>166</v>
      </c>
    </row>
    <row r="266" s="13" customFormat="1">
      <c r="A266" s="13"/>
      <c r="B266" s="233"/>
      <c r="C266" s="234"/>
      <c r="D266" s="235" t="s">
        <v>177</v>
      </c>
      <c r="E266" s="236" t="s">
        <v>19</v>
      </c>
      <c r="F266" s="237" t="s">
        <v>710</v>
      </c>
      <c r="G266" s="234"/>
      <c r="H266" s="236" t="s">
        <v>19</v>
      </c>
      <c r="I266" s="238"/>
      <c r="J266" s="234"/>
      <c r="K266" s="234"/>
      <c r="L266" s="239"/>
      <c r="M266" s="240"/>
      <c r="N266" s="241"/>
      <c r="O266" s="241"/>
      <c r="P266" s="241"/>
      <c r="Q266" s="241"/>
      <c r="R266" s="241"/>
      <c r="S266" s="241"/>
      <c r="T266" s="242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3" t="s">
        <v>177</v>
      </c>
      <c r="AU266" s="243" t="s">
        <v>81</v>
      </c>
      <c r="AV266" s="13" t="s">
        <v>79</v>
      </c>
      <c r="AW266" s="13" t="s">
        <v>33</v>
      </c>
      <c r="AX266" s="13" t="s">
        <v>71</v>
      </c>
      <c r="AY266" s="243" t="s">
        <v>166</v>
      </c>
    </row>
    <row r="267" s="14" customFormat="1">
      <c r="A267" s="14"/>
      <c r="B267" s="244"/>
      <c r="C267" s="245"/>
      <c r="D267" s="235" t="s">
        <v>177</v>
      </c>
      <c r="E267" s="246" t="s">
        <v>19</v>
      </c>
      <c r="F267" s="247" t="s">
        <v>1044</v>
      </c>
      <c r="G267" s="245"/>
      <c r="H267" s="248">
        <v>0.375</v>
      </c>
      <c r="I267" s="249"/>
      <c r="J267" s="245"/>
      <c r="K267" s="245"/>
      <c r="L267" s="250"/>
      <c r="M267" s="251"/>
      <c r="N267" s="252"/>
      <c r="O267" s="252"/>
      <c r="P267" s="252"/>
      <c r="Q267" s="252"/>
      <c r="R267" s="252"/>
      <c r="S267" s="252"/>
      <c r="T267" s="253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4" t="s">
        <v>177</v>
      </c>
      <c r="AU267" s="254" t="s">
        <v>81</v>
      </c>
      <c r="AV267" s="14" t="s">
        <v>81</v>
      </c>
      <c r="AW267" s="14" t="s">
        <v>33</v>
      </c>
      <c r="AX267" s="14" t="s">
        <v>71</v>
      </c>
      <c r="AY267" s="254" t="s">
        <v>166</v>
      </c>
    </row>
    <row r="268" s="15" customFormat="1">
      <c r="A268" s="15"/>
      <c r="B268" s="255"/>
      <c r="C268" s="256"/>
      <c r="D268" s="235" t="s">
        <v>177</v>
      </c>
      <c r="E268" s="257" t="s">
        <v>19</v>
      </c>
      <c r="F268" s="258" t="s">
        <v>180</v>
      </c>
      <c r="G268" s="256"/>
      <c r="H268" s="259">
        <v>0.375</v>
      </c>
      <c r="I268" s="260"/>
      <c r="J268" s="256"/>
      <c r="K268" s="256"/>
      <c r="L268" s="261"/>
      <c r="M268" s="262"/>
      <c r="N268" s="263"/>
      <c r="O268" s="263"/>
      <c r="P268" s="263"/>
      <c r="Q268" s="263"/>
      <c r="R268" s="263"/>
      <c r="S268" s="263"/>
      <c r="T268" s="264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65" t="s">
        <v>177</v>
      </c>
      <c r="AU268" s="265" t="s">
        <v>81</v>
      </c>
      <c r="AV268" s="15" t="s">
        <v>173</v>
      </c>
      <c r="AW268" s="15" t="s">
        <v>33</v>
      </c>
      <c r="AX268" s="15" t="s">
        <v>79</v>
      </c>
      <c r="AY268" s="265" t="s">
        <v>166</v>
      </c>
    </row>
    <row r="269" s="2" customFormat="1" ht="16.5" customHeight="1">
      <c r="A269" s="41"/>
      <c r="B269" s="42"/>
      <c r="C269" s="215" t="s">
        <v>620</v>
      </c>
      <c r="D269" s="215" t="s">
        <v>168</v>
      </c>
      <c r="E269" s="216" t="s">
        <v>419</v>
      </c>
      <c r="F269" s="217" t="s">
        <v>420</v>
      </c>
      <c r="G269" s="218" t="s">
        <v>188</v>
      </c>
      <c r="H269" s="219">
        <v>0.375</v>
      </c>
      <c r="I269" s="220"/>
      <c r="J269" s="221">
        <f>ROUND(I269*H269,2)</f>
        <v>0</v>
      </c>
      <c r="K269" s="217" t="s">
        <v>172</v>
      </c>
      <c r="L269" s="47"/>
      <c r="M269" s="222" t="s">
        <v>19</v>
      </c>
      <c r="N269" s="223" t="s">
        <v>42</v>
      </c>
      <c r="O269" s="87"/>
      <c r="P269" s="224">
        <f>O269*H269</f>
        <v>0</v>
      </c>
      <c r="Q269" s="224">
        <v>0</v>
      </c>
      <c r="R269" s="224">
        <f>Q269*H269</f>
        <v>0</v>
      </c>
      <c r="S269" s="224">
        <v>0</v>
      </c>
      <c r="T269" s="225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226" t="s">
        <v>315</v>
      </c>
      <c r="AT269" s="226" t="s">
        <v>168</v>
      </c>
      <c r="AU269" s="226" t="s">
        <v>81</v>
      </c>
      <c r="AY269" s="20" t="s">
        <v>166</v>
      </c>
      <c r="BE269" s="227">
        <f>IF(N269="základní",J269,0)</f>
        <v>0</v>
      </c>
      <c r="BF269" s="227">
        <f>IF(N269="snížená",J269,0)</f>
        <v>0</v>
      </c>
      <c r="BG269" s="227">
        <f>IF(N269="zákl. přenesená",J269,0)</f>
        <v>0</v>
      </c>
      <c r="BH269" s="227">
        <f>IF(N269="sníž. přenesená",J269,0)</f>
        <v>0</v>
      </c>
      <c r="BI269" s="227">
        <f>IF(N269="nulová",J269,0)</f>
        <v>0</v>
      </c>
      <c r="BJ269" s="20" t="s">
        <v>79</v>
      </c>
      <c r="BK269" s="227">
        <f>ROUND(I269*H269,2)</f>
        <v>0</v>
      </c>
      <c r="BL269" s="20" t="s">
        <v>315</v>
      </c>
      <c r="BM269" s="226" t="s">
        <v>654</v>
      </c>
    </row>
    <row r="270" s="2" customFormat="1">
      <c r="A270" s="41"/>
      <c r="B270" s="42"/>
      <c r="C270" s="43"/>
      <c r="D270" s="228" t="s">
        <v>175</v>
      </c>
      <c r="E270" s="43"/>
      <c r="F270" s="229" t="s">
        <v>422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175</v>
      </c>
      <c r="AU270" s="20" t="s">
        <v>81</v>
      </c>
    </row>
    <row r="271" s="13" customFormat="1">
      <c r="A271" s="13"/>
      <c r="B271" s="233"/>
      <c r="C271" s="234"/>
      <c r="D271" s="235" t="s">
        <v>177</v>
      </c>
      <c r="E271" s="236" t="s">
        <v>19</v>
      </c>
      <c r="F271" s="237" t="s">
        <v>1002</v>
      </c>
      <c r="G271" s="234"/>
      <c r="H271" s="236" t="s">
        <v>19</v>
      </c>
      <c r="I271" s="238"/>
      <c r="J271" s="234"/>
      <c r="K271" s="234"/>
      <c r="L271" s="239"/>
      <c r="M271" s="240"/>
      <c r="N271" s="241"/>
      <c r="O271" s="241"/>
      <c r="P271" s="241"/>
      <c r="Q271" s="241"/>
      <c r="R271" s="241"/>
      <c r="S271" s="241"/>
      <c r="T271" s="242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3" t="s">
        <v>177</v>
      </c>
      <c r="AU271" s="243" t="s">
        <v>81</v>
      </c>
      <c r="AV271" s="13" t="s">
        <v>79</v>
      </c>
      <c r="AW271" s="13" t="s">
        <v>33</v>
      </c>
      <c r="AX271" s="13" t="s">
        <v>71</v>
      </c>
      <c r="AY271" s="243" t="s">
        <v>166</v>
      </c>
    </row>
    <row r="272" s="13" customFormat="1">
      <c r="A272" s="13"/>
      <c r="B272" s="233"/>
      <c r="C272" s="234"/>
      <c r="D272" s="235" t="s">
        <v>177</v>
      </c>
      <c r="E272" s="236" t="s">
        <v>19</v>
      </c>
      <c r="F272" s="237" t="s">
        <v>709</v>
      </c>
      <c r="G272" s="234"/>
      <c r="H272" s="236" t="s">
        <v>19</v>
      </c>
      <c r="I272" s="238"/>
      <c r="J272" s="234"/>
      <c r="K272" s="234"/>
      <c r="L272" s="239"/>
      <c r="M272" s="240"/>
      <c r="N272" s="241"/>
      <c r="O272" s="241"/>
      <c r="P272" s="241"/>
      <c r="Q272" s="241"/>
      <c r="R272" s="241"/>
      <c r="S272" s="241"/>
      <c r="T272" s="242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3" t="s">
        <v>177</v>
      </c>
      <c r="AU272" s="243" t="s">
        <v>81</v>
      </c>
      <c r="AV272" s="13" t="s">
        <v>79</v>
      </c>
      <c r="AW272" s="13" t="s">
        <v>33</v>
      </c>
      <c r="AX272" s="13" t="s">
        <v>71</v>
      </c>
      <c r="AY272" s="243" t="s">
        <v>166</v>
      </c>
    </row>
    <row r="273" s="13" customFormat="1">
      <c r="A273" s="13"/>
      <c r="B273" s="233"/>
      <c r="C273" s="234"/>
      <c r="D273" s="235" t="s">
        <v>177</v>
      </c>
      <c r="E273" s="236" t="s">
        <v>19</v>
      </c>
      <c r="F273" s="237" t="s">
        <v>710</v>
      </c>
      <c r="G273" s="234"/>
      <c r="H273" s="236" t="s">
        <v>19</v>
      </c>
      <c r="I273" s="238"/>
      <c r="J273" s="234"/>
      <c r="K273" s="234"/>
      <c r="L273" s="239"/>
      <c r="M273" s="240"/>
      <c r="N273" s="241"/>
      <c r="O273" s="241"/>
      <c r="P273" s="241"/>
      <c r="Q273" s="241"/>
      <c r="R273" s="241"/>
      <c r="S273" s="241"/>
      <c r="T273" s="242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3" t="s">
        <v>177</v>
      </c>
      <c r="AU273" s="243" t="s">
        <v>81</v>
      </c>
      <c r="AV273" s="13" t="s">
        <v>79</v>
      </c>
      <c r="AW273" s="13" t="s">
        <v>33</v>
      </c>
      <c r="AX273" s="13" t="s">
        <v>71</v>
      </c>
      <c r="AY273" s="243" t="s">
        <v>166</v>
      </c>
    </row>
    <row r="274" s="14" customFormat="1">
      <c r="A274" s="14"/>
      <c r="B274" s="244"/>
      <c r="C274" s="245"/>
      <c r="D274" s="235" t="s">
        <v>177</v>
      </c>
      <c r="E274" s="246" t="s">
        <v>19</v>
      </c>
      <c r="F274" s="247" t="s">
        <v>1044</v>
      </c>
      <c r="G274" s="245"/>
      <c r="H274" s="248">
        <v>0.375</v>
      </c>
      <c r="I274" s="249"/>
      <c r="J274" s="245"/>
      <c r="K274" s="245"/>
      <c r="L274" s="250"/>
      <c r="M274" s="251"/>
      <c r="N274" s="252"/>
      <c r="O274" s="252"/>
      <c r="P274" s="252"/>
      <c r="Q274" s="252"/>
      <c r="R274" s="252"/>
      <c r="S274" s="252"/>
      <c r="T274" s="253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4" t="s">
        <v>177</v>
      </c>
      <c r="AU274" s="254" t="s">
        <v>81</v>
      </c>
      <c r="AV274" s="14" t="s">
        <v>81</v>
      </c>
      <c r="AW274" s="14" t="s">
        <v>33</v>
      </c>
      <c r="AX274" s="14" t="s">
        <v>71</v>
      </c>
      <c r="AY274" s="254" t="s">
        <v>166</v>
      </c>
    </row>
    <row r="275" s="15" customFormat="1">
      <c r="A275" s="15"/>
      <c r="B275" s="255"/>
      <c r="C275" s="256"/>
      <c r="D275" s="235" t="s">
        <v>177</v>
      </c>
      <c r="E275" s="257" t="s">
        <v>19</v>
      </c>
      <c r="F275" s="258" t="s">
        <v>180</v>
      </c>
      <c r="G275" s="256"/>
      <c r="H275" s="259">
        <v>0.375</v>
      </c>
      <c r="I275" s="260"/>
      <c r="J275" s="256"/>
      <c r="K275" s="256"/>
      <c r="L275" s="261"/>
      <c r="M275" s="262"/>
      <c r="N275" s="263"/>
      <c r="O275" s="263"/>
      <c r="P275" s="263"/>
      <c r="Q275" s="263"/>
      <c r="R275" s="263"/>
      <c r="S275" s="263"/>
      <c r="T275" s="264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T275" s="265" t="s">
        <v>177</v>
      </c>
      <c r="AU275" s="265" t="s">
        <v>81</v>
      </c>
      <c r="AV275" s="15" t="s">
        <v>173</v>
      </c>
      <c r="AW275" s="15" t="s">
        <v>33</v>
      </c>
      <c r="AX275" s="15" t="s">
        <v>79</v>
      </c>
      <c r="AY275" s="265" t="s">
        <v>166</v>
      </c>
    </row>
    <row r="276" s="2" customFormat="1" ht="16.5" customHeight="1">
      <c r="A276" s="41"/>
      <c r="B276" s="42"/>
      <c r="C276" s="215" t="s">
        <v>621</v>
      </c>
      <c r="D276" s="215" t="s">
        <v>168</v>
      </c>
      <c r="E276" s="216" t="s">
        <v>423</v>
      </c>
      <c r="F276" s="217" t="s">
        <v>424</v>
      </c>
      <c r="G276" s="218" t="s">
        <v>188</v>
      </c>
      <c r="H276" s="219">
        <v>0.375</v>
      </c>
      <c r="I276" s="220"/>
      <c r="J276" s="221">
        <f>ROUND(I276*H276,2)</f>
        <v>0</v>
      </c>
      <c r="K276" s="217" t="s">
        <v>172</v>
      </c>
      <c r="L276" s="47"/>
      <c r="M276" s="222" t="s">
        <v>19</v>
      </c>
      <c r="N276" s="223" t="s">
        <v>42</v>
      </c>
      <c r="O276" s="87"/>
      <c r="P276" s="224">
        <f>O276*H276</f>
        <v>0</v>
      </c>
      <c r="Q276" s="224">
        <v>0.0019300000000000001</v>
      </c>
      <c r="R276" s="224">
        <f>Q276*H276</f>
        <v>0.00072375</v>
      </c>
      <c r="S276" s="224">
        <v>0</v>
      </c>
      <c r="T276" s="225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226" t="s">
        <v>315</v>
      </c>
      <c r="AT276" s="226" t="s">
        <v>168</v>
      </c>
      <c r="AU276" s="226" t="s">
        <v>81</v>
      </c>
      <c r="AY276" s="20" t="s">
        <v>166</v>
      </c>
      <c r="BE276" s="227">
        <f>IF(N276="základní",J276,0)</f>
        <v>0</v>
      </c>
      <c r="BF276" s="227">
        <f>IF(N276="snížená",J276,0)</f>
        <v>0</v>
      </c>
      <c r="BG276" s="227">
        <f>IF(N276="zákl. přenesená",J276,0)</f>
        <v>0</v>
      </c>
      <c r="BH276" s="227">
        <f>IF(N276="sníž. přenesená",J276,0)</f>
        <v>0</v>
      </c>
      <c r="BI276" s="227">
        <f>IF(N276="nulová",J276,0)</f>
        <v>0</v>
      </c>
      <c r="BJ276" s="20" t="s">
        <v>79</v>
      </c>
      <c r="BK276" s="227">
        <f>ROUND(I276*H276,2)</f>
        <v>0</v>
      </c>
      <c r="BL276" s="20" t="s">
        <v>315</v>
      </c>
      <c r="BM276" s="226" t="s">
        <v>656</v>
      </c>
    </row>
    <row r="277" s="2" customFormat="1">
      <c r="A277" s="41"/>
      <c r="B277" s="42"/>
      <c r="C277" s="43"/>
      <c r="D277" s="228" t="s">
        <v>175</v>
      </c>
      <c r="E277" s="43"/>
      <c r="F277" s="229" t="s">
        <v>426</v>
      </c>
      <c r="G277" s="43"/>
      <c r="H277" s="43"/>
      <c r="I277" s="230"/>
      <c r="J277" s="43"/>
      <c r="K277" s="43"/>
      <c r="L277" s="47"/>
      <c r="M277" s="231"/>
      <c r="N277" s="232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175</v>
      </c>
      <c r="AU277" s="20" t="s">
        <v>81</v>
      </c>
    </row>
    <row r="278" s="13" customFormat="1">
      <c r="A278" s="13"/>
      <c r="B278" s="233"/>
      <c r="C278" s="234"/>
      <c r="D278" s="235" t="s">
        <v>177</v>
      </c>
      <c r="E278" s="236" t="s">
        <v>19</v>
      </c>
      <c r="F278" s="237" t="s">
        <v>1002</v>
      </c>
      <c r="G278" s="234"/>
      <c r="H278" s="236" t="s">
        <v>19</v>
      </c>
      <c r="I278" s="238"/>
      <c r="J278" s="234"/>
      <c r="K278" s="234"/>
      <c r="L278" s="239"/>
      <c r="M278" s="240"/>
      <c r="N278" s="241"/>
      <c r="O278" s="241"/>
      <c r="P278" s="241"/>
      <c r="Q278" s="241"/>
      <c r="R278" s="241"/>
      <c r="S278" s="241"/>
      <c r="T278" s="242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3" t="s">
        <v>177</v>
      </c>
      <c r="AU278" s="243" t="s">
        <v>81</v>
      </c>
      <c r="AV278" s="13" t="s">
        <v>79</v>
      </c>
      <c r="AW278" s="13" t="s">
        <v>33</v>
      </c>
      <c r="AX278" s="13" t="s">
        <v>71</v>
      </c>
      <c r="AY278" s="243" t="s">
        <v>166</v>
      </c>
    </row>
    <row r="279" s="13" customFormat="1">
      <c r="A279" s="13"/>
      <c r="B279" s="233"/>
      <c r="C279" s="234"/>
      <c r="D279" s="235" t="s">
        <v>177</v>
      </c>
      <c r="E279" s="236" t="s">
        <v>19</v>
      </c>
      <c r="F279" s="237" t="s">
        <v>709</v>
      </c>
      <c r="G279" s="234"/>
      <c r="H279" s="236" t="s">
        <v>19</v>
      </c>
      <c r="I279" s="238"/>
      <c r="J279" s="234"/>
      <c r="K279" s="234"/>
      <c r="L279" s="239"/>
      <c r="M279" s="240"/>
      <c r="N279" s="241"/>
      <c r="O279" s="241"/>
      <c r="P279" s="241"/>
      <c r="Q279" s="241"/>
      <c r="R279" s="241"/>
      <c r="S279" s="241"/>
      <c r="T279" s="242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3" t="s">
        <v>177</v>
      </c>
      <c r="AU279" s="243" t="s">
        <v>81</v>
      </c>
      <c r="AV279" s="13" t="s">
        <v>79</v>
      </c>
      <c r="AW279" s="13" t="s">
        <v>33</v>
      </c>
      <c r="AX279" s="13" t="s">
        <v>71</v>
      </c>
      <c r="AY279" s="243" t="s">
        <v>166</v>
      </c>
    </row>
    <row r="280" s="13" customFormat="1">
      <c r="A280" s="13"/>
      <c r="B280" s="233"/>
      <c r="C280" s="234"/>
      <c r="D280" s="235" t="s">
        <v>177</v>
      </c>
      <c r="E280" s="236" t="s">
        <v>19</v>
      </c>
      <c r="F280" s="237" t="s">
        <v>710</v>
      </c>
      <c r="G280" s="234"/>
      <c r="H280" s="236" t="s">
        <v>19</v>
      </c>
      <c r="I280" s="238"/>
      <c r="J280" s="234"/>
      <c r="K280" s="234"/>
      <c r="L280" s="239"/>
      <c r="M280" s="240"/>
      <c r="N280" s="241"/>
      <c r="O280" s="241"/>
      <c r="P280" s="241"/>
      <c r="Q280" s="241"/>
      <c r="R280" s="241"/>
      <c r="S280" s="241"/>
      <c r="T280" s="242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3" t="s">
        <v>177</v>
      </c>
      <c r="AU280" s="243" t="s">
        <v>81</v>
      </c>
      <c r="AV280" s="13" t="s">
        <v>79</v>
      </c>
      <c r="AW280" s="13" t="s">
        <v>33</v>
      </c>
      <c r="AX280" s="13" t="s">
        <v>71</v>
      </c>
      <c r="AY280" s="243" t="s">
        <v>166</v>
      </c>
    </row>
    <row r="281" s="14" customFormat="1">
      <c r="A281" s="14"/>
      <c r="B281" s="244"/>
      <c r="C281" s="245"/>
      <c r="D281" s="235" t="s">
        <v>177</v>
      </c>
      <c r="E281" s="246" t="s">
        <v>19</v>
      </c>
      <c r="F281" s="247" t="s">
        <v>1044</v>
      </c>
      <c r="G281" s="245"/>
      <c r="H281" s="248">
        <v>0.375</v>
      </c>
      <c r="I281" s="249"/>
      <c r="J281" s="245"/>
      <c r="K281" s="245"/>
      <c r="L281" s="250"/>
      <c r="M281" s="251"/>
      <c r="N281" s="252"/>
      <c r="O281" s="252"/>
      <c r="P281" s="252"/>
      <c r="Q281" s="252"/>
      <c r="R281" s="252"/>
      <c r="S281" s="252"/>
      <c r="T281" s="253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54" t="s">
        <v>177</v>
      </c>
      <c r="AU281" s="254" t="s">
        <v>81</v>
      </c>
      <c r="AV281" s="14" t="s">
        <v>81</v>
      </c>
      <c r="AW281" s="14" t="s">
        <v>33</v>
      </c>
      <c r="AX281" s="14" t="s">
        <v>71</v>
      </c>
      <c r="AY281" s="254" t="s">
        <v>166</v>
      </c>
    </row>
    <row r="282" s="15" customFormat="1">
      <c r="A282" s="15"/>
      <c r="B282" s="255"/>
      <c r="C282" s="256"/>
      <c r="D282" s="235" t="s">
        <v>177</v>
      </c>
      <c r="E282" s="257" t="s">
        <v>19</v>
      </c>
      <c r="F282" s="258" t="s">
        <v>180</v>
      </c>
      <c r="G282" s="256"/>
      <c r="H282" s="259">
        <v>0.375</v>
      </c>
      <c r="I282" s="260"/>
      <c r="J282" s="256"/>
      <c r="K282" s="256"/>
      <c r="L282" s="261"/>
      <c r="M282" s="262"/>
      <c r="N282" s="263"/>
      <c r="O282" s="263"/>
      <c r="P282" s="263"/>
      <c r="Q282" s="263"/>
      <c r="R282" s="263"/>
      <c r="S282" s="263"/>
      <c r="T282" s="264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65" t="s">
        <v>177</v>
      </c>
      <c r="AU282" s="265" t="s">
        <v>81</v>
      </c>
      <c r="AV282" s="15" t="s">
        <v>173</v>
      </c>
      <c r="AW282" s="15" t="s">
        <v>33</v>
      </c>
      <c r="AX282" s="15" t="s">
        <v>79</v>
      </c>
      <c r="AY282" s="265" t="s">
        <v>166</v>
      </c>
    </row>
    <row r="283" s="12" customFormat="1" ht="25.92" customHeight="1">
      <c r="A283" s="12"/>
      <c r="B283" s="199"/>
      <c r="C283" s="200"/>
      <c r="D283" s="201" t="s">
        <v>70</v>
      </c>
      <c r="E283" s="202" t="s">
        <v>342</v>
      </c>
      <c r="F283" s="202" t="s">
        <v>343</v>
      </c>
      <c r="G283" s="200"/>
      <c r="H283" s="200"/>
      <c r="I283" s="203"/>
      <c r="J283" s="204">
        <f>BK283</f>
        <v>0</v>
      </c>
      <c r="K283" s="200"/>
      <c r="L283" s="205"/>
      <c r="M283" s="206"/>
      <c r="N283" s="207"/>
      <c r="O283" s="207"/>
      <c r="P283" s="208">
        <f>P284</f>
        <v>0</v>
      </c>
      <c r="Q283" s="207"/>
      <c r="R283" s="208">
        <f>R284</f>
        <v>0</v>
      </c>
      <c r="S283" s="207"/>
      <c r="T283" s="209">
        <f>T284</f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R283" s="210" t="s">
        <v>198</v>
      </c>
      <c r="AT283" s="211" t="s">
        <v>70</v>
      </c>
      <c r="AU283" s="211" t="s">
        <v>71</v>
      </c>
      <c r="AY283" s="210" t="s">
        <v>166</v>
      </c>
      <c r="BK283" s="212">
        <f>BK284</f>
        <v>0</v>
      </c>
    </row>
    <row r="284" s="2" customFormat="1" ht="16.5" customHeight="1">
      <c r="A284" s="41"/>
      <c r="B284" s="42"/>
      <c r="C284" s="215" t="s">
        <v>627</v>
      </c>
      <c r="D284" s="215" t="s">
        <v>168</v>
      </c>
      <c r="E284" s="216" t="s">
        <v>345</v>
      </c>
      <c r="F284" s="217" t="s">
        <v>346</v>
      </c>
      <c r="G284" s="218" t="s">
        <v>347</v>
      </c>
      <c r="H284" s="277"/>
      <c r="I284" s="220"/>
      <c r="J284" s="221">
        <f>ROUND(I284*H284,2)</f>
        <v>0</v>
      </c>
      <c r="K284" s="217" t="s">
        <v>19</v>
      </c>
      <c r="L284" s="47"/>
      <c r="M284" s="278" t="s">
        <v>19</v>
      </c>
      <c r="N284" s="279" t="s">
        <v>42</v>
      </c>
      <c r="O284" s="280"/>
      <c r="P284" s="281">
        <f>O284*H284</f>
        <v>0</v>
      </c>
      <c r="Q284" s="281">
        <v>0</v>
      </c>
      <c r="R284" s="281">
        <f>Q284*H284</f>
        <v>0</v>
      </c>
      <c r="S284" s="281">
        <v>0</v>
      </c>
      <c r="T284" s="282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6" t="s">
        <v>173</v>
      </c>
      <c r="AT284" s="226" t="s">
        <v>168</v>
      </c>
      <c r="AU284" s="226" t="s">
        <v>79</v>
      </c>
      <c r="AY284" s="20" t="s">
        <v>166</v>
      </c>
      <c r="BE284" s="227">
        <f>IF(N284="základní",J284,0)</f>
        <v>0</v>
      </c>
      <c r="BF284" s="227">
        <f>IF(N284="snížená",J284,0)</f>
        <v>0</v>
      </c>
      <c r="BG284" s="227">
        <f>IF(N284="zákl. přenesená",J284,0)</f>
        <v>0</v>
      </c>
      <c r="BH284" s="227">
        <f>IF(N284="sníž. přenesená",J284,0)</f>
        <v>0</v>
      </c>
      <c r="BI284" s="227">
        <f>IF(N284="nulová",J284,0)</f>
        <v>0</v>
      </c>
      <c r="BJ284" s="20" t="s">
        <v>79</v>
      </c>
      <c r="BK284" s="227">
        <f>ROUND(I284*H284,2)</f>
        <v>0</v>
      </c>
      <c r="BL284" s="20" t="s">
        <v>173</v>
      </c>
      <c r="BM284" s="226" t="s">
        <v>532</v>
      </c>
    </row>
    <row r="285" s="2" customFormat="1" ht="6.96" customHeight="1">
      <c r="A285" s="41"/>
      <c r="B285" s="62"/>
      <c r="C285" s="63"/>
      <c r="D285" s="63"/>
      <c r="E285" s="63"/>
      <c r="F285" s="63"/>
      <c r="G285" s="63"/>
      <c r="H285" s="63"/>
      <c r="I285" s="63"/>
      <c r="J285" s="63"/>
      <c r="K285" s="63"/>
      <c r="L285" s="47"/>
      <c r="M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</row>
  </sheetData>
  <sheetProtection sheet="1" autoFilter="0" formatColumns="0" formatRows="0" objects="1" scenarios="1" spinCount="100000" saltValue="qmvisKpdJvD96T9QjoavZvID6lEV3864kpiYvdbztFHA0yGUMTH/ul+SljnYxLBhDrLdHREFokFPxAqkE6+Jow==" hashValue="1LUtsgI0weQIxM8AYGE+l0IapGtHATnB95pCbRTcxMi7jZ78cE1vYD9hU287RdQ0cu0lNmW6CL8zizfB7XGPiA==" algorithmName="SHA-512" password="CC35"/>
  <autoFilter ref="C95:K28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0" r:id="rId1" display="https://podminky.urs.cz/item/CS_URS_2025_02/213141112"/>
    <hyperlink ref="F112" r:id="rId2" display="https://podminky.urs.cz/item/CS_URS_2025_02/213311151"/>
    <hyperlink ref="F121" r:id="rId3" display="https://podminky.urs.cz/item/CS_URS_2025_02/312321816"/>
    <hyperlink ref="F128" r:id="rId4" display="https://podminky.urs.cz/item/CS_URS_2025_02/312351121"/>
    <hyperlink ref="F135" r:id="rId5" display="https://podminky.urs.cz/item/CS_URS_2025_02/312351122"/>
    <hyperlink ref="F142" r:id="rId6" display="https://podminky.urs.cz/item/CS_URS_2025_02/312351911"/>
    <hyperlink ref="F149" r:id="rId7" display="https://podminky.urs.cz/item/CS_URS_2025_02/312362021"/>
    <hyperlink ref="F157" r:id="rId8" display="https://podminky.urs.cz/item/CS_URS_2025_02/631311236"/>
    <hyperlink ref="F171" r:id="rId9" display="https://podminky.urs.cz/item/CS_URS_2025_02/631319175"/>
    <hyperlink ref="F178" r:id="rId10" display="https://podminky.urs.cz/item/CS_URS_2025_02/631351101"/>
    <hyperlink ref="F184" r:id="rId11" display="https://podminky.urs.cz/item/CS_URS_2025_02/631351102"/>
    <hyperlink ref="F190" r:id="rId12" display="https://podminky.urs.cz/item/CS_URS_2025_02/631362021"/>
    <hyperlink ref="F197" r:id="rId13" display="https://podminky.urs.cz/item/CS_URS_2025_02/632481213"/>
    <hyperlink ref="F204" r:id="rId14" display="https://podminky.urs.cz/item/CS_URS_2025_02/633991111"/>
    <hyperlink ref="F212" r:id="rId15" display="https://podminky.urs.cz/item/CS_URS_2025_02/953943121"/>
    <hyperlink ref="F227" r:id="rId16" display="https://podminky.urs.cz/item/CS_URS_2025_02/998011008"/>
    <hyperlink ref="F231" r:id="rId17" display="https://podminky.urs.cz/item/CS_URS_2025_02/767995112"/>
    <hyperlink ref="F252" r:id="rId18" display="https://podminky.urs.cz/item/CS_URS_2025_02/998767121"/>
    <hyperlink ref="F255" r:id="rId19" display="https://podminky.urs.cz/item/CS_URS_2025_02/783317101"/>
    <hyperlink ref="F263" r:id="rId20" display="https://podminky.urs.cz/item/CS_URS_2025_02/789111141"/>
    <hyperlink ref="F270" r:id="rId21" display="https://podminky.urs.cz/item/CS_URS_2025_02/789111260"/>
    <hyperlink ref="F277" r:id="rId22" display="https://podminky.urs.cz/item/CS_URS_2025_02/78941253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3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1045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ROUND(J95,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ROUND((SUM(BE95:BE393)),  2)</f>
        <v>0</v>
      </c>
      <c r="G35" s="41"/>
      <c r="H35" s="41"/>
      <c r="I35" s="160">
        <v>0.20999999999999999</v>
      </c>
      <c r="J35" s="159">
        <f>ROUND(((SUM(BE95:BE393))*I35),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ROUND((SUM(BF95:BF393)),  2)</f>
        <v>0</v>
      </c>
      <c r="G36" s="41"/>
      <c r="H36" s="41"/>
      <c r="I36" s="160">
        <v>0.12</v>
      </c>
      <c r="J36" s="159">
        <f>ROUND(((SUM(BF95:BF393))*I36),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ROUND((SUM(BG95:BG393)),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ROUND((SUM(BH95:BH393)),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ROUND((SUM(BI95:BI393)),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0213 - Překážka 13 - Rozjezdová radiusová sestava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J95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J96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J97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430</v>
      </c>
      <c r="E66" s="185"/>
      <c r="F66" s="185"/>
      <c r="G66" s="185"/>
      <c r="H66" s="185"/>
      <c r="I66" s="185"/>
      <c r="J66" s="186">
        <f>J117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147</v>
      </c>
      <c r="E67" s="185"/>
      <c r="F67" s="185"/>
      <c r="G67" s="185"/>
      <c r="H67" s="185"/>
      <c r="I67" s="185"/>
      <c r="J67" s="186">
        <f>J219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148</v>
      </c>
      <c r="E68" s="185"/>
      <c r="F68" s="185"/>
      <c r="G68" s="185"/>
      <c r="H68" s="185"/>
      <c r="I68" s="185"/>
      <c r="J68" s="186">
        <f>J274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352</v>
      </c>
      <c r="E69" s="180"/>
      <c r="F69" s="180"/>
      <c r="G69" s="180"/>
      <c r="H69" s="180"/>
      <c r="I69" s="180"/>
      <c r="J69" s="181">
        <f>J277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353</v>
      </c>
      <c r="E70" s="185"/>
      <c r="F70" s="185"/>
      <c r="G70" s="185"/>
      <c r="H70" s="185"/>
      <c r="I70" s="185"/>
      <c r="J70" s="186">
        <f>J278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354</v>
      </c>
      <c r="E71" s="185"/>
      <c r="F71" s="185"/>
      <c r="G71" s="185"/>
      <c r="H71" s="185"/>
      <c r="I71" s="185"/>
      <c r="J71" s="186">
        <f>J326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355</v>
      </c>
      <c r="E72" s="185"/>
      <c r="F72" s="185"/>
      <c r="G72" s="185"/>
      <c r="H72" s="185"/>
      <c r="I72" s="185"/>
      <c r="J72" s="186">
        <f>J343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77"/>
      <c r="C73" s="178"/>
      <c r="D73" s="179" t="s">
        <v>150</v>
      </c>
      <c r="E73" s="180"/>
      <c r="F73" s="180"/>
      <c r="G73" s="180"/>
      <c r="H73" s="180"/>
      <c r="I73" s="180"/>
      <c r="J73" s="181">
        <f>J392</f>
        <v>0</v>
      </c>
      <c r="K73" s="178"/>
      <c r="L73" s="182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151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172" t="str">
        <f>E7</f>
        <v>Novostavba skateparkového hřiště, Bystřice pod Hostýnem</v>
      </c>
      <c r="F83" s="35"/>
      <c r="G83" s="35"/>
      <c r="H83" s="35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138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2" customFormat="1" ht="16.5" customHeight="1">
      <c r="A85" s="41"/>
      <c r="B85" s="42"/>
      <c r="C85" s="43"/>
      <c r="D85" s="43"/>
      <c r="E85" s="172" t="s">
        <v>349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350</v>
      </c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72" t="str">
        <f>E11</f>
        <v>0213 - Překážka 13 - Rozjezdová radiusová sestava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21</v>
      </c>
      <c r="D89" s="43"/>
      <c r="E89" s="43"/>
      <c r="F89" s="30" t="str">
        <f>F14</f>
        <v xml:space="preserve"> </v>
      </c>
      <c r="G89" s="43"/>
      <c r="H89" s="43"/>
      <c r="I89" s="35" t="s">
        <v>23</v>
      </c>
      <c r="J89" s="75" t="str">
        <f>IF(J14="","",J14)</f>
        <v>31. 8. 2025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25.65" customHeight="1">
      <c r="A91" s="41"/>
      <c r="B91" s="42"/>
      <c r="C91" s="35" t="s">
        <v>25</v>
      </c>
      <c r="D91" s="43"/>
      <c r="E91" s="43"/>
      <c r="F91" s="30" t="str">
        <f>E17</f>
        <v>Město Bystřice pod Hostýnem</v>
      </c>
      <c r="G91" s="43"/>
      <c r="H91" s="43"/>
      <c r="I91" s="35" t="s">
        <v>31</v>
      </c>
      <c r="J91" s="39" t="str">
        <f>E23</f>
        <v>Michal Langoš, Hranice na Moravě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29</v>
      </c>
      <c r="D92" s="43"/>
      <c r="E92" s="43"/>
      <c r="F92" s="30" t="str">
        <f>IF(E20="","",E20)</f>
        <v>Vyplň údaj</v>
      </c>
      <c r="G92" s="43"/>
      <c r="H92" s="43"/>
      <c r="I92" s="35" t="s">
        <v>34</v>
      </c>
      <c r="J92" s="39" t="str">
        <f>E26</f>
        <v xml:space="preserve"> 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0.32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1" customFormat="1" ht="29.28" customHeight="1">
      <c r="A94" s="188"/>
      <c r="B94" s="189"/>
      <c r="C94" s="190" t="s">
        <v>152</v>
      </c>
      <c r="D94" s="191" t="s">
        <v>56</v>
      </c>
      <c r="E94" s="191" t="s">
        <v>52</v>
      </c>
      <c r="F94" s="191" t="s">
        <v>53</v>
      </c>
      <c r="G94" s="191" t="s">
        <v>153</v>
      </c>
      <c r="H94" s="191" t="s">
        <v>154</v>
      </c>
      <c r="I94" s="191" t="s">
        <v>155</v>
      </c>
      <c r="J94" s="191" t="s">
        <v>142</v>
      </c>
      <c r="K94" s="192" t="s">
        <v>156</v>
      </c>
      <c r="L94" s="193"/>
      <c r="M94" s="95" t="s">
        <v>19</v>
      </c>
      <c r="N94" s="96" t="s">
        <v>41</v>
      </c>
      <c r="O94" s="96" t="s">
        <v>157</v>
      </c>
      <c r="P94" s="96" t="s">
        <v>158</v>
      </c>
      <c r="Q94" s="96" t="s">
        <v>159</v>
      </c>
      <c r="R94" s="96" t="s">
        <v>160</v>
      </c>
      <c r="S94" s="96" t="s">
        <v>161</v>
      </c>
      <c r="T94" s="97" t="s">
        <v>162</v>
      </c>
      <c r="U94" s="188"/>
      <c r="V94" s="188"/>
      <c r="W94" s="188"/>
      <c r="X94" s="188"/>
      <c r="Y94" s="188"/>
      <c r="Z94" s="188"/>
      <c r="AA94" s="188"/>
      <c r="AB94" s="188"/>
      <c r="AC94" s="188"/>
      <c r="AD94" s="188"/>
      <c r="AE94" s="188"/>
    </row>
    <row r="95" s="2" customFormat="1" ht="22.8" customHeight="1">
      <c r="A95" s="41"/>
      <c r="B95" s="42"/>
      <c r="C95" s="102" t="s">
        <v>163</v>
      </c>
      <c r="D95" s="43"/>
      <c r="E95" s="43"/>
      <c r="F95" s="43"/>
      <c r="G95" s="43"/>
      <c r="H95" s="43"/>
      <c r="I95" s="43"/>
      <c r="J95" s="194">
        <f>BK95</f>
        <v>0</v>
      </c>
      <c r="K95" s="43"/>
      <c r="L95" s="47"/>
      <c r="M95" s="98"/>
      <c r="N95" s="195"/>
      <c r="O95" s="99"/>
      <c r="P95" s="196">
        <f>P96+P277+P392</f>
        <v>0</v>
      </c>
      <c r="Q95" s="99"/>
      <c r="R95" s="196">
        <f>R96+R277+R392</f>
        <v>237.89537919000003</v>
      </c>
      <c r="S95" s="99"/>
      <c r="T95" s="197">
        <f>T96+T277+T392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70</v>
      </c>
      <c r="AU95" s="20" t="s">
        <v>143</v>
      </c>
      <c r="BK95" s="198">
        <f>BK96+BK277+BK392</f>
        <v>0</v>
      </c>
    </row>
    <row r="96" s="12" customFormat="1" ht="25.92" customHeight="1">
      <c r="A96" s="12"/>
      <c r="B96" s="199"/>
      <c r="C96" s="200"/>
      <c r="D96" s="201" t="s">
        <v>70</v>
      </c>
      <c r="E96" s="202" t="s">
        <v>164</v>
      </c>
      <c r="F96" s="202" t="s">
        <v>165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P97+P117+P219+P274</f>
        <v>0</v>
      </c>
      <c r="Q96" s="207"/>
      <c r="R96" s="208">
        <f>R97+R117+R219+R274</f>
        <v>236.91661061000002</v>
      </c>
      <c r="S96" s="207"/>
      <c r="T96" s="209">
        <f>T97+T117+T219+T274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79</v>
      </c>
      <c r="AT96" s="211" t="s">
        <v>70</v>
      </c>
      <c r="AU96" s="211" t="s">
        <v>71</v>
      </c>
      <c r="AY96" s="210" t="s">
        <v>166</v>
      </c>
      <c r="BK96" s="212">
        <f>BK97+BK117+BK219+BK274</f>
        <v>0</v>
      </c>
    </row>
    <row r="97" s="12" customFormat="1" ht="22.8" customHeight="1">
      <c r="A97" s="12"/>
      <c r="B97" s="199"/>
      <c r="C97" s="200"/>
      <c r="D97" s="201" t="s">
        <v>70</v>
      </c>
      <c r="E97" s="213" t="s">
        <v>81</v>
      </c>
      <c r="F97" s="213" t="s">
        <v>248</v>
      </c>
      <c r="G97" s="200"/>
      <c r="H97" s="200"/>
      <c r="I97" s="203"/>
      <c r="J97" s="214">
        <f>BK97</f>
        <v>0</v>
      </c>
      <c r="K97" s="200"/>
      <c r="L97" s="205"/>
      <c r="M97" s="206"/>
      <c r="N97" s="207"/>
      <c r="O97" s="207"/>
      <c r="P97" s="208">
        <f>SUM(P98:P116)</f>
        <v>0</v>
      </c>
      <c r="Q97" s="207"/>
      <c r="R97" s="208">
        <f>SUM(R98:R116)</f>
        <v>215.36589466000001</v>
      </c>
      <c r="S97" s="207"/>
      <c r="T97" s="209">
        <f>SUM(T98:T116)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79</v>
      </c>
      <c r="AT97" s="211" t="s">
        <v>70</v>
      </c>
      <c r="AU97" s="211" t="s">
        <v>79</v>
      </c>
      <c r="AY97" s="210" t="s">
        <v>166</v>
      </c>
      <c r="BK97" s="212">
        <f>SUM(BK98:BK116)</f>
        <v>0</v>
      </c>
    </row>
    <row r="98" s="2" customFormat="1" ht="24.15" customHeight="1">
      <c r="A98" s="41"/>
      <c r="B98" s="42"/>
      <c r="C98" s="215" t="s">
        <v>79</v>
      </c>
      <c r="D98" s="215" t="s">
        <v>168</v>
      </c>
      <c r="E98" s="216" t="s">
        <v>431</v>
      </c>
      <c r="F98" s="217" t="s">
        <v>432</v>
      </c>
      <c r="G98" s="218" t="s">
        <v>188</v>
      </c>
      <c r="H98" s="219">
        <v>58.573999999999998</v>
      </c>
      <c r="I98" s="220"/>
      <c r="J98" s="221">
        <f>ROUND(I98*H98,2)</f>
        <v>0</v>
      </c>
      <c r="K98" s="217" t="s">
        <v>172</v>
      </c>
      <c r="L98" s="47"/>
      <c r="M98" s="222" t="s">
        <v>19</v>
      </c>
      <c r="N98" s="223" t="s">
        <v>42</v>
      </c>
      <c r="O98" s="87"/>
      <c r="P98" s="224">
        <f>O98*H98</f>
        <v>0</v>
      </c>
      <c r="Q98" s="224">
        <v>0.00013999999999999999</v>
      </c>
      <c r="R98" s="224">
        <f>Q98*H98</f>
        <v>0.0082003599999999986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173</v>
      </c>
      <c r="AT98" s="226" t="s">
        <v>168</v>
      </c>
      <c r="AU98" s="226" t="s">
        <v>81</v>
      </c>
      <c r="AY98" s="20" t="s">
        <v>166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79</v>
      </c>
      <c r="BK98" s="227">
        <f>ROUND(I98*H98,2)</f>
        <v>0</v>
      </c>
      <c r="BL98" s="20" t="s">
        <v>173</v>
      </c>
      <c r="BM98" s="226" t="s">
        <v>433</v>
      </c>
    </row>
    <row r="99" s="2" customFormat="1">
      <c r="A99" s="41"/>
      <c r="B99" s="42"/>
      <c r="C99" s="43"/>
      <c r="D99" s="228" t="s">
        <v>175</v>
      </c>
      <c r="E99" s="43"/>
      <c r="F99" s="229" t="s">
        <v>434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175</v>
      </c>
      <c r="AU99" s="20" t="s">
        <v>81</v>
      </c>
    </row>
    <row r="100" s="13" customFormat="1">
      <c r="A100" s="13"/>
      <c r="B100" s="233"/>
      <c r="C100" s="234"/>
      <c r="D100" s="235" t="s">
        <v>177</v>
      </c>
      <c r="E100" s="236" t="s">
        <v>19</v>
      </c>
      <c r="F100" s="237" t="s">
        <v>1046</v>
      </c>
      <c r="G100" s="234"/>
      <c r="H100" s="236" t="s">
        <v>19</v>
      </c>
      <c r="I100" s="238"/>
      <c r="J100" s="234"/>
      <c r="K100" s="234"/>
      <c r="L100" s="239"/>
      <c r="M100" s="240"/>
      <c r="N100" s="241"/>
      <c r="O100" s="241"/>
      <c r="P100" s="241"/>
      <c r="Q100" s="241"/>
      <c r="R100" s="241"/>
      <c r="S100" s="241"/>
      <c r="T100" s="242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3" t="s">
        <v>177</v>
      </c>
      <c r="AU100" s="243" t="s">
        <v>81</v>
      </c>
      <c r="AV100" s="13" t="s">
        <v>79</v>
      </c>
      <c r="AW100" s="13" t="s">
        <v>33</v>
      </c>
      <c r="AX100" s="13" t="s">
        <v>71</v>
      </c>
      <c r="AY100" s="243" t="s">
        <v>166</v>
      </c>
    </row>
    <row r="101" s="13" customFormat="1">
      <c r="A101" s="13"/>
      <c r="B101" s="233"/>
      <c r="C101" s="234"/>
      <c r="D101" s="235" t="s">
        <v>177</v>
      </c>
      <c r="E101" s="236" t="s">
        <v>19</v>
      </c>
      <c r="F101" s="237" t="s">
        <v>436</v>
      </c>
      <c r="G101" s="234"/>
      <c r="H101" s="236" t="s">
        <v>19</v>
      </c>
      <c r="I101" s="238"/>
      <c r="J101" s="234"/>
      <c r="K101" s="234"/>
      <c r="L101" s="239"/>
      <c r="M101" s="240"/>
      <c r="N101" s="241"/>
      <c r="O101" s="241"/>
      <c r="P101" s="241"/>
      <c r="Q101" s="241"/>
      <c r="R101" s="241"/>
      <c r="S101" s="241"/>
      <c r="T101" s="242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3" t="s">
        <v>177</v>
      </c>
      <c r="AU101" s="243" t="s">
        <v>81</v>
      </c>
      <c r="AV101" s="13" t="s">
        <v>79</v>
      </c>
      <c r="AW101" s="13" t="s">
        <v>33</v>
      </c>
      <c r="AX101" s="13" t="s">
        <v>71</v>
      </c>
      <c r="AY101" s="243" t="s">
        <v>166</v>
      </c>
    </row>
    <row r="102" s="14" customFormat="1">
      <c r="A102" s="14"/>
      <c r="B102" s="244"/>
      <c r="C102" s="245"/>
      <c r="D102" s="235" t="s">
        <v>177</v>
      </c>
      <c r="E102" s="246" t="s">
        <v>19</v>
      </c>
      <c r="F102" s="247" t="s">
        <v>1047</v>
      </c>
      <c r="G102" s="245"/>
      <c r="H102" s="248">
        <v>58.573999999999998</v>
      </c>
      <c r="I102" s="249"/>
      <c r="J102" s="245"/>
      <c r="K102" s="245"/>
      <c r="L102" s="250"/>
      <c r="M102" s="251"/>
      <c r="N102" s="252"/>
      <c r="O102" s="252"/>
      <c r="P102" s="252"/>
      <c r="Q102" s="252"/>
      <c r="R102" s="252"/>
      <c r="S102" s="252"/>
      <c r="T102" s="253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4" t="s">
        <v>177</v>
      </c>
      <c r="AU102" s="254" t="s">
        <v>81</v>
      </c>
      <c r="AV102" s="14" t="s">
        <v>81</v>
      </c>
      <c r="AW102" s="14" t="s">
        <v>33</v>
      </c>
      <c r="AX102" s="14" t="s">
        <v>71</v>
      </c>
      <c r="AY102" s="254" t="s">
        <v>166</v>
      </c>
    </row>
    <row r="103" s="15" customFormat="1">
      <c r="A103" s="15"/>
      <c r="B103" s="255"/>
      <c r="C103" s="256"/>
      <c r="D103" s="235" t="s">
        <v>177</v>
      </c>
      <c r="E103" s="257" t="s">
        <v>19</v>
      </c>
      <c r="F103" s="258" t="s">
        <v>180</v>
      </c>
      <c r="G103" s="256"/>
      <c r="H103" s="259">
        <v>58.573999999999998</v>
      </c>
      <c r="I103" s="260"/>
      <c r="J103" s="256"/>
      <c r="K103" s="256"/>
      <c r="L103" s="261"/>
      <c r="M103" s="262"/>
      <c r="N103" s="263"/>
      <c r="O103" s="263"/>
      <c r="P103" s="263"/>
      <c r="Q103" s="263"/>
      <c r="R103" s="263"/>
      <c r="S103" s="263"/>
      <c r="T103" s="264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T103" s="265" t="s">
        <v>177</v>
      </c>
      <c r="AU103" s="265" t="s">
        <v>81</v>
      </c>
      <c r="AV103" s="15" t="s">
        <v>173</v>
      </c>
      <c r="AW103" s="15" t="s">
        <v>33</v>
      </c>
      <c r="AX103" s="15" t="s">
        <v>79</v>
      </c>
      <c r="AY103" s="265" t="s">
        <v>166</v>
      </c>
    </row>
    <row r="104" s="2" customFormat="1" ht="16.5" customHeight="1">
      <c r="A104" s="41"/>
      <c r="B104" s="42"/>
      <c r="C104" s="283" t="s">
        <v>81</v>
      </c>
      <c r="D104" s="283" t="s">
        <v>392</v>
      </c>
      <c r="E104" s="284" t="s">
        <v>438</v>
      </c>
      <c r="F104" s="285" t="s">
        <v>439</v>
      </c>
      <c r="G104" s="286" t="s">
        <v>188</v>
      </c>
      <c r="H104" s="287">
        <v>69.381</v>
      </c>
      <c r="I104" s="288"/>
      <c r="J104" s="289">
        <f>ROUND(I104*H104,2)</f>
        <v>0</v>
      </c>
      <c r="K104" s="285" t="s">
        <v>172</v>
      </c>
      <c r="L104" s="290"/>
      <c r="M104" s="291" t="s">
        <v>19</v>
      </c>
      <c r="N104" s="292" t="s">
        <v>42</v>
      </c>
      <c r="O104" s="87"/>
      <c r="P104" s="224">
        <f>O104*H104</f>
        <v>0</v>
      </c>
      <c r="Q104" s="224">
        <v>0.00029999999999999997</v>
      </c>
      <c r="R104" s="224">
        <f>Q104*H104</f>
        <v>0.020814299999999997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226</v>
      </c>
      <c r="AT104" s="226" t="s">
        <v>392</v>
      </c>
      <c r="AU104" s="226" t="s">
        <v>81</v>
      </c>
      <c r="AY104" s="20" t="s">
        <v>166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79</v>
      </c>
      <c r="BK104" s="227">
        <f>ROUND(I104*H104,2)</f>
        <v>0</v>
      </c>
      <c r="BL104" s="20" t="s">
        <v>173</v>
      </c>
      <c r="BM104" s="226" t="s">
        <v>440</v>
      </c>
    </row>
    <row r="105" s="13" customFormat="1">
      <c r="A105" s="13"/>
      <c r="B105" s="233"/>
      <c r="C105" s="234"/>
      <c r="D105" s="235" t="s">
        <v>177</v>
      </c>
      <c r="E105" s="236" t="s">
        <v>19</v>
      </c>
      <c r="F105" s="237" t="s">
        <v>1046</v>
      </c>
      <c r="G105" s="234"/>
      <c r="H105" s="236" t="s">
        <v>19</v>
      </c>
      <c r="I105" s="238"/>
      <c r="J105" s="234"/>
      <c r="K105" s="234"/>
      <c r="L105" s="239"/>
      <c r="M105" s="240"/>
      <c r="N105" s="241"/>
      <c r="O105" s="241"/>
      <c r="P105" s="241"/>
      <c r="Q105" s="241"/>
      <c r="R105" s="241"/>
      <c r="S105" s="241"/>
      <c r="T105" s="242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3" t="s">
        <v>177</v>
      </c>
      <c r="AU105" s="243" t="s">
        <v>81</v>
      </c>
      <c r="AV105" s="13" t="s">
        <v>79</v>
      </c>
      <c r="AW105" s="13" t="s">
        <v>33</v>
      </c>
      <c r="AX105" s="13" t="s">
        <v>71</v>
      </c>
      <c r="AY105" s="243" t="s">
        <v>166</v>
      </c>
    </row>
    <row r="106" s="13" customFormat="1">
      <c r="A106" s="13"/>
      <c r="B106" s="233"/>
      <c r="C106" s="234"/>
      <c r="D106" s="235" t="s">
        <v>177</v>
      </c>
      <c r="E106" s="236" t="s">
        <v>19</v>
      </c>
      <c r="F106" s="237" t="s">
        <v>436</v>
      </c>
      <c r="G106" s="234"/>
      <c r="H106" s="236" t="s">
        <v>19</v>
      </c>
      <c r="I106" s="238"/>
      <c r="J106" s="234"/>
      <c r="K106" s="234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177</v>
      </c>
      <c r="AU106" s="243" t="s">
        <v>81</v>
      </c>
      <c r="AV106" s="13" t="s">
        <v>79</v>
      </c>
      <c r="AW106" s="13" t="s">
        <v>33</v>
      </c>
      <c r="AX106" s="13" t="s">
        <v>71</v>
      </c>
      <c r="AY106" s="243" t="s">
        <v>166</v>
      </c>
    </row>
    <row r="107" s="14" customFormat="1">
      <c r="A107" s="14"/>
      <c r="B107" s="244"/>
      <c r="C107" s="245"/>
      <c r="D107" s="235" t="s">
        <v>177</v>
      </c>
      <c r="E107" s="246" t="s">
        <v>19</v>
      </c>
      <c r="F107" s="247" t="s">
        <v>1047</v>
      </c>
      <c r="G107" s="245"/>
      <c r="H107" s="248">
        <v>58.573999999999998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177</v>
      </c>
      <c r="AU107" s="254" t="s">
        <v>81</v>
      </c>
      <c r="AV107" s="14" t="s">
        <v>81</v>
      </c>
      <c r="AW107" s="14" t="s">
        <v>33</v>
      </c>
      <c r="AX107" s="14" t="s">
        <v>71</v>
      </c>
      <c r="AY107" s="254" t="s">
        <v>166</v>
      </c>
    </row>
    <row r="108" s="15" customFormat="1">
      <c r="A108" s="15"/>
      <c r="B108" s="255"/>
      <c r="C108" s="256"/>
      <c r="D108" s="235" t="s">
        <v>177</v>
      </c>
      <c r="E108" s="257" t="s">
        <v>19</v>
      </c>
      <c r="F108" s="258" t="s">
        <v>180</v>
      </c>
      <c r="G108" s="256"/>
      <c r="H108" s="259">
        <v>58.573999999999998</v>
      </c>
      <c r="I108" s="260"/>
      <c r="J108" s="256"/>
      <c r="K108" s="256"/>
      <c r="L108" s="261"/>
      <c r="M108" s="262"/>
      <c r="N108" s="263"/>
      <c r="O108" s="263"/>
      <c r="P108" s="263"/>
      <c r="Q108" s="263"/>
      <c r="R108" s="263"/>
      <c r="S108" s="263"/>
      <c r="T108" s="264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5" t="s">
        <v>177</v>
      </c>
      <c r="AU108" s="265" t="s">
        <v>81</v>
      </c>
      <c r="AV108" s="15" t="s">
        <v>173</v>
      </c>
      <c r="AW108" s="15" t="s">
        <v>33</v>
      </c>
      <c r="AX108" s="15" t="s">
        <v>79</v>
      </c>
      <c r="AY108" s="265" t="s">
        <v>166</v>
      </c>
    </row>
    <row r="109" s="14" customFormat="1">
      <c r="A109" s="14"/>
      <c r="B109" s="244"/>
      <c r="C109" s="245"/>
      <c r="D109" s="235" t="s">
        <v>177</v>
      </c>
      <c r="E109" s="245"/>
      <c r="F109" s="247" t="s">
        <v>1048</v>
      </c>
      <c r="G109" s="245"/>
      <c r="H109" s="248">
        <v>69.381</v>
      </c>
      <c r="I109" s="249"/>
      <c r="J109" s="245"/>
      <c r="K109" s="245"/>
      <c r="L109" s="250"/>
      <c r="M109" s="251"/>
      <c r="N109" s="252"/>
      <c r="O109" s="252"/>
      <c r="P109" s="252"/>
      <c r="Q109" s="252"/>
      <c r="R109" s="252"/>
      <c r="S109" s="252"/>
      <c r="T109" s="253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4" t="s">
        <v>177</v>
      </c>
      <c r="AU109" s="254" t="s">
        <v>81</v>
      </c>
      <c r="AV109" s="14" t="s">
        <v>81</v>
      </c>
      <c r="AW109" s="14" t="s">
        <v>4</v>
      </c>
      <c r="AX109" s="14" t="s">
        <v>79</v>
      </c>
      <c r="AY109" s="254" t="s">
        <v>166</v>
      </c>
    </row>
    <row r="110" s="2" customFormat="1" ht="16.5" customHeight="1">
      <c r="A110" s="41"/>
      <c r="B110" s="42"/>
      <c r="C110" s="215" t="s">
        <v>185</v>
      </c>
      <c r="D110" s="215" t="s">
        <v>168</v>
      </c>
      <c r="E110" s="216" t="s">
        <v>442</v>
      </c>
      <c r="F110" s="217" t="s">
        <v>443</v>
      </c>
      <c r="G110" s="218" t="s">
        <v>194</v>
      </c>
      <c r="H110" s="219">
        <v>99.692999999999998</v>
      </c>
      <c r="I110" s="220"/>
      <c r="J110" s="221">
        <f>ROUND(I110*H110,2)</f>
        <v>0</v>
      </c>
      <c r="K110" s="217" t="s">
        <v>172</v>
      </c>
      <c r="L110" s="47"/>
      <c r="M110" s="222" t="s">
        <v>19</v>
      </c>
      <c r="N110" s="223" t="s">
        <v>42</v>
      </c>
      <c r="O110" s="87"/>
      <c r="P110" s="224">
        <f>O110*H110</f>
        <v>0</v>
      </c>
      <c r="Q110" s="224">
        <v>2.1600000000000001</v>
      </c>
      <c r="R110" s="224">
        <f>Q110*H110</f>
        <v>215.33688000000001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173</v>
      </c>
      <c r="AT110" s="226" t="s">
        <v>168</v>
      </c>
      <c r="AU110" s="226" t="s">
        <v>81</v>
      </c>
      <c r="AY110" s="20" t="s">
        <v>166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79</v>
      </c>
      <c r="BK110" s="227">
        <f>ROUND(I110*H110,2)</f>
        <v>0</v>
      </c>
      <c r="BL110" s="20" t="s">
        <v>173</v>
      </c>
      <c r="BM110" s="226" t="s">
        <v>444</v>
      </c>
    </row>
    <row r="111" s="2" customFormat="1">
      <c r="A111" s="41"/>
      <c r="B111" s="42"/>
      <c r="C111" s="43"/>
      <c r="D111" s="228" t="s">
        <v>175</v>
      </c>
      <c r="E111" s="43"/>
      <c r="F111" s="229" t="s">
        <v>445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175</v>
      </c>
      <c r="AU111" s="20" t="s">
        <v>81</v>
      </c>
    </row>
    <row r="112" s="13" customFormat="1">
      <c r="A112" s="13"/>
      <c r="B112" s="233"/>
      <c r="C112" s="234"/>
      <c r="D112" s="235" t="s">
        <v>177</v>
      </c>
      <c r="E112" s="236" t="s">
        <v>19</v>
      </c>
      <c r="F112" s="237" t="s">
        <v>1046</v>
      </c>
      <c r="G112" s="234"/>
      <c r="H112" s="236" t="s">
        <v>19</v>
      </c>
      <c r="I112" s="238"/>
      <c r="J112" s="234"/>
      <c r="K112" s="234"/>
      <c r="L112" s="239"/>
      <c r="M112" s="240"/>
      <c r="N112" s="241"/>
      <c r="O112" s="241"/>
      <c r="P112" s="241"/>
      <c r="Q112" s="241"/>
      <c r="R112" s="241"/>
      <c r="S112" s="241"/>
      <c r="T112" s="242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3" t="s">
        <v>177</v>
      </c>
      <c r="AU112" s="243" t="s">
        <v>81</v>
      </c>
      <c r="AV112" s="13" t="s">
        <v>79</v>
      </c>
      <c r="AW112" s="13" t="s">
        <v>33</v>
      </c>
      <c r="AX112" s="13" t="s">
        <v>71</v>
      </c>
      <c r="AY112" s="243" t="s">
        <v>166</v>
      </c>
    </row>
    <row r="113" s="13" customFormat="1">
      <c r="A113" s="13"/>
      <c r="B113" s="233"/>
      <c r="C113" s="234"/>
      <c r="D113" s="235" t="s">
        <v>177</v>
      </c>
      <c r="E113" s="236" t="s">
        <v>19</v>
      </c>
      <c r="F113" s="237" t="s">
        <v>436</v>
      </c>
      <c r="G113" s="234"/>
      <c r="H113" s="236" t="s">
        <v>19</v>
      </c>
      <c r="I113" s="238"/>
      <c r="J113" s="234"/>
      <c r="K113" s="234"/>
      <c r="L113" s="239"/>
      <c r="M113" s="240"/>
      <c r="N113" s="241"/>
      <c r="O113" s="241"/>
      <c r="P113" s="241"/>
      <c r="Q113" s="241"/>
      <c r="R113" s="241"/>
      <c r="S113" s="241"/>
      <c r="T113" s="242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3" t="s">
        <v>177</v>
      </c>
      <c r="AU113" s="243" t="s">
        <v>81</v>
      </c>
      <c r="AV113" s="13" t="s">
        <v>79</v>
      </c>
      <c r="AW113" s="13" t="s">
        <v>33</v>
      </c>
      <c r="AX113" s="13" t="s">
        <v>71</v>
      </c>
      <c r="AY113" s="243" t="s">
        <v>166</v>
      </c>
    </row>
    <row r="114" s="14" customFormat="1">
      <c r="A114" s="14"/>
      <c r="B114" s="244"/>
      <c r="C114" s="245"/>
      <c r="D114" s="235" t="s">
        <v>177</v>
      </c>
      <c r="E114" s="246" t="s">
        <v>19</v>
      </c>
      <c r="F114" s="247" t="s">
        <v>1049</v>
      </c>
      <c r="G114" s="245"/>
      <c r="H114" s="248">
        <v>39.500999999999998</v>
      </c>
      <c r="I114" s="249"/>
      <c r="J114" s="245"/>
      <c r="K114" s="245"/>
      <c r="L114" s="250"/>
      <c r="M114" s="251"/>
      <c r="N114" s="252"/>
      <c r="O114" s="252"/>
      <c r="P114" s="252"/>
      <c r="Q114" s="252"/>
      <c r="R114" s="252"/>
      <c r="S114" s="252"/>
      <c r="T114" s="253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4" t="s">
        <v>177</v>
      </c>
      <c r="AU114" s="254" t="s">
        <v>81</v>
      </c>
      <c r="AV114" s="14" t="s">
        <v>81</v>
      </c>
      <c r="AW114" s="14" t="s">
        <v>33</v>
      </c>
      <c r="AX114" s="14" t="s">
        <v>71</v>
      </c>
      <c r="AY114" s="254" t="s">
        <v>166</v>
      </c>
    </row>
    <row r="115" s="14" customFormat="1">
      <c r="A115" s="14"/>
      <c r="B115" s="244"/>
      <c r="C115" s="245"/>
      <c r="D115" s="235" t="s">
        <v>177</v>
      </c>
      <c r="E115" s="246" t="s">
        <v>19</v>
      </c>
      <c r="F115" s="247" t="s">
        <v>1050</v>
      </c>
      <c r="G115" s="245"/>
      <c r="H115" s="248">
        <v>60.192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177</v>
      </c>
      <c r="AU115" s="254" t="s">
        <v>81</v>
      </c>
      <c r="AV115" s="14" t="s">
        <v>81</v>
      </c>
      <c r="AW115" s="14" t="s">
        <v>33</v>
      </c>
      <c r="AX115" s="14" t="s">
        <v>71</v>
      </c>
      <c r="AY115" s="254" t="s">
        <v>166</v>
      </c>
    </row>
    <row r="116" s="15" customFormat="1">
      <c r="A116" s="15"/>
      <c r="B116" s="255"/>
      <c r="C116" s="256"/>
      <c r="D116" s="235" t="s">
        <v>177</v>
      </c>
      <c r="E116" s="257" t="s">
        <v>19</v>
      </c>
      <c r="F116" s="258" t="s">
        <v>180</v>
      </c>
      <c r="G116" s="256"/>
      <c r="H116" s="259">
        <v>99.692999999999998</v>
      </c>
      <c r="I116" s="260"/>
      <c r="J116" s="256"/>
      <c r="K116" s="256"/>
      <c r="L116" s="261"/>
      <c r="M116" s="262"/>
      <c r="N116" s="263"/>
      <c r="O116" s="263"/>
      <c r="P116" s="263"/>
      <c r="Q116" s="263"/>
      <c r="R116" s="263"/>
      <c r="S116" s="263"/>
      <c r="T116" s="264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65" t="s">
        <v>177</v>
      </c>
      <c r="AU116" s="265" t="s">
        <v>81</v>
      </c>
      <c r="AV116" s="15" t="s">
        <v>173</v>
      </c>
      <c r="AW116" s="15" t="s">
        <v>33</v>
      </c>
      <c r="AX116" s="15" t="s">
        <v>79</v>
      </c>
      <c r="AY116" s="265" t="s">
        <v>166</v>
      </c>
    </row>
    <row r="117" s="12" customFormat="1" ht="22.8" customHeight="1">
      <c r="A117" s="12"/>
      <c r="B117" s="199"/>
      <c r="C117" s="200"/>
      <c r="D117" s="201" t="s">
        <v>70</v>
      </c>
      <c r="E117" s="213" t="s">
        <v>213</v>
      </c>
      <c r="F117" s="213" t="s">
        <v>462</v>
      </c>
      <c r="G117" s="200"/>
      <c r="H117" s="200"/>
      <c r="I117" s="203"/>
      <c r="J117" s="214">
        <f>BK117</f>
        <v>0</v>
      </c>
      <c r="K117" s="200"/>
      <c r="L117" s="205"/>
      <c r="M117" s="206"/>
      <c r="N117" s="207"/>
      <c r="O117" s="207"/>
      <c r="P117" s="208">
        <f>SUM(P118:P218)</f>
        <v>0</v>
      </c>
      <c r="Q117" s="207"/>
      <c r="R117" s="208">
        <f>SUM(R118:R218)</f>
        <v>21.514054349999999</v>
      </c>
      <c r="S117" s="207"/>
      <c r="T117" s="209">
        <f>SUM(T118:T218)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10" t="s">
        <v>79</v>
      </c>
      <c r="AT117" s="211" t="s">
        <v>70</v>
      </c>
      <c r="AU117" s="211" t="s">
        <v>79</v>
      </c>
      <c r="AY117" s="210" t="s">
        <v>166</v>
      </c>
      <c r="BK117" s="212">
        <f>SUM(BK118:BK218)</f>
        <v>0</v>
      </c>
    </row>
    <row r="118" s="2" customFormat="1" ht="21.75" customHeight="1">
      <c r="A118" s="41"/>
      <c r="B118" s="42"/>
      <c r="C118" s="215" t="s">
        <v>173</v>
      </c>
      <c r="D118" s="215" t="s">
        <v>168</v>
      </c>
      <c r="E118" s="216" t="s">
        <v>463</v>
      </c>
      <c r="F118" s="217" t="s">
        <v>464</v>
      </c>
      <c r="G118" s="218" t="s">
        <v>194</v>
      </c>
      <c r="H118" s="219">
        <v>8.3800000000000008</v>
      </c>
      <c r="I118" s="220"/>
      <c r="J118" s="221">
        <f>ROUND(I118*H118,2)</f>
        <v>0</v>
      </c>
      <c r="K118" s="217" t="s">
        <v>172</v>
      </c>
      <c r="L118" s="47"/>
      <c r="M118" s="222" t="s">
        <v>19</v>
      </c>
      <c r="N118" s="223" t="s">
        <v>42</v>
      </c>
      <c r="O118" s="87"/>
      <c r="P118" s="224">
        <f>O118*H118</f>
        <v>0</v>
      </c>
      <c r="Q118" s="224">
        <v>2.5018699999999998</v>
      </c>
      <c r="R118" s="224">
        <f>Q118*H118</f>
        <v>20.965670599999999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173</v>
      </c>
      <c r="AT118" s="226" t="s">
        <v>168</v>
      </c>
      <c r="AU118" s="226" t="s">
        <v>81</v>
      </c>
      <c r="AY118" s="20" t="s">
        <v>166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79</v>
      </c>
      <c r="BK118" s="227">
        <f>ROUND(I118*H118,2)</f>
        <v>0</v>
      </c>
      <c r="BL118" s="20" t="s">
        <v>173</v>
      </c>
      <c r="BM118" s="226" t="s">
        <v>465</v>
      </c>
    </row>
    <row r="119" s="2" customFormat="1">
      <c r="A119" s="41"/>
      <c r="B119" s="42"/>
      <c r="C119" s="43"/>
      <c r="D119" s="228" t="s">
        <v>175</v>
      </c>
      <c r="E119" s="43"/>
      <c r="F119" s="229" t="s">
        <v>466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175</v>
      </c>
      <c r="AU119" s="20" t="s">
        <v>81</v>
      </c>
    </row>
    <row r="120" s="13" customFormat="1">
      <c r="A120" s="13"/>
      <c r="B120" s="233"/>
      <c r="C120" s="234"/>
      <c r="D120" s="235" t="s">
        <v>177</v>
      </c>
      <c r="E120" s="236" t="s">
        <v>19</v>
      </c>
      <c r="F120" s="237" t="s">
        <v>1046</v>
      </c>
      <c r="G120" s="234"/>
      <c r="H120" s="236" t="s">
        <v>19</v>
      </c>
      <c r="I120" s="238"/>
      <c r="J120" s="234"/>
      <c r="K120" s="234"/>
      <c r="L120" s="239"/>
      <c r="M120" s="240"/>
      <c r="N120" s="241"/>
      <c r="O120" s="241"/>
      <c r="P120" s="241"/>
      <c r="Q120" s="241"/>
      <c r="R120" s="241"/>
      <c r="S120" s="241"/>
      <c r="T120" s="242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3" t="s">
        <v>177</v>
      </c>
      <c r="AU120" s="243" t="s">
        <v>81</v>
      </c>
      <c r="AV120" s="13" t="s">
        <v>79</v>
      </c>
      <c r="AW120" s="13" t="s">
        <v>33</v>
      </c>
      <c r="AX120" s="13" t="s">
        <v>71</v>
      </c>
      <c r="AY120" s="243" t="s">
        <v>166</v>
      </c>
    </row>
    <row r="121" s="13" customFormat="1">
      <c r="A121" s="13"/>
      <c r="B121" s="233"/>
      <c r="C121" s="234"/>
      <c r="D121" s="235" t="s">
        <v>177</v>
      </c>
      <c r="E121" s="236" t="s">
        <v>19</v>
      </c>
      <c r="F121" s="237" t="s">
        <v>446</v>
      </c>
      <c r="G121" s="234"/>
      <c r="H121" s="236" t="s">
        <v>19</v>
      </c>
      <c r="I121" s="238"/>
      <c r="J121" s="234"/>
      <c r="K121" s="234"/>
      <c r="L121" s="239"/>
      <c r="M121" s="240"/>
      <c r="N121" s="241"/>
      <c r="O121" s="241"/>
      <c r="P121" s="241"/>
      <c r="Q121" s="241"/>
      <c r="R121" s="241"/>
      <c r="S121" s="241"/>
      <c r="T121" s="242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3" t="s">
        <v>177</v>
      </c>
      <c r="AU121" s="243" t="s">
        <v>81</v>
      </c>
      <c r="AV121" s="13" t="s">
        <v>79</v>
      </c>
      <c r="AW121" s="13" t="s">
        <v>33</v>
      </c>
      <c r="AX121" s="13" t="s">
        <v>71</v>
      </c>
      <c r="AY121" s="243" t="s">
        <v>166</v>
      </c>
    </row>
    <row r="122" s="13" customFormat="1">
      <c r="A122" s="13"/>
      <c r="B122" s="233"/>
      <c r="C122" s="234"/>
      <c r="D122" s="235" t="s">
        <v>177</v>
      </c>
      <c r="E122" s="236" t="s">
        <v>19</v>
      </c>
      <c r="F122" s="237" t="s">
        <v>1051</v>
      </c>
      <c r="G122" s="234"/>
      <c r="H122" s="236" t="s">
        <v>19</v>
      </c>
      <c r="I122" s="238"/>
      <c r="J122" s="234"/>
      <c r="K122" s="234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177</v>
      </c>
      <c r="AU122" s="243" t="s">
        <v>81</v>
      </c>
      <c r="AV122" s="13" t="s">
        <v>79</v>
      </c>
      <c r="AW122" s="13" t="s">
        <v>33</v>
      </c>
      <c r="AX122" s="13" t="s">
        <v>71</v>
      </c>
      <c r="AY122" s="243" t="s">
        <v>166</v>
      </c>
    </row>
    <row r="123" s="14" customFormat="1">
      <c r="A123" s="14"/>
      <c r="B123" s="244"/>
      <c r="C123" s="245"/>
      <c r="D123" s="235" t="s">
        <v>177</v>
      </c>
      <c r="E123" s="246" t="s">
        <v>19</v>
      </c>
      <c r="F123" s="247" t="s">
        <v>1052</v>
      </c>
      <c r="G123" s="245"/>
      <c r="H123" s="248">
        <v>3.7200000000000002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177</v>
      </c>
      <c r="AU123" s="254" t="s">
        <v>81</v>
      </c>
      <c r="AV123" s="14" t="s">
        <v>81</v>
      </c>
      <c r="AW123" s="14" t="s">
        <v>33</v>
      </c>
      <c r="AX123" s="14" t="s">
        <v>71</v>
      </c>
      <c r="AY123" s="254" t="s">
        <v>166</v>
      </c>
    </row>
    <row r="124" s="13" customFormat="1">
      <c r="A124" s="13"/>
      <c r="B124" s="233"/>
      <c r="C124" s="234"/>
      <c r="D124" s="235" t="s">
        <v>177</v>
      </c>
      <c r="E124" s="236" t="s">
        <v>19</v>
      </c>
      <c r="F124" s="237" t="s">
        <v>1053</v>
      </c>
      <c r="G124" s="234"/>
      <c r="H124" s="236" t="s">
        <v>19</v>
      </c>
      <c r="I124" s="238"/>
      <c r="J124" s="234"/>
      <c r="K124" s="234"/>
      <c r="L124" s="239"/>
      <c r="M124" s="240"/>
      <c r="N124" s="241"/>
      <c r="O124" s="241"/>
      <c r="P124" s="241"/>
      <c r="Q124" s="241"/>
      <c r="R124" s="241"/>
      <c r="S124" s="241"/>
      <c r="T124" s="242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3" t="s">
        <v>177</v>
      </c>
      <c r="AU124" s="243" t="s">
        <v>81</v>
      </c>
      <c r="AV124" s="13" t="s">
        <v>79</v>
      </c>
      <c r="AW124" s="13" t="s">
        <v>33</v>
      </c>
      <c r="AX124" s="13" t="s">
        <v>71</v>
      </c>
      <c r="AY124" s="243" t="s">
        <v>166</v>
      </c>
    </row>
    <row r="125" s="14" customFormat="1">
      <c r="A125" s="14"/>
      <c r="B125" s="244"/>
      <c r="C125" s="245"/>
      <c r="D125" s="235" t="s">
        <v>177</v>
      </c>
      <c r="E125" s="246" t="s">
        <v>19</v>
      </c>
      <c r="F125" s="247" t="s">
        <v>1054</v>
      </c>
      <c r="G125" s="245"/>
      <c r="H125" s="248">
        <v>2.0899999999999999</v>
      </c>
      <c r="I125" s="249"/>
      <c r="J125" s="245"/>
      <c r="K125" s="245"/>
      <c r="L125" s="250"/>
      <c r="M125" s="251"/>
      <c r="N125" s="252"/>
      <c r="O125" s="252"/>
      <c r="P125" s="252"/>
      <c r="Q125" s="252"/>
      <c r="R125" s="252"/>
      <c r="S125" s="252"/>
      <c r="T125" s="253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4" t="s">
        <v>177</v>
      </c>
      <c r="AU125" s="254" t="s">
        <v>81</v>
      </c>
      <c r="AV125" s="14" t="s">
        <v>81</v>
      </c>
      <c r="AW125" s="14" t="s">
        <v>33</v>
      </c>
      <c r="AX125" s="14" t="s">
        <v>71</v>
      </c>
      <c r="AY125" s="254" t="s">
        <v>166</v>
      </c>
    </row>
    <row r="126" s="13" customFormat="1">
      <c r="A126" s="13"/>
      <c r="B126" s="233"/>
      <c r="C126" s="234"/>
      <c r="D126" s="235" t="s">
        <v>177</v>
      </c>
      <c r="E126" s="236" t="s">
        <v>19</v>
      </c>
      <c r="F126" s="237" t="s">
        <v>1055</v>
      </c>
      <c r="G126" s="234"/>
      <c r="H126" s="236" t="s">
        <v>19</v>
      </c>
      <c r="I126" s="238"/>
      <c r="J126" s="234"/>
      <c r="K126" s="234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177</v>
      </c>
      <c r="AU126" s="243" t="s">
        <v>81</v>
      </c>
      <c r="AV126" s="13" t="s">
        <v>79</v>
      </c>
      <c r="AW126" s="13" t="s">
        <v>33</v>
      </c>
      <c r="AX126" s="13" t="s">
        <v>71</v>
      </c>
      <c r="AY126" s="243" t="s">
        <v>166</v>
      </c>
    </row>
    <row r="127" s="14" customFormat="1">
      <c r="A127" s="14"/>
      <c r="B127" s="244"/>
      <c r="C127" s="245"/>
      <c r="D127" s="235" t="s">
        <v>177</v>
      </c>
      <c r="E127" s="246" t="s">
        <v>19</v>
      </c>
      <c r="F127" s="247" t="s">
        <v>1056</v>
      </c>
      <c r="G127" s="245"/>
      <c r="H127" s="248">
        <v>1.0600000000000001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177</v>
      </c>
      <c r="AU127" s="254" t="s">
        <v>81</v>
      </c>
      <c r="AV127" s="14" t="s">
        <v>81</v>
      </c>
      <c r="AW127" s="14" t="s">
        <v>33</v>
      </c>
      <c r="AX127" s="14" t="s">
        <v>71</v>
      </c>
      <c r="AY127" s="254" t="s">
        <v>166</v>
      </c>
    </row>
    <row r="128" s="13" customFormat="1">
      <c r="A128" s="13"/>
      <c r="B128" s="233"/>
      <c r="C128" s="234"/>
      <c r="D128" s="235" t="s">
        <v>177</v>
      </c>
      <c r="E128" s="236" t="s">
        <v>19</v>
      </c>
      <c r="F128" s="237" t="s">
        <v>1057</v>
      </c>
      <c r="G128" s="234"/>
      <c r="H128" s="236" t="s">
        <v>19</v>
      </c>
      <c r="I128" s="238"/>
      <c r="J128" s="234"/>
      <c r="K128" s="234"/>
      <c r="L128" s="239"/>
      <c r="M128" s="240"/>
      <c r="N128" s="241"/>
      <c r="O128" s="241"/>
      <c r="P128" s="241"/>
      <c r="Q128" s="241"/>
      <c r="R128" s="241"/>
      <c r="S128" s="241"/>
      <c r="T128" s="242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3" t="s">
        <v>177</v>
      </c>
      <c r="AU128" s="243" t="s">
        <v>81</v>
      </c>
      <c r="AV128" s="13" t="s">
        <v>79</v>
      </c>
      <c r="AW128" s="13" t="s">
        <v>33</v>
      </c>
      <c r="AX128" s="13" t="s">
        <v>71</v>
      </c>
      <c r="AY128" s="243" t="s">
        <v>166</v>
      </c>
    </row>
    <row r="129" s="14" customFormat="1">
      <c r="A129" s="14"/>
      <c r="B129" s="244"/>
      <c r="C129" s="245"/>
      <c r="D129" s="235" t="s">
        <v>177</v>
      </c>
      <c r="E129" s="246" t="s">
        <v>19</v>
      </c>
      <c r="F129" s="247" t="s">
        <v>1058</v>
      </c>
      <c r="G129" s="245"/>
      <c r="H129" s="248">
        <v>1.51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4" t="s">
        <v>177</v>
      </c>
      <c r="AU129" s="254" t="s">
        <v>81</v>
      </c>
      <c r="AV129" s="14" t="s">
        <v>81</v>
      </c>
      <c r="AW129" s="14" t="s">
        <v>33</v>
      </c>
      <c r="AX129" s="14" t="s">
        <v>71</v>
      </c>
      <c r="AY129" s="254" t="s">
        <v>166</v>
      </c>
    </row>
    <row r="130" s="15" customFormat="1">
      <c r="A130" s="15"/>
      <c r="B130" s="255"/>
      <c r="C130" s="256"/>
      <c r="D130" s="235" t="s">
        <v>177</v>
      </c>
      <c r="E130" s="257" t="s">
        <v>19</v>
      </c>
      <c r="F130" s="258" t="s">
        <v>180</v>
      </c>
      <c r="G130" s="256"/>
      <c r="H130" s="259">
        <v>8.3800000000000008</v>
      </c>
      <c r="I130" s="260"/>
      <c r="J130" s="256"/>
      <c r="K130" s="256"/>
      <c r="L130" s="261"/>
      <c r="M130" s="262"/>
      <c r="N130" s="263"/>
      <c r="O130" s="263"/>
      <c r="P130" s="263"/>
      <c r="Q130" s="263"/>
      <c r="R130" s="263"/>
      <c r="S130" s="263"/>
      <c r="T130" s="264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5" t="s">
        <v>177</v>
      </c>
      <c r="AU130" s="265" t="s">
        <v>81</v>
      </c>
      <c r="AV130" s="15" t="s">
        <v>173</v>
      </c>
      <c r="AW130" s="15" t="s">
        <v>33</v>
      </c>
      <c r="AX130" s="15" t="s">
        <v>79</v>
      </c>
      <c r="AY130" s="265" t="s">
        <v>166</v>
      </c>
    </row>
    <row r="131" s="2" customFormat="1" ht="16.5" customHeight="1">
      <c r="A131" s="41"/>
      <c r="B131" s="42"/>
      <c r="C131" s="283" t="s">
        <v>198</v>
      </c>
      <c r="D131" s="283" t="s">
        <v>392</v>
      </c>
      <c r="E131" s="284" t="s">
        <v>474</v>
      </c>
      <c r="F131" s="285" t="s">
        <v>475</v>
      </c>
      <c r="G131" s="286" t="s">
        <v>385</v>
      </c>
      <c r="H131" s="287">
        <v>116.5</v>
      </c>
      <c r="I131" s="288"/>
      <c r="J131" s="289">
        <f>ROUND(I131*H131,2)</f>
        <v>0</v>
      </c>
      <c r="K131" s="285" t="s">
        <v>476</v>
      </c>
      <c r="L131" s="290"/>
      <c r="M131" s="291" t="s">
        <v>19</v>
      </c>
      <c r="N131" s="292" t="s">
        <v>42</v>
      </c>
      <c r="O131" s="87"/>
      <c r="P131" s="224">
        <f>O131*H131</f>
        <v>0</v>
      </c>
      <c r="Q131" s="224">
        <v>0.001</v>
      </c>
      <c r="R131" s="224">
        <f>Q131*H131</f>
        <v>0.11650000000000001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226</v>
      </c>
      <c r="AT131" s="226" t="s">
        <v>392</v>
      </c>
      <c r="AU131" s="226" t="s">
        <v>81</v>
      </c>
      <c r="AY131" s="20" t="s">
        <v>166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79</v>
      </c>
      <c r="BK131" s="227">
        <f>ROUND(I131*H131,2)</f>
        <v>0</v>
      </c>
      <c r="BL131" s="20" t="s">
        <v>173</v>
      </c>
      <c r="BM131" s="226" t="s">
        <v>577</v>
      </c>
    </row>
    <row r="132" s="13" customFormat="1">
      <c r="A132" s="13"/>
      <c r="B132" s="233"/>
      <c r="C132" s="234"/>
      <c r="D132" s="235" t="s">
        <v>177</v>
      </c>
      <c r="E132" s="236" t="s">
        <v>19</v>
      </c>
      <c r="F132" s="237" t="s">
        <v>1046</v>
      </c>
      <c r="G132" s="234"/>
      <c r="H132" s="236" t="s">
        <v>19</v>
      </c>
      <c r="I132" s="238"/>
      <c r="J132" s="234"/>
      <c r="K132" s="234"/>
      <c r="L132" s="239"/>
      <c r="M132" s="240"/>
      <c r="N132" s="241"/>
      <c r="O132" s="241"/>
      <c r="P132" s="241"/>
      <c r="Q132" s="241"/>
      <c r="R132" s="241"/>
      <c r="S132" s="241"/>
      <c r="T132" s="242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3" t="s">
        <v>177</v>
      </c>
      <c r="AU132" s="243" t="s">
        <v>81</v>
      </c>
      <c r="AV132" s="13" t="s">
        <v>79</v>
      </c>
      <c r="AW132" s="13" t="s">
        <v>33</v>
      </c>
      <c r="AX132" s="13" t="s">
        <v>71</v>
      </c>
      <c r="AY132" s="243" t="s">
        <v>166</v>
      </c>
    </row>
    <row r="133" s="13" customFormat="1">
      <c r="A133" s="13"/>
      <c r="B133" s="233"/>
      <c r="C133" s="234"/>
      <c r="D133" s="235" t="s">
        <v>177</v>
      </c>
      <c r="E133" s="236" t="s">
        <v>19</v>
      </c>
      <c r="F133" s="237" t="s">
        <v>446</v>
      </c>
      <c r="G133" s="234"/>
      <c r="H133" s="236" t="s">
        <v>19</v>
      </c>
      <c r="I133" s="238"/>
      <c r="J133" s="234"/>
      <c r="K133" s="234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177</v>
      </c>
      <c r="AU133" s="243" t="s">
        <v>81</v>
      </c>
      <c r="AV133" s="13" t="s">
        <v>79</v>
      </c>
      <c r="AW133" s="13" t="s">
        <v>33</v>
      </c>
      <c r="AX133" s="13" t="s">
        <v>71</v>
      </c>
      <c r="AY133" s="243" t="s">
        <v>166</v>
      </c>
    </row>
    <row r="134" s="13" customFormat="1">
      <c r="A134" s="13"/>
      <c r="B134" s="233"/>
      <c r="C134" s="234"/>
      <c r="D134" s="235" t="s">
        <v>177</v>
      </c>
      <c r="E134" s="236" t="s">
        <v>19</v>
      </c>
      <c r="F134" s="237" t="s">
        <v>1053</v>
      </c>
      <c r="G134" s="234"/>
      <c r="H134" s="236" t="s">
        <v>19</v>
      </c>
      <c r="I134" s="238"/>
      <c r="J134" s="234"/>
      <c r="K134" s="234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177</v>
      </c>
      <c r="AU134" s="243" t="s">
        <v>81</v>
      </c>
      <c r="AV134" s="13" t="s">
        <v>79</v>
      </c>
      <c r="AW134" s="13" t="s">
        <v>33</v>
      </c>
      <c r="AX134" s="13" t="s">
        <v>71</v>
      </c>
      <c r="AY134" s="243" t="s">
        <v>166</v>
      </c>
    </row>
    <row r="135" s="14" customFormat="1">
      <c r="A135" s="14"/>
      <c r="B135" s="244"/>
      <c r="C135" s="245"/>
      <c r="D135" s="235" t="s">
        <v>177</v>
      </c>
      <c r="E135" s="246" t="s">
        <v>19</v>
      </c>
      <c r="F135" s="247" t="s">
        <v>1054</v>
      </c>
      <c r="G135" s="245"/>
      <c r="H135" s="248">
        <v>2.0899999999999999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177</v>
      </c>
      <c r="AU135" s="254" t="s">
        <v>81</v>
      </c>
      <c r="AV135" s="14" t="s">
        <v>81</v>
      </c>
      <c r="AW135" s="14" t="s">
        <v>33</v>
      </c>
      <c r="AX135" s="14" t="s">
        <v>71</v>
      </c>
      <c r="AY135" s="254" t="s">
        <v>166</v>
      </c>
    </row>
    <row r="136" s="13" customFormat="1">
      <c r="A136" s="13"/>
      <c r="B136" s="233"/>
      <c r="C136" s="234"/>
      <c r="D136" s="235" t="s">
        <v>177</v>
      </c>
      <c r="E136" s="236" t="s">
        <v>19</v>
      </c>
      <c r="F136" s="237" t="s">
        <v>1055</v>
      </c>
      <c r="G136" s="234"/>
      <c r="H136" s="236" t="s">
        <v>19</v>
      </c>
      <c r="I136" s="238"/>
      <c r="J136" s="234"/>
      <c r="K136" s="234"/>
      <c r="L136" s="239"/>
      <c r="M136" s="240"/>
      <c r="N136" s="241"/>
      <c r="O136" s="241"/>
      <c r="P136" s="241"/>
      <c r="Q136" s="241"/>
      <c r="R136" s="241"/>
      <c r="S136" s="241"/>
      <c r="T136" s="242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3" t="s">
        <v>177</v>
      </c>
      <c r="AU136" s="243" t="s">
        <v>81</v>
      </c>
      <c r="AV136" s="13" t="s">
        <v>79</v>
      </c>
      <c r="AW136" s="13" t="s">
        <v>33</v>
      </c>
      <c r="AX136" s="13" t="s">
        <v>71</v>
      </c>
      <c r="AY136" s="243" t="s">
        <v>166</v>
      </c>
    </row>
    <row r="137" s="14" customFormat="1">
      <c r="A137" s="14"/>
      <c r="B137" s="244"/>
      <c r="C137" s="245"/>
      <c r="D137" s="235" t="s">
        <v>177</v>
      </c>
      <c r="E137" s="246" t="s">
        <v>19</v>
      </c>
      <c r="F137" s="247" t="s">
        <v>1056</v>
      </c>
      <c r="G137" s="245"/>
      <c r="H137" s="248">
        <v>1.0600000000000001</v>
      </c>
      <c r="I137" s="249"/>
      <c r="J137" s="245"/>
      <c r="K137" s="245"/>
      <c r="L137" s="250"/>
      <c r="M137" s="251"/>
      <c r="N137" s="252"/>
      <c r="O137" s="252"/>
      <c r="P137" s="252"/>
      <c r="Q137" s="252"/>
      <c r="R137" s="252"/>
      <c r="S137" s="252"/>
      <c r="T137" s="253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4" t="s">
        <v>177</v>
      </c>
      <c r="AU137" s="254" t="s">
        <v>81</v>
      </c>
      <c r="AV137" s="14" t="s">
        <v>81</v>
      </c>
      <c r="AW137" s="14" t="s">
        <v>33</v>
      </c>
      <c r="AX137" s="14" t="s">
        <v>71</v>
      </c>
      <c r="AY137" s="254" t="s">
        <v>166</v>
      </c>
    </row>
    <row r="138" s="13" customFormat="1">
      <c r="A138" s="13"/>
      <c r="B138" s="233"/>
      <c r="C138" s="234"/>
      <c r="D138" s="235" t="s">
        <v>177</v>
      </c>
      <c r="E138" s="236" t="s">
        <v>19</v>
      </c>
      <c r="F138" s="237" t="s">
        <v>1057</v>
      </c>
      <c r="G138" s="234"/>
      <c r="H138" s="236" t="s">
        <v>19</v>
      </c>
      <c r="I138" s="238"/>
      <c r="J138" s="234"/>
      <c r="K138" s="234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177</v>
      </c>
      <c r="AU138" s="243" t="s">
        <v>81</v>
      </c>
      <c r="AV138" s="13" t="s">
        <v>79</v>
      </c>
      <c r="AW138" s="13" t="s">
        <v>33</v>
      </c>
      <c r="AX138" s="13" t="s">
        <v>71</v>
      </c>
      <c r="AY138" s="243" t="s">
        <v>166</v>
      </c>
    </row>
    <row r="139" s="14" customFormat="1">
      <c r="A139" s="14"/>
      <c r="B139" s="244"/>
      <c r="C139" s="245"/>
      <c r="D139" s="235" t="s">
        <v>177</v>
      </c>
      <c r="E139" s="246" t="s">
        <v>19</v>
      </c>
      <c r="F139" s="247" t="s">
        <v>1058</v>
      </c>
      <c r="G139" s="245"/>
      <c r="H139" s="248">
        <v>1.51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177</v>
      </c>
      <c r="AU139" s="254" t="s">
        <v>81</v>
      </c>
      <c r="AV139" s="14" t="s">
        <v>81</v>
      </c>
      <c r="AW139" s="14" t="s">
        <v>33</v>
      </c>
      <c r="AX139" s="14" t="s">
        <v>71</v>
      </c>
      <c r="AY139" s="254" t="s">
        <v>166</v>
      </c>
    </row>
    <row r="140" s="15" customFormat="1">
      <c r="A140" s="15"/>
      <c r="B140" s="255"/>
      <c r="C140" s="256"/>
      <c r="D140" s="235" t="s">
        <v>177</v>
      </c>
      <c r="E140" s="257" t="s">
        <v>19</v>
      </c>
      <c r="F140" s="258" t="s">
        <v>180</v>
      </c>
      <c r="G140" s="256"/>
      <c r="H140" s="259">
        <v>4.6600000000000001</v>
      </c>
      <c r="I140" s="260"/>
      <c r="J140" s="256"/>
      <c r="K140" s="256"/>
      <c r="L140" s="261"/>
      <c r="M140" s="262"/>
      <c r="N140" s="263"/>
      <c r="O140" s="263"/>
      <c r="P140" s="263"/>
      <c r="Q140" s="263"/>
      <c r="R140" s="263"/>
      <c r="S140" s="263"/>
      <c r="T140" s="264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65" t="s">
        <v>177</v>
      </c>
      <c r="AU140" s="265" t="s">
        <v>81</v>
      </c>
      <c r="AV140" s="15" t="s">
        <v>173</v>
      </c>
      <c r="AW140" s="15" t="s">
        <v>33</v>
      </c>
      <c r="AX140" s="15" t="s">
        <v>79</v>
      </c>
      <c r="AY140" s="265" t="s">
        <v>166</v>
      </c>
    </row>
    <row r="141" s="14" customFormat="1">
      <c r="A141" s="14"/>
      <c r="B141" s="244"/>
      <c r="C141" s="245"/>
      <c r="D141" s="235" t="s">
        <v>177</v>
      </c>
      <c r="E141" s="245"/>
      <c r="F141" s="247" t="s">
        <v>1059</v>
      </c>
      <c r="G141" s="245"/>
      <c r="H141" s="248">
        <v>116.5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4" t="s">
        <v>177</v>
      </c>
      <c r="AU141" s="254" t="s">
        <v>81</v>
      </c>
      <c r="AV141" s="14" t="s">
        <v>81</v>
      </c>
      <c r="AW141" s="14" t="s">
        <v>4</v>
      </c>
      <c r="AX141" s="14" t="s">
        <v>79</v>
      </c>
      <c r="AY141" s="254" t="s">
        <v>166</v>
      </c>
    </row>
    <row r="142" s="2" customFormat="1" ht="24.15" customHeight="1">
      <c r="A142" s="41"/>
      <c r="B142" s="42"/>
      <c r="C142" s="215" t="s">
        <v>213</v>
      </c>
      <c r="D142" s="215" t="s">
        <v>168</v>
      </c>
      <c r="E142" s="216" t="s">
        <v>479</v>
      </c>
      <c r="F142" s="217" t="s">
        <v>480</v>
      </c>
      <c r="G142" s="218" t="s">
        <v>194</v>
      </c>
      <c r="H142" s="219">
        <v>8.3800000000000008</v>
      </c>
      <c r="I142" s="220"/>
      <c r="J142" s="221">
        <f>ROUND(I142*H142,2)</f>
        <v>0</v>
      </c>
      <c r="K142" s="217" t="s">
        <v>172</v>
      </c>
      <c r="L142" s="47"/>
      <c r="M142" s="222" t="s">
        <v>19</v>
      </c>
      <c r="N142" s="223" t="s">
        <v>42</v>
      </c>
      <c r="O142" s="87"/>
      <c r="P142" s="224">
        <f>O142*H142</f>
        <v>0</v>
      </c>
      <c r="Q142" s="224">
        <v>0</v>
      </c>
      <c r="R142" s="224">
        <f>Q142*H142</f>
        <v>0</v>
      </c>
      <c r="S142" s="224">
        <v>0</v>
      </c>
      <c r="T142" s="225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6" t="s">
        <v>173</v>
      </c>
      <c r="AT142" s="226" t="s">
        <v>168</v>
      </c>
      <c r="AU142" s="226" t="s">
        <v>81</v>
      </c>
      <c r="AY142" s="20" t="s">
        <v>166</v>
      </c>
      <c r="BE142" s="227">
        <f>IF(N142="základní",J142,0)</f>
        <v>0</v>
      </c>
      <c r="BF142" s="227">
        <f>IF(N142="snížená",J142,0)</f>
        <v>0</v>
      </c>
      <c r="BG142" s="227">
        <f>IF(N142="zákl. přenesená",J142,0)</f>
        <v>0</v>
      </c>
      <c r="BH142" s="227">
        <f>IF(N142="sníž. přenesená",J142,0)</f>
        <v>0</v>
      </c>
      <c r="BI142" s="227">
        <f>IF(N142="nulová",J142,0)</f>
        <v>0</v>
      </c>
      <c r="BJ142" s="20" t="s">
        <v>79</v>
      </c>
      <c r="BK142" s="227">
        <f>ROUND(I142*H142,2)</f>
        <v>0</v>
      </c>
      <c r="BL142" s="20" t="s">
        <v>173</v>
      </c>
      <c r="BM142" s="226" t="s">
        <v>481</v>
      </c>
    </row>
    <row r="143" s="2" customFormat="1">
      <c r="A143" s="41"/>
      <c r="B143" s="42"/>
      <c r="C143" s="43"/>
      <c r="D143" s="228" t="s">
        <v>175</v>
      </c>
      <c r="E143" s="43"/>
      <c r="F143" s="229" t="s">
        <v>482</v>
      </c>
      <c r="G143" s="43"/>
      <c r="H143" s="43"/>
      <c r="I143" s="230"/>
      <c r="J143" s="43"/>
      <c r="K143" s="43"/>
      <c r="L143" s="47"/>
      <c r="M143" s="231"/>
      <c r="N143" s="232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175</v>
      </c>
      <c r="AU143" s="20" t="s">
        <v>81</v>
      </c>
    </row>
    <row r="144" s="13" customFormat="1">
      <c r="A144" s="13"/>
      <c r="B144" s="233"/>
      <c r="C144" s="234"/>
      <c r="D144" s="235" t="s">
        <v>177</v>
      </c>
      <c r="E144" s="236" t="s">
        <v>19</v>
      </c>
      <c r="F144" s="237" t="s">
        <v>1046</v>
      </c>
      <c r="G144" s="234"/>
      <c r="H144" s="236" t="s">
        <v>19</v>
      </c>
      <c r="I144" s="238"/>
      <c r="J144" s="234"/>
      <c r="K144" s="234"/>
      <c r="L144" s="239"/>
      <c r="M144" s="240"/>
      <c r="N144" s="241"/>
      <c r="O144" s="241"/>
      <c r="P144" s="241"/>
      <c r="Q144" s="241"/>
      <c r="R144" s="241"/>
      <c r="S144" s="241"/>
      <c r="T144" s="24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3" t="s">
        <v>177</v>
      </c>
      <c r="AU144" s="243" t="s">
        <v>81</v>
      </c>
      <c r="AV144" s="13" t="s">
        <v>79</v>
      </c>
      <c r="AW144" s="13" t="s">
        <v>33</v>
      </c>
      <c r="AX144" s="13" t="s">
        <v>71</v>
      </c>
      <c r="AY144" s="243" t="s">
        <v>166</v>
      </c>
    </row>
    <row r="145" s="13" customFormat="1">
      <c r="A145" s="13"/>
      <c r="B145" s="233"/>
      <c r="C145" s="234"/>
      <c r="D145" s="235" t="s">
        <v>177</v>
      </c>
      <c r="E145" s="236" t="s">
        <v>19</v>
      </c>
      <c r="F145" s="237" t="s">
        <v>446</v>
      </c>
      <c r="G145" s="234"/>
      <c r="H145" s="236" t="s">
        <v>19</v>
      </c>
      <c r="I145" s="238"/>
      <c r="J145" s="234"/>
      <c r="K145" s="234"/>
      <c r="L145" s="239"/>
      <c r="M145" s="240"/>
      <c r="N145" s="241"/>
      <c r="O145" s="241"/>
      <c r="P145" s="241"/>
      <c r="Q145" s="241"/>
      <c r="R145" s="241"/>
      <c r="S145" s="241"/>
      <c r="T145" s="242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3" t="s">
        <v>177</v>
      </c>
      <c r="AU145" s="243" t="s">
        <v>81</v>
      </c>
      <c r="AV145" s="13" t="s">
        <v>79</v>
      </c>
      <c r="AW145" s="13" t="s">
        <v>33</v>
      </c>
      <c r="AX145" s="13" t="s">
        <v>71</v>
      </c>
      <c r="AY145" s="243" t="s">
        <v>166</v>
      </c>
    </row>
    <row r="146" s="13" customFormat="1">
      <c r="A146" s="13"/>
      <c r="B146" s="233"/>
      <c r="C146" s="234"/>
      <c r="D146" s="235" t="s">
        <v>177</v>
      </c>
      <c r="E146" s="236" t="s">
        <v>19</v>
      </c>
      <c r="F146" s="237" t="s">
        <v>1051</v>
      </c>
      <c r="G146" s="234"/>
      <c r="H146" s="236" t="s">
        <v>19</v>
      </c>
      <c r="I146" s="238"/>
      <c r="J146" s="234"/>
      <c r="K146" s="234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177</v>
      </c>
      <c r="AU146" s="243" t="s">
        <v>81</v>
      </c>
      <c r="AV146" s="13" t="s">
        <v>79</v>
      </c>
      <c r="AW146" s="13" t="s">
        <v>33</v>
      </c>
      <c r="AX146" s="13" t="s">
        <v>71</v>
      </c>
      <c r="AY146" s="243" t="s">
        <v>166</v>
      </c>
    </row>
    <row r="147" s="14" customFormat="1">
      <c r="A147" s="14"/>
      <c r="B147" s="244"/>
      <c r="C147" s="245"/>
      <c r="D147" s="235" t="s">
        <v>177</v>
      </c>
      <c r="E147" s="246" t="s">
        <v>19</v>
      </c>
      <c r="F147" s="247" t="s">
        <v>1052</v>
      </c>
      <c r="G147" s="245"/>
      <c r="H147" s="248">
        <v>3.7200000000000002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177</v>
      </c>
      <c r="AU147" s="254" t="s">
        <v>81</v>
      </c>
      <c r="AV147" s="14" t="s">
        <v>81</v>
      </c>
      <c r="AW147" s="14" t="s">
        <v>33</v>
      </c>
      <c r="AX147" s="14" t="s">
        <v>71</v>
      </c>
      <c r="AY147" s="254" t="s">
        <v>166</v>
      </c>
    </row>
    <row r="148" s="13" customFormat="1">
      <c r="A148" s="13"/>
      <c r="B148" s="233"/>
      <c r="C148" s="234"/>
      <c r="D148" s="235" t="s">
        <v>177</v>
      </c>
      <c r="E148" s="236" t="s">
        <v>19</v>
      </c>
      <c r="F148" s="237" t="s">
        <v>1053</v>
      </c>
      <c r="G148" s="234"/>
      <c r="H148" s="236" t="s">
        <v>19</v>
      </c>
      <c r="I148" s="238"/>
      <c r="J148" s="234"/>
      <c r="K148" s="234"/>
      <c r="L148" s="239"/>
      <c r="M148" s="240"/>
      <c r="N148" s="241"/>
      <c r="O148" s="241"/>
      <c r="P148" s="241"/>
      <c r="Q148" s="241"/>
      <c r="R148" s="241"/>
      <c r="S148" s="241"/>
      <c r="T148" s="242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3" t="s">
        <v>177</v>
      </c>
      <c r="AU148" s="243" t="s">
        <v>81</v>
      </c>
      <c r="AV148" s="13" t="s">
        <v>79</v>
      </c>
      <c r="AW148" s="13" t="s">
        <v>33</v>
      </c>
      <c r="AX148" s="13" t="s">
        <v>71</v>
      </c>
      <c r="AY148" s="243" t="s">
        <v>166</v>
      </c>
    </row>
    <row r="149" s="14" customFormat="1">
      <c r="A149" s="14"/>
      <c r="B149" s="244"/>
      <c r="C149" s="245"/>
      <c r="D149" s="235" t="s">
        <v>177</v>
      </c>
      <c r="E149" s="246" t="s">
        <v>19</v>
      </c>
      <c r="F149" s="247" t="s">
        <v>1054</v>
      </c>
      <c r="G149" s="245"/>
      <c r="H149" s="248">
        <v>2.0899999999999999</v>
      </c>
      <c r="I149" s="249"/>
      <c r="J149" s="245"/>
      <c r="K149" s="245"/>
      <c r="L149" s="250"/>
      <c r="M149" s="251"/>
      <c r="N149" s="252"/>
      <c r="O149" s="252"/>
      <c r="P149" s="252"/>
      <c r="Q149" s="252"/>
      <c r="R149" s="252"/>
      <c r="S149" s="252"/>
      <c r="T149" s="25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4" t="s">
        <v>177</v>
      </c>
      <c r="AU149" s="254" t="s">
        <v>81</v>
      </c>
      <c r="AV149" s="14" t="s">
        <v>81</v>
      </c>
      <c r="AW149" s="14" t="s">
        <v>33</v>
      </c>
      <c r="AX149" s="14" t="s">
        <v>71</v>
      </c>
      <c r="AY149" s="254" t="s">
        <v>166</v>
      </c>
    </row>
    <row r="150" s="13" customFormat="1">
      <c r="A150" s="13"/>
      <c r="B150" s="233"/>
      <c r="C150" s="234"/>
      <c r="D150" s="235" t="s">
        <v>177</v>
      </c>
      <c r="E150" s="236" t="s">
        <v>19</v>
      </c>
      <c r="F150" s="237" t="s">
        <v>1055</v>
      </c>
      <c r="G150" s="234"/>
      <c r="H150" s="236" t="s">
        <v>19</v>
      </c>
      <c r="I150" s="238"/>
      <c r="J150" s="234"/>
      <c r="K150" s="234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177</v>
      </c>
      <c r="AU150" s="243" t="s">
        <v>81</v>
      </c>
      <c r="AV150" s="13" t="s">
        <v>79</v>
      </c>
      <c r="AW150" s="13" t="s">
        <v>33</v>
      </c>
      <c r="AX150" s="13" t="s">
        <v>71</v>
      </c>
      <c r="AY150" s="243" t="s">
        <v>166</v>
      </c>
    </row>
    <row r="151" s="14" customFormat="1">
      <c r="A151" s="14"/>
      <c r="B151" s="244"/>
      <c r="C151" s="245"/>
      <c r="D151" s="235" t="s">
        <v>177</v>
      </c>
      <c r="E151" s="246" t="s">
        <v>19</v>
      </c>
      <c r="F151" s="247" t="s">
        <v>1056</v>
      </c>
      <c r="G151" s="245"/>
      <c r="H151" s="248">
        <v>1.0600000000000001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177</v>
      </c>
      <c r="AU151" s="254" t="s">
        <v>81</v>
      </c>
      <c r="AV151" s="14" t="s">
        <v>81</v>
      </c>
      <c r="AW151" s="14" t="s">
        <v>33</v>
      </c>
      <c r="AX151" s="14" t="s">
        <v>71</v>
      </c>
      <c r="AY151" s="254" t="s">
        <v>166</v>
      </c>
    </row>
    <row r="152" s="13" customFormat="1">
      <c r="A152" s="13"/>
      <c r="B152" s="233"/>
      <c r="C152" s="234"/>
      <c r="D152" s="235" t="s">
        <v>177</v>
      </c>
      <c r="E152" s="236" t="s">
        <v>19</v>
      </c>
      <c r="F152" s="237" t="s">
        <v>1057</v>
      </c>
      <c r="G152" s="234"/>
      <c r="H152" s="236" t="s">
        <v>19</v>
      </c>
      <c r="I152" s="238"/>
      <c r="J152" s="234"/>
      <c r="K152" s="234"/>
      <c r="L152" s="239"/>
      <c r="M152" s="240"/>
      <c r="N152" s="241"/>
      <c r="O152" s="241"/>
      <c r="P152" s="241"/>
      <c r="Q152" s="241"/>
      <c r="R152" s="241"/>
      <c r="S152" s="241"/>
      <c r="T152" s="242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3" t="s">
        <v>177</v>
      </c>
      <c r="AU152" s="243" t="s">
        <v>81</v>
      </c>
      <c r="AV152" s="13" t="s">
        <v>79</v>
      </c>
      <c r="AW152" s="13" t="s">
        <v>33</v>
      </c>
      <c r="AX152" s="13" t="s">
        <v>71</v>
      </c>
      <c r="AY152" s="243" t="s">
        <v>166</v>
      </c>
    </row>
    <row r="153" s="14" customFormat="1">
      <c r="A153" s="14"/>
      <c r="B153" s="244"/>
      <c r="C153" s="245"/>
      <c r="D153" s="235" t="s">
        <v>177</v>
      </c>
      <c r="E153" s="246" t="s">
        <v>19</v>
      </c>
      <c r="F153" s="247" t="s">
        <v>1058</v>
      </c>
      <c r="G153" s="245"/>
      <c r="H153" s="248">
        <v>1.51</v>
      </c>
      <c r="I153" s="249"/>
      <c r="J153" s="245"/>
      <c r="K153" s="245"/>
      <c r="L153" s="250"/>
      <c r="M153" s="251"/>
      <c r="N153" s="252"/>
      <c r="O153" s="252"/>
      <c r="P153" s="252"/>
      <c r="Q153" s="252"/>
      <c r="R153" s="252"/>
      <c r="S153" s="252"/>
      <c r="T153" s="253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4" t="s">
        <v>177</v>
      </c>
      <c r="AU153" s="254" t="s">
        <v>81</v>
      </c>
      <c r="AV153" s="14" t="s">
        <v>81</v>
      </c>
      <c r="AW153" s="14" t="s">
        <v>33</v>
      </c>
      <c r="AX153" s="14" t="s">
        <v>71</v>
      </c>
      <c r="AY153" s="254" t="s">
        <v>166</v>
      </c>
    </row>
    <row r="154" s="15" customFormat="1">
      <c r="A154" s="15"/>
      <c r="B154" s="255"/>
      <c r="C154" s="256"/>
      <c r="D154" s="235" t="s">
        <v>177</v>
      </c>
      <c r="E154" s="257" t="s">
        <v>19</v>
      </c>
      <c r="F154" s="258" t="s">
        <v>180</v>
      </c>
      <c r="G154" s="256"/>
      <c r="H154" s="259">
        <v>8.3800000000000008</v>
      </c>
      <c r="I154" s="260"/>
      <c r="J154" s="256"/>
      <c r="K154" s="256"/>
      <c r="L154" s="261"/>
      <c r="M154" s="262"/>
      <c r="N154" s="263"/>
      <c r="O154" s="263"/>
      <c r="P154" s="263"/>
      <c r="Q154" s="263"/>
      <c r="R154" s="263"/>
      <c r="S154" s="263"/>
      <c r="T154" s="264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5" t="s">
        <v>177</v>
      </c>
      <c r="AU154" s="265" t="s">
        <v>81</v>
      </c>
      <c r="AV154" s="15" t="s">
        <v>173</v>
      </c>
      <c r="AW154" s="15" t="s">
        <v>33</v>
      </c>
      <c r="AX154" s="15" t="s">
        <v>79</v>
      </c>
      <c r="AY154" s="265" t="s">
        <v>166</v>
      </c>
    </row>
    <row r="155" s="2" customFormat="1" ht="21.75" customHeight="1">
      <c r="A155" s="41"/>
      <c r="B155" s="42"/>
      <c r="C155" s="215" t="s">
        <v>179</v>
      </c>
      <c r="D155" s="215" t="s">
        <v>168</v>
      </c>
      <c r="E155" s="216" t="s">
        <v>483</v>
      </c>
      <c r="F155" s="217" t="s">
        <v>484</v>
      </c>
      <c r="G155" s="218" t="s">
        <v>194</v>
      </c>
      <c r="H155" s="219">
        <v>4.6600000000000001</v>
      </c>
      <c r="I155" s="220"/>
      <c r="J155" s="221">
        <f>ROUND(I155*H155,2)</f>
        <v>0</v>
      </c>
      <c r="K155" s="217" t="s">
        <v>172</v>
      </c>
      <c r="L155" s="47"/>
      <c r="M155" s="222" t="s">
        <v>19</v>
      </c>
      <c r="N155" s="223" t="s">
        <v>42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173</v>
      </c>
      <c r="AT155" s="226" t="s">
        <v>168</v>
      </c>
      <c r="AU155" s="226" t="s">
        <v>81</v>
      </c>
      <c r="AY155" s="20" t="s">
        <v>166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79</v>
      </c>
      <c r="BK155" s="227">
        <f>ROUND(I155*H155,2)</f>
        <v>0</v>
      </c>
      <c r="BL155" s="20" t="s">
        <v>173</v>
      </c>
      <c r="BM155" s="226" t="s">
        <v>485</v>
      </c>
    </row>
    <row r="156" s="2" customFormat="1">
      <c r="A156" s="41"/>
      <c r="B156" s="42"/>
      <c r="C156" s="43"/>
      <c r="D156" s="228" t="s">
        <v>175</v>
      </c>
      <c r="E156" s="43"/>
      <c r="F156" s="229" t="s">
        <v>486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175</v>
      </c>
      <c r="AU156" s="20" t="s">
        <v>81</v>
      </c>
    </row>
    <row r="157" s="13" customFormat="1">
      <c r="A157" s="13"/>
      <c r="B157" s="233"/>
      <c r="C157" s="234"/>
      <c r="D157" s="235" t="s">
        <v>177</v>
      </c>
      <c r="E157" s="236" t="s">
        <v>19</v>
      </c>
      <c r="F157" s="237" t="s">
        <v>1046</v>
      </c>
      <c r="G157" s="234"/>
      <c r="H157" s="236" t="s">
        <v>19</v>
      </c>
      <c r="I157" s="238"/>
      <c r="J157" s="234"/>
      <c r="K157" s="234"/>
      <c r="L157" s="239"/>
      <c r="M157" s="240"/>
      <c r="N157" s="241"/>
      <c r="O157" s="241"/>
      <c r="P157" s="241"/>
      <c r="Q157" s="241"/>
      <c r="R157" s="241"/>
      <c r="S157" s="241"/>
      <c r="T157" s="24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3" t="s">
        <v>177</v>
      </c>
      <c r="AU157" s="243" t="s">
        <v>81</v>
      </c>
      <c r="AV157" s="13" t="s">
        <v>79</v>
      </c>
      <c r="AW157" s="13" t="s">
        <v>33</v>
      </c>
      <c r="AX157" s="13" t="s">
        <v>71</v>
      </c>
      <c r="AY157" s="243" t="s">
        <v>166</v>
      </c>
    </row>
    <row r="158" s="13" customFormat="1">
      <c r="A158" s="13"/>
      <c r="B158" s="233"/>
      <c r="C158" s="234"/>
      <c r="D158" s="235" t="s">
        <v>177</v>
      </c>
      <c r="E158" s="236" t="s">
        <v>19</v>
      </c>
      <c r="F158" s="237" t="s">
        <v>446</v>
      </c>
      <c r="G158" s="234"/>
      <c r="H158" s="236" t="s">
        <v>19</v>
      </c>
      <c r="I158" s="238"/>
      <c r="J158" s="234"/>
      <c r="K158" s="234"/>
      <c r="L158" s="239"/>
      <c r="M158" s="240"/>
      <c r="N158" s="241"/>
      <c r="O158" s="241"/>
      <c r="P158" s="241"/>
      <c r="Q158" s="241"/>
      <c r="R158" s="241"/>
      <c r="S158" s="241"/>
      <c r="T158" s="24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3" t="s">
        <v>177</v>
      </c>
      <c r="AU158" s="243" t="s">
        <v>81</v>
      </c>
      <c r="AV158" s="13" t="s">
        <v>79</v>
      </c>
      <c r="AW158" s="13" t="s">
        <v>33</v>
      </c>
      <c r="AX158" s="13" t="s">
        <v>71</v>
      </c>
      <c r="AY158" s="243" t="s">
        <v>166</v>
      </c>
    </row>
    <row r="159" s="13" customFormat="1">
      <c r="A159" s="13"/>
      <c r="B159" s="233"/>
      <c r="C159" s="234"/>
      <c r="D159" s="235" t="s">
        <v>177</v>
      </c>
      <c r="E159" s="236" t="s">
        <v>19</v>
      </c>
      <c r="F159" s="237" t="s">
        <v>1053</v>
      </c>
      <c r="G159" s="234"/>
      <c r="H159" s="236" t="s">
        <v>19</v>
      </c>
      <c r="I159" s="238"/>
      <c r="J159" s="234"/>
      <c r="K159" s="234"/>
      <c r="L159" s="239"/>
      <c r="M159" s="240"/>
      <c r="N159" s="241"/>
      <c r="O159" s="241"/>
      <c r="P159" s="241"/>
      <c r="Q159" s="241"/>
      <c r="R159" s="241"/>
      <c r="S159" s="241"/>
      <c r="T159" s="242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3" t="s">
        <v>177</v>
      </c>
      <c r="AU159" s="243" t="s">
        <v>81</v>
      </c>
      <c r="AV159" s="13" t="s">
        <v>79</v>
      </c>
      <c r="AW159" s="13" t="s">
        <v>33</v>
      </c>
      <c r="AX159" s="13" t="s">
        <v>71</v>
      </c>
      <c r="AY159" s="243" t="s">
        <v>166</v>
      </c>
    </row>
    <row r="160" s="14" customFormat="1">
      <c r="A160" s="14"/>
      <c r="B160" s="244"/>
      <c r="C160" s="245"/>
      <c r="D160" s="235" t="s">
        <v>177</v>
      </c>
      <c r="E160" s="246" t="s">
        <v>19</v>
      </c>
      <c r="F160" s="247" t="s">
        <v>1054</v>
      </c>
      <c r="G160" s="245"/>
      <c r="H160" s="248">
        <v>2.0899999999999999</v>
      </c>
      <c r="I160" s="249"/>
      <c r="J160" s="245"/>
      <c r="K160" s="245"/>
      <c r="L160" s="250"/>
      <c r="M160" s="251"/>
      <c r="N160" s="252"/>
      <c r="O160" s="252"/>
      <c r="P160" s="252"/>
      <c r="Q160" s="252"/>
      <c r="R160" s="252"/>
      <c r="S160" s="252"/>
      <c r="T160" s="253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4" t="s">
        <v>177</v>
      </c>
      <c r="AU160" s="254" t="s">
        <v>81</v>
      </c>
      <c r="AV160" s="14" t="s">
        <v>81</v>
      </c>
      <c r="AW160" s="14" t="s">
        <v>33</v>
      </c>
      <c r="AX160" s="14" t="s">
        <v>71</v>
      </c>
      <c r="AY160" s="254" t="s">
        <v>166</v>
      </c>
    </row>
    <row r="161" s="13" customFormat="1">
      <c r="A161" s="13"/>
      <c r="B161" s="233"/>
      <c r="C161" s="234"/>
      <c r="D161" s="235" t="s">
        <v>177</v>
      </c>
      <c r="E161" s="236" t="s">
        <v>19</v>
      </c>
      <c r="F161" s="237" t="s">
        <v>1055</v>
      </c>
      <c r="G161" s="234"/>
      <c r="H161" s="236" t="s">
        <v>19</v>
      </c>
      <c r="I161" s="238"/>
      <c r="J161" s="234"/>
      <c r="K161" s="234"/>
      <c r="L161" s="239"/>
      <c r="M161" s="240"/>
      <c r="N161" s="241"/>
      <c r="O161" s="241"/>
      <c r="P161" s="241"/>
      <c r="Q161" s="241"/>
      <c r="R161" s="241"/>
      <c r="S161" s="241"/>
      <c r="T161" s="24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3" t="s">
        <v>177</v>
      </c>
      <c r="AU161" s="243" t="s">
        <v>81</v>
      </c>
      <c r="AV161" s="13" t="s">
        <v>79</v>
      </c>
      <c r="AW161" s="13" t="s">
        <v>33</v>
      </c>
      <c r="AX161" s="13" t="s">
        <v>71</v>
      </c>
      <c r="AY161" s="243" t="s">
        <v>166</v>
      </c>
    </row>
    <row r="162" s="14" customFormat="1">
      <c r="A162" s="14"/>
      <c r="B162" s="244"/>
      <c r="C162" s="245"/>
      <c r="D162" s="235" t="s">
        <v>177</v>
      </c>
      <c r="E162" s="246" t="s">
        <v>19</v>
      </c>
      <c r="F162" s="247" t="s">
        <v>1056</v>
      </c>
      <c r="G162" s="245"/>
      <c r="H162" s="248">
        <v>1.0600000000000001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177</v>
      </c>
      <c r="AU162" s="254" t="s">
        <v>81</v>
      </c>
      <c r="AV162" s="14" t="s">
        <v>81</v>
      </c>
      <c r="AW162" s="14" t="s">
        <v>33</v>
      </c>
      <c r="AX162" s="14" t="s">
        <v>71</v>
      </c>
      <c r="AY162" s="254" t="s">
        <v>166</v>
      </c>
    </row>
    <row r="163" s="13" customFormat="1">
      <c r="A163" s="13"/>
      <c r="B163" s="233"/>
      <c r="C163" s="234"/>
      <c r="D163" s="235" t="s">
        <v>177</v>
      </c>
      <c r="E163" s="236" t="s">
        <v>19</v>
      </c>
      <c r="F163" s="237" t="s">
        <v>1057</v>
      </c>
      <c r="G163" s="234"/>
      <c r="H163" s="236" t="s">
        <v>19</v>
      </c>
      <c r="I163" s="238"/>
      <c r="J163" s="234"/>
      <c r="K163" s="234"/>
      <c r="L163" s="239"/>
      <c r="M163" s="240"/>
      <c r="N163" s="241"/>
      <c r="O163" s="241"/>
      <c r="P163" s="241"/>
      <c r="Q163" s="241"/>
      <c r="R163" s="241"/>
      <c r="S163" s="241"/>
      <c r="T163" s="242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3" t="s">
        <v>177</v>
      </c>
      <c r="AU163" s="243" t="s">
        <v>81</v>
      </c>
      <c r="AV163" s="13" t="s">
        <v>79</v>
      </c>
      <c r="AW163" s="13" t="s">
        <v>33</v>
      </c>
      <c r="AX163" s="13" t="s">
        <v>71</v>
      </c>
      <c r="AY163" s="243" t="s">
        <v>166</v>
      </c>
    </row>
    <row r="164" s="14" customFormat="1">
      <c r="A164" s="14"/>
      <c r="B164" s="244"/>
      <c r="C164" s="245"/>
      <c r="D164" s="235" t="s">
        <v>177</v>
      </c>
      <c r="E164" s="246" t="s">
        <v>19</v>
      </c>
      <c r="F164" s="247" t="s">
        <v>1058</v>
      </c>
      <c r="G164" s="245"/>
      <c r="H164" s="248">
        <v>1.51</v>
      </c>
      <c r="I164" s="249"/>
      <c r="J164" s="245"/>
      <c r="K164" s="245"/>
      <c r="L164" s="250"/>
      <c r="M164" s="251"/>
      <c r="N164" s="252"/>
      <c r="O164" s="252"/>
      <c r="P164" s="252"/>
      <c r="Q164" s="252"/>
      <c r="R164" s="252"/>
      <c r="S164" s="252"/>
      <c r="T164" s="253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4" t="s">
        <v>177</v>
      </c>
      <c r="AU164" s="254" t="s">
        <v>81</v>
      </c>
      <c r="AV164" s="14" t="s">
        <v>81</v>
      </c>
      <c r="AW164" s="14" t="s">
        <v>33</v>
      </c>
      <c r="AX164" s="14" t="s">
        <v>71</v>
      </c>
      <c r="AY164" s="254" t="s">
        <v>166</v>
      </c>
    </row>
    <row r="165" s="15" customFormat="1">
      <c r="A165" s="15"/>
      <c r="B165" s="255"/>
      <c r="C165" s="256"/>
      <c r="D165" s="235" t="s">
        <v>177</v>
      </c>
      <c r="E165" s="257" t="s">
        <v>19</v>
      </c>
      <c r="F165" s="258" t="s">
        <v>180</v>
      </c>
      <c r="G165" s="256"/>
      <c r="H165" s="259">
        <v>4.6600000000000001</v>
      </c>
      <c r="I165" s="260"/>
      <c r="J165" s="256"/>
      <c r="K165" s="256"/>
      <c r="L165" s="261"/>
      <c r="M165" s="262"/>
      <c r="N165" s="263"/>
      <c r="O165" s="263"/>
      <c r="P165" s="263"/>
      <c r="Q165" s="263"/>
      <c r="R165" s="263"/>
      <c r="S165" s="263"/>
      <c r="T165" s="264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65" t="s">
        <v>177</v>
      </c>
      <c r="AU165" s="265" t="s">
        <v>81</v>
      </c>
      <c r="AV165" s="15" t="s">
        <v>173</v>
      </c>
      <c r="AW165" s="15" t="s">
        <v>33</v>
      </c>
      <c r="AX165" s="15" t="s">
        <v>79</v>
      </c>
      <c r="AY165" s="265" t="s">
        <v>166</v>
      </c>
    </row>
    <row r="166" s="2" customFormat="1" ht="16.5" customHeight="1">
      <c r="A166" s="41"/>
      <c r="B166" s="42"/>
      <c r="C166" s="215" t="s">
        <v>226</v>
      </c>
      <c r="D166" s="215" t="s">
        <v>168</v>
      </c>
      <c r="E166" s="216" t="s">
        <v>487</v>
      </c>
      <c r="F166" s="217" t="s">
        <v>488</v>
      </c>
      <c r="G166" s="218" t="s">
        <v>188</v>
      </c>
      <c r="H166" s="219">
        <v>3.7120000000000002</v>
      </c>
      <c r="I166" s="220"/>
      <c r="J166" s="221">
        <f>ROUND(I166*H166,2)</f>
        <v>0</v>
      </c>
      <c r="K166" s="217" t="s">
        <v>172</v>
      </c>
      <c r="L166" s="47"/>
      <c r="M166" s="222" t="s">
        <v>19</v>
      </c>
      <c r="N166" s="223" t="s">
        <v>42</v>
      </c>
      <c r="O166" s="87"/>
      <c r="P166" s="224">
        <f>O166*H166</f>
        <v>0</v>
      </c>
      <c r="Q166" s="224">
        <v>0.016070000000000001</v>
      </c>
      <c r="R166" s="224">
        <f>Q166*H166</f>
        <v>0.059651840000000005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173</v>
      </c>
      <c r="AT166" s="226" t="s">
        <v>168</v>
      </c>
      <c r="AU166" s="226" t="s">
        <v>81</v>
      </c>
      <c r="AY166" s="20" t="s">
        <v>166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79</v>
      </c>
      <c r="BK166" s="227">
        <f>ROUND(I166*H166,2)</f>
        <v>0</v>
      </c>
      <c r="BL166" s="20" t="s">
        <v>173</v>
      </c>
      <c r="BM166" s="226" t="s">
        <v>489</v>
      </c>
    </row>
    <row r="167" s="2" customFormat="1">
      <c r="A167" s="41"/>
      <c r="B167" s="42"/>
      <c r="C167" s="43"/>
      <c r="D167" s="228" t="s">
        <v>175</v>
      </c>
      <c r="E167" s="43"/>
      <c r="F167" s="229" t="s">
        <v>490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175</v>
      </c>
      <c r="AU167" s="20" t="s">
        <v>81</v>
      </c>
    </row>
    <row r="168" s="13" customFormat="1">
      <c r="A168" s="13"/>
      <c r="B168" s="233"/>
      <c r="C168" s="234"/>
      <c r="D168" s="235" t="s">
        <v>177</v>
      </c>
      <c r="E168" s="236" t="s">
        <v>19</v>
      </c>
      <c r="F168" s="237" t="s">
        <v>1046</v>
      </c>
      <c r="G168" s="234"/>
      <c r="H168" s="236" t="s">
        <v>19</v>
      </c>
      <c r="I168" s="238"/>
      <c r="J168" s="234"/>
      <c r="K168" s="234"/>
      <c r="L168" s="239"/>
      <c r="M168" s="240"/>
      <c r="N168" s="241"/>
      <c r="O168" s="241"/>
      <c r="P168" s="241"/>
      <c r="Q168" s="241"/>
      <c r="R168" s="241"/>
      <c r="S168" s="241"/>
      <c r="T168" s="242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3" t="s">
        <v>177</v>
      </c>
      <c r="AU168" s="243" t="s">
        <v>81</v>
      </c>
      <c r="AV168" s="13" t="s">
        <v>79</v>
      </c>
      <c r="AW168" s="13" t="s">
        <v>33</v>
      </c>
      <c r="AX168" s="13" t="s">
        <v>71</v>
      </c>
      <c r="AY168" s="243" t="s">
        <v>166</v>
      </c>
    </row>
    <row r="169" s="13" customFormat="1">
      <c r="A169" s="13"/>
      <c r="B169" s="233"/>
      <c r="C169" s="234"/>
      <c r="D169" s="235" t="s">
        <v>177</v>
      </c>
      <c r="E169" s="236" t="s">
        <v>19</v>
      </c>
      <c r="F169" s="237" t="s">
        <v>446</v>
      </c>
      <c r="G169" s="234"/>
      <c r="H169" s="236" t="s">
        <v>19</v>
      </c>
      <c r="I169" s="238"/>
      <c r="J169" s="234"/>
      <c r="K169" s="234"/>
      <c r="L169" s="239"/>
      <c r="M169" s="240"/>
      <c r="N169" s="241"/>
      <c r="O169" s="241"/>
      <c r="P169" s="241"/>
      <c r="Q169" s="241"/>
      <c r="R169" s="241"/>
      <c r="S169" s="241"/>
      <c r="T169" s="24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3" t="s">
        <v>177</v>
      </c>
      <c r="AU169" s="243" t="s">
        <v>81</v>
      </c>
      <c r="AV169" s="13" t="s">
        <v>79</v>
      </c>
      <c r="AW169" s="13" t="s">
        <v>33</v>
      </c>
      <c r="AX169" s="13" t="s">
        <v>71</v>
      </c>
      <c r="AY169" s="243" t="s">
        <v>166</v>
      </c>
    </row>
    <row r="170" s="14" customFormat="1">
      <c r="A170" s="14"/>
      <c r="B170" s="244"/>
      <c r="C170" s="245"/>
      <c r="D170" s="235" t="s">
        <v>177</v>
      </c>
      <c r="E170" s="246" t="s">
        <v>19</v>
      </c>
      <c r="F170" s="247" t="s">
        <v>1060</v>
      </c>
      <c r="G170" s="245"/>
      <c r="H170" s="248">
        <v>1.8560000000000001</v>
      </c>
      <c r="I170" s="249"/>
      <c r="J170" s="245"/>
      <c r="K170" s="245"/>
      <c r="L170" s="250"/>
      <c r="M170" s="251"/>
      <c r="N170" s="252"/>
      <c r="O170" s="252"/>
      <c r="P170" s="252"/>
      <c r="Q170" s="252"/>
      <c r="R170" s="252"/>
      <c r="S170" s="252"/>
      <c r="T170" s="25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4" t="s">
        <v>177</v>
      </c>
      <c r="AU170" s="254" t="s">
        <v>81</v>
      </c>
      <c r="AV170" s="14" t="s">
        <v>81</v>
      </c>
      <c r="AW170" s="14" t="s">
        <v>33</v>
      </c>
      <c r="AX170" s="14" t="s">
        <v>71</v>
      </c>
      <c r="AY170" s="254" t="s">
        <v>166</v>
      </c>
    </row>
    <row r="171" s="14" customFormat="1">
      <c r="A171" s="14"/>
      <c r="B171" s="244"/>
      <c r="C171" s="245"/>
      <c r="D171" s="235" t="s">
        <v>177</v>
      </c>
      <c r="E171" s="246" t="s">
        <v>19</v>
      </c>
      <c r="F171" s="247" t="s">
        <v>1060</v>
      </c>
      <c r="G171" s="245"/>
      <c r="H171" s="248">
        <v>1.8560000000000001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4" t="s">
        <v>177</v>
      </c>
      <c r="AU171" s="254" t="s">
        <v>81</v>
      </c>
      <c r="AV171" s="14" t="s">
        <v>81</v>
      </c>
      <c r="AW171" s="14" t="s">
        <v>33</v>
      </c>
      <c r="AX171" s="14" t="s">
        <v>71</v>
      </c>
      <c r="AY171" s="254" t="s">
        <v>166</v>
      </c>
    </row>
    <row r="172" s="15" customFormat="1">
      <c r="A172" s="15"/>
      <c r="B172" s="255"/>
      <c r="C172" s="256"/>
      <c r="D172" s="235" t="s">
        <v>177</v>
      </c>
      <c r="E172" s="257" t="s">
        <v>19</v>
      </c>
      <c r="F172" s="258" t="s">
        <v>180</v>
      </c>
      <c r="G172" s="256"/>
      <c r="H172" s="259">
        <v>3.7120000000000002</v>
      </c>
      <c r="I172" s="260"/>
      <c r="J172" s="256"/>
      <c r="K172" s="256"/>
      <c r="L172" s="261"/>
      <c r="M172" s="262"/>
      <c r="N172" s="263"/>
      <c r="O172" s="263"/>
      <c r="P172" s="263"/>
      <c r="Q172" s="263"/>
      <c r="R172" s="263"/>
      <c r="S172" s="263"/>
      <c r="T172" s="264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5" t="s">
        <v>177</v>
      </c>
      <c r="AU172" s="265" t="s">
        <v>81</v>
      </c>
      <c r="AV172" s="15" t="s">
        <v>173</v>
      </c>
      <c r="AW172" s="15" t="s">
        <v>33</v>
      </c>
      <c r="AX172" s="15" t="s">
        <v>79</v>
      </c>
      <c r="AY172" s="265" t="s">
        <v>166</v>
      </c>
    </row>
    <row r="173" s="2" customFormat="1" ht="16.5" customHeight="1">
      <c r="A173" s="41"/>
      <c r="B173" s="42"/>
      <c r="C173" s="215" t="s">
        <v>231</v>
      </c>
      <c r="D173" s="215" t="s">
        <v>168</v>
      </c>
      <c r="E173" s="216" t="s">
        <v>492</v>
      </c>
      <c r="F173" s="217" t="s">
        <v>493</v>
      </c>
      <c r="G173" s="218" t="s">
        <v>188</v>
      </c>
      <c r="H173" s="219">
        <v>3.7120000000000002</v>
      </c>
      <c r="I173" s="220"/>
      <c r="J173" s="221">
        <f>ROUND(I173*H173,2)</f>
        <v>0</v>
      </c>
      <c r="K173" s="217" t="s">
        <v>172</v>
      </c>
      <c r="L173" s="47"/>
      <c r="M173" s="222" t="s">
        <v>19</v>
      </c>
      <c r="N173" s="223" t="s">
        <v>42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173</v>
      </c>
      <c r="AT173" s="226" t="s">
        <v>168</v>
      </c>
      <c r="AU173" s="226" t="s">
        <v>81</v>
      </c>
      <c r="AY173" s="20" t="s">
        <v>166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79</v>
      </c>
      <c r="BK173" s="227">
        <f>ROUND(I173*H173,2)</f>
        <v>0</v>
      </c>
      <c r="BL173" s="20" t="s">
        <v>173</v>
      </c>
      <c r="BM173" s="226" t="s">
        <v>494</v>
      </c>
    </row>
    <row r="174" s="2" customFormat="1">
      <c r="A174" s="41"/>
      <c r="B174" s="42"/>
      <c r="C174" s="43"/>
      <c r="D174" s="228" t="s">
        <v>175</v>
      </c>
      <c r="E174" s="43"/>
      <c r="F174" s="229" t="s">
        <v>495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175</v>
      </c>
      <c r="AU174" s="20" t="s">
        <v>81</v>
      </c>
    </row>
    <row r="175" s="13" customFormat="1">
      <c r="A175" s="13"/>
      <c r="B175" s="233"/>
      <c r="C175" s="234"/>
      <c r="D175" s="235" t="s">
        <v>177</v>
      </c>
      <c r="E175" s="236" t="s">
        <v>19</v>
      </c>
      <c r="F175" s="237" t="s">
        <v>1046</v>
      </c>
      <c r="G175" s="234"/>
      <c r="H175" s="236" t="s">
        <v>19</v>
      </c>
      <c r="I175" s="238"/>
      <c r="J175" s="234"/>
      <c r="K175" s="234"/>
      <c r="L175" s="239"/>
      <c r="M175" s="240"/>
      <c r="N175" s="241"/>
      <c r="O175" s="241"/>
      <c r="P175" s="241"/>
      <c r="Q175" s="241"/>
      <c r="R175" s="241"/>
      <c r="S175" s="241"/>
      <c r="T175" s="242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3" t="s">
        <v>177</v>
      </c>
      <c r="AU175" s="243" t="s">
        <v>81</v>
      </c>
      <c r="AV175" s="13" t="s">
        <v>79</v>
      </c>
      <c r="AW175" s="13" t="s">
        <v>33</v>
      </c>
      <c r="AX175" s="13" t="s">
        <v>71</v>
      </c>
      <c r="AY175" s="243" t="s">
        <v>166</v>
      </c>
    </row>
    <row r="176" s="13" customFormat="1">
      <c r="A176" s="13"/>
      <c r="B176" s="233"/>
      <c r="C176" s="234"/>
      <c r="D176" s="235" t="s">
        <v>177</v>
      </c>
      <c r="E176" s="236" t="s">
        <v>19</v>
      </c>
      <c r="F176" s="237" t="s">
        <v>446</v>
      </c>
      <c r="G176" s="234"/>
      <c r="H176" s="236" t="s">
        <v>19</v>
      </c>
      <c r="I176" s="238"/>
      <c r="J176" s="234"/>
      <c r="K176" s="234"/>
      <c r="L176" s="239"/>
      <c r="M176" s="240"/>
      <c r="N176" s="241"/>
      <c r="O176" s="241"/>
      <c r="P176" s="241"/>
      <c r="Q176" s="241"/>
      <c r="R176" s="241"/>
      <c r="S176" s="241"/>
      <c r="T176" s="24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3" t="s">
        <v>177</v>
      </c>
      <c r="AU176" s="243" t="s">
        <v>81</v>
      </c>
      <c r="AV176" s="13" t="s">
        <v>79</v>
      </c>
      <c r="AW176" s="13" t="s">
        <v>33</v>
      </c>
      <c r="AX176" s="13" t="s">
        <v>71</v>
      </c>
      <c r="AY176" s="243" t="s">
        <v>166</v>
      </c>
    </row>
    <row r="177" s="14" customFormat="1">
      <c r="A177" s="14"/>
      <c r="B177" s="244"/>
      <c r="C177" s="245"/>
      <c r="D177" s="235" t="s">
        <v>177</v>
      </c>
      <c r="E177" s="246" t="s">
        <v>19</v>
      </c>
      <c r="F177" s="247" t="s">
        <v>1060</v>
      </c>
      <c r="G177" s="245"/>
      <c r="H177" s="248">
        <v>1.8560000000000001</v>
      </c>
      <c r="I177" s="249"/>
      <c r="J177" s="245"/>
      <c r="K177" s="245"/>
      <c r="L177" s="250"/>
      <c r="M177" s="251"/>
      <c r="N177" s="252"/>
      <c r="O177" s="252"/>
      <c r="P177" s="252"/>
      <c r="Q177" s="252"/>
      <c r="R177" s="252"/>
      <c r="S177" s="252"/>
      <c r="T177" s="253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4" t="s">
        <v>177</v>
      </c>
      <c r="AU177" s="254" t="s">
        <v>81</v>
      </c>
      <c r="AV177" s="14" t="s">
        <v>81</v>
      </c>
      <c r="AW177" s="14" t="s">
        <v>33</v>
      </c>
      <c r="AX177" s="14" t="s">
        <v>71</v>
      </c>
      <c r="AY177" s="254" t="s">
        <v>166</v>
      </c>
    </row>
    <row r="178" s="14" customFormat="1">
      <c r="A178" s="14"/>
      <c r="B178" s="244"/>
      <c r="C178" s="245"/>
      <c r="D178" s="235" t="s">
        <v>177</v>
      </c>
      <c r="E178" s="246" t="s">
        <v>19</v>
      </c>
      <c r="F178" s="247" t="s">
        <v>1060</v>
      </c>
      <c r="G178" s="245"/>
      <c r="H178" s="248">
        <v>1.8560000000000001</v>
      </c>
      <c r="I178" s="249"/>
      <c r="J178" s="245"/>
      <c r="K178" s="245"/>
      <c r="L178" s="250"/>
      <c r="M178" s="251"/>
      <c r="N178" s="252"/>
      <c r="O178" s="252"/>
      <c r="P178" s="252"/>
      <c r="Q178" s="252"/>
      <c r="R178" s="252"/>
      <c r="S178" s="252"/>
      <c r="T178" s="253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4" t="s">
        <v>177</v>
      </c>
      <c r="AU178" s="254" t="s">
        <v>81</v>
      </c>
      <c r="AV178" s="14" t="s">
        <v>81</v>
      </c>
      <c r="AW178" s="14" t="s">
        <v>33</v>
      </c>
      <c r="AX178" s="14" t="s">
        <v>71</v>
      </c>
      <c r="AY178" s="254" t="s">
        <v>166</v>
      </c>
    </row>
    <row r="179" s="15" customFormat="1">
      <c r="A179" s="15"/>
      <c r="B179" s="255"/>
      <c r="C179" s="256"/>
      <c r="D179" s="235" t="s">
        <v>177</v>
      </c>
      <c r="E179" s="257" t="s">
        <v>19</v>
      </c>
      <c r="F179" s="258" t="s">
        <v>180</v>
      </c>
      <c r="G179" s="256"/>
      <c r="H179" s="259">
        <v>3.7120000000000002</v>
      </c>
      <c r="I179" s="260"/>
      <c r="J179" s="256"/>
      <c r="K179" s="256"/>
      <c r="L179" s="261"/>
      <c r="M179" s="262"/>
      <c r="N179" s="263"/>
      <c r="O179" s="263"/>
      <c r="P179" s="263"/>
      <c r="Q179" s="263"/>
      <c r="R179" s="263"/>
      <c r="S179" s="263"/>
      <c r="T179" s="264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65" t="s">
        <v>177</v>
      </c>
      <c r="AU179" s="265" t="s">
        <v>81</v>
      </c>
      <c r="AV179" s="15" t="s">
        <v>173</v>
      </c>
      <c r="AW179" s="15" t="s">
        <v>33</v>
      </c>
      <c r="AX179" s="15" t="s">
        <v>79</v>
      </c>
      <c r="AY179" s="265" t="s">
        <v>166</v>
      </c>
    </row>
    <row r="180" s="2" customFormat="1" ht="16.5" customHeight="1">
      <c r="A180" s="41"/>
      <c r="B180" s="42"/>
      <c r="C180" s="215" t="s">
        <v>238</v>
      </c>
      <c r="D180" s="215" t="s">
        <v>168</v>
      </c>
      <c r="E180" s="216" t="s">
        <v>496</v>
      </c>
      <c r="F180" s="217" t="s">
        <v>497</v>
      </c>
      <c r="G180" s="218" t="s">
        <v>234</v>
      </c>
      <c r="H180" s="219">
        <v>0.33300000000000002</v>
      </c>
      <c r="I180" s="220"/>
      <c r="J180" s="221">
        <f>ROUND(I180*H180,2)</f>
        <v>0</v>
      </c>
      <c r="K180" s="217" t="s">
        <v>172</v>
      </c>
      <c r="L180" s="47"/>
      <c r="M180" s="222" t="s">
        <v>19</v>
      </c>
      <c r="N180" s="223" t="s">
        <v>42</v>
      </c>
      <c r="O180" s="87"/>
      <c r="P180" s="224">
        <f>O180*H180</f>
        <v>0</v>
      </c>
      <c r="Q180" s="224">
        <v>1.06277</v>
      </c>
      <c r="R180" s="224">
        <f>Q180*H180</f>
        <v>0.35390241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173</v>
      </c>
      <c r="AT180" s="226" t="s">
        <v>168</v>
      </c>
      <c r="AU180" s="226" t="s">
        <v>81</v>
      </c>
      <c r="AY180" s="20" t="s">
        <v>166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79</v>
      </c>
      <c r="BK180" s="227">
        <f>ROUND(I180*H180,2)</f>
        <v>0</v>
      </c>
      <c r="BL180" s="20" t="s">
        <v>173</v>
      </c>
      <c r="BM180" s="226" t="s">
        <v>498</v>
      </c>
    </row>
    <row r="181" s="2" customFormat="1">
      <c r="A181" s="41"/>
      <c r="B181" s="42"/>
      <c r="C181" s="43"/>
      <c r="D181" s="228" t="s">
        <v>175</v>
      </c>
      <c r="E181" s="43"/>
      <c r="F181" s="229" t="s">
        <v>499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175</v>
      </c>
      <c r="AU181" s="20" t="s">
        <v>81</v>
      </c>
    </row>
    <row r="182" s="13" customFormat="1">
      <c r="A182" s="13"/>
      <c r="B182" s="233"/>
      <c r="C182" s="234"/>
      <c r="D182" s="235" t="s">
        <v>177</v>
      </c>
      <c r="E182" s="236" t="s">
        <v>19</v>
      </c>
      <c r="F182" s="237" t="s">
        <v>1046</v>
      </c>
      <c r="G182" s="234"/>
      <c r="H182" s="236" t="s">
        <v>19</v>
      </c>
      <c r="I182" s="238"/>
      <c r="J182" s="234"/>
      <c r="K182" s="234"/>
      <c r="L182" s="239"/>
      <c r="M182" s="240"/>
      <c r="N182" s="241"/>
      <c r="O182" s="241"/>
      <c r="P182" s="241"/>
      <c r="Q182" s="241"/>
      <c r="R182" s="241"/>
      <c r="S182" s="241"/>
      <c r="T182" s="242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3" t="s">
        <v>177</v>
      </c>
      <c r="AU182" s="243" t="s">
        <v>81</v>
      </c>
      <c r="AV182" s="13" t="s">
        <v>79</v>
      </c>
      <c r="AW182" s="13" t="s">
        <v>33</v>
      </c>
      <c r="AX182" s="13" t="s">
        <v>71</v>
      </c>
      <c r="AY182" s="243" t="s">
        <v>166</v>
      </c>
    </row>
    <row r="183" s="13" customFormat="1">
      <c r="A183" s="13"/>
      <c r="B183" s="233"/>
      <c r="C183" s="234"/>
      <c r="D183" s="235" t="s">
        <v>177</v>
      </c>
      <c r="E183" s="236" t="s">
        <v>19</v>
      </c>
      <c r="F183" s="237" t="s">
        <v>446</v>
      </c>
      <c r="G183" s="234"/>
      <c r="H183" s="236" t="s">
        <v>19</v>
      </c>
      <c r="I183" s="238"/>
      <c r="J183" s="234"/>
      <c r="K183" s="234"/>
      <c r="L183" s="239"/>
      <c r="M183" s="240"/>
      <c r="N183" s="241"/>
      <c r="O183" s="241"/>
      <c r="P183" s="241"/>
      <c r="Q183" s="241"/>
      <c r="R183" s="241"/>
      <c r="S183" s="241"/>
      <c r="T183" s="242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3" t="s">
        <v>177</v>
      </c>
      <c r="AU183" s="243" t="s">
        <v>81</v>
      </c>
      <c r="AV183" s="13" t="s">
        <v>79</v>
      </c>
      <c r="AW183" s="13" t="s">
        <v>33</v>
      </c>
      <c r="AX183" s="13" t="s">
        <v>71</v>
      </c>
      <c r="AY183" s="243" t="s">
        <v>166</v>
      </c>
    </row>
    <row r="184" s="13" customFormat="1">
      <c r="A184" s="13"/>
      <c r="B184" s="233"/>
      <c r="C184" s="234"/>
      <c r="D184" s="235" t="s">
        <v>177</v>
      </c>
      <c r="E184" s="236" t="s">
        <v>19</v>
      </c>
      <c r="F184" s="237" t="s">
        <v>1051</v>
      </c>
      <c r="G184" s="234"/>
      <c r="H184" s="236" t="s">
        <v>19</v>
      </c>
      <c r="I184" s="238"/>
      <c r="J184" s="234"/>
      <c r="K184" s="234"/>
      <c r="L184" s="239"/>
      <c r="M184" s="240"/>
      <c r="N184" s="241"/>
      <c r="O184" s="241"/>
      <c r="P184" s="241"/>
      <c r="Q184" s="241"/>
      <c r="R184" s="241"/>
      <c r="S184" s="241"/>
      <c r="T184" s="242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3" t="s">
        <v>177</v>
      </c>
      <c r="AU184" s="243" t="s">
        <v>81</v>
      </c>
      <c r="AV184" s="13" t="s">
        <v>79</v>
      </c>
      <c r="AW184" s="13" t="s">
        <v>33</v>
      </c>
      <c r="AX184" s="13" t="s">
        <v>71</v>
      </c>
      <c r="AY184" s="243" t="s">
        <v>166</v>
      </c>
    </row>
    <row r="185" s="14" customFormat="1">
      <c r="A185" s="14"/>
      <c r="B185" s="244"/>
      <c r="C185" s="245"/>
      <c r="D185" s="235" t="s">
        <v>177</v>
      </c>
      <c r="E185" s="246" t="s">
        <v>19</v>
      </c>
      <c r="F185" s="247" t="s">
        <v>1061</v>
      </c>
      <c r="G185" s="245"/>
      <c r="H185" s="248">
        <v>0.14799999999999999</v>
      </c>
      <c r="I185" s="249"/>
      <c r="J185" s="245"/>
      <c r="K185" s="245"/>
      <c r="L185" s="250"/>
      <c r="M185" s="251"/>
      <c r="N185" s="252"/>
      <c r="O185" s="252"/>
      <c r="P185" s="252"/>
      <c r="Q185" s="252"/>
      <c r="R185" s="252"/>
      <c r="S185" s="252"/>
      <c r="T185" s="253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4" t="s">
        <v>177</v>
      </c>
      <c r="AU185" s="254" t="s">
        <v>81</v>
      </c>
      <c r="AV185" s="14" t="s">
        <v>81</v>
      </c>
      <c r="AW185" s="14" t="s">
        <v>33</v>
      </c>
      <c r="AX185" s="14" t="s">
        <v>71</v>
      </c>
      <c r="AY185" s="254" t="s">
        <v>166</v>
      </c>
    </row>
    <row r="186" s="13" customFormat="1">
      <c r="A186" s="13"/>
      <c r="B186" s="233"/>
      <c r="C186" s="234"/>
      <c r="D186" s="235" t="s">
        <v>177</v>
      </c>
      <c r="E186" s="236" t="s">
        <v>19</v>
      </c>
      <c r="F186" s="237" t="s">
        <v>1053</v>
      </c>
      <c r="G186" s="234"/>
      <c r="H186" s="236" t="s">
        <v>19</v>
      </c>
      <c r="I186" s="238"/>
      <c r="J186" s="234"/>
      <c r="K186" s="234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177</v>
      </c>
      <c r="AU186" s="243" t="s">
        <v>81</v>
      </c>
      <c r="AV186" s="13" t="s">
        <v>79</v>
      </c>
      <c r="AW186" s="13" t="s">
        <v>33</v>
      </c>
      <c r="AX186" s="13" t="s">
        <v>71</v>
      </c>
      <c r="AY186" s="243" t="s">
        <v>166</v>
      </c>
    </row>
    <row r="187" s="14" customFormat="1">
      <c r="A187" s="14"/>
      <c r="B187" s="244"/>
      <c r="C187" s="245"/>
      <c r="D187" s="235" t="s">
        <v>177</v>
      </c>
      <c r="E187" s="246" t="s">
        <v>19</v>
      </c>
      <c r="F187" s="247" t="s">
        <v>1062</v>
      </c>
      <c r="G187" s="245"/>
      <c r="H187" s="248">
        <v>0.083000000000000004</v>
      </c>
      <c r="I187" s="249"/>
      <c r="J187" s="245"/>
      <c r="K187" s="245"/>
      <c r="L187" s="250"/>
      <c r="M187" s="251"/>
      <c r="N187" s="252"/>
      <c r="O187" s="252"/>
      <c r="P187" s="252"/>
      <c r="Q187" s="252"/>
      <c r="R187" s="252"/>
      <c r="S187" s="252"/>
      <c r="T187" s="25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4" t="s">
        <v>177</v>
      </c>
      <c r="AU187" s="254" t="s">
        <v>81</v>
      </c>
      <c r="AV187" s="14" t="s">
        <v>81</v>
      </c>
      <c r="AW187" s="14" t="s">
        <v>33</v>
      </c>
      <c r="AX187" s="14" t="s">
        <v>71</v>
      </c>
      <c r="AY187" s="254" t="s">
        <v>166</v>
      </c>
    </row>
    <row r="188" s="13" customFormat="1">
      <c r="A188" s="13"/>
      <c r="B188" s="233"/>
      <c r="C188" s="234"/>
      <c r="D188" s="235" t="s">
        <v>177</v>
      </c>
      <c r="E188" s="236" t="s">
        <v>19</v>
      </c>
      <c r="F188" s="237" t="s">
        <v>1055</v>
      </c>
      <c r="G188" s="234"/>
      <c r="H188" s="236" t="s">
        <v>19</v>
      </c>
      <c r="I188" s="238"/>
      <c r="J188" s="234"/>
      <c r="K188" s="234"/>
      <c r="L188" s="239"/>
      <c r="M188" s="240"/>
      <c r="N188" s="241"/>
      <c r="O188" s="241"/>
      <c r="P188" s="241"/>
      <c r="Q188" s="241"/>
      <c r="R188" s="241"/>
      <c r="S188" s="241"/>
      <c r="T188" s="242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3" t="s">
        <v>177</v>
      </c>
      <c r="AU188" s="243" t="s">
        <v>81</v>
      </c>
      <c r="AV188" s="13" t="s">
        <v>79</v>
      </c>
      <c r="AW188" s="13" t="s">
        <v>33</v>
      </c>
      <c r="AX188" s="13" t="s">
        <v>71</v>
      </c>
      <c r="AY188" s="243" t="s">
        <v>166</v>
      </c>
    </row>
    <row r="189" s="14" customFormat="1">
      <c r="A189" s="14"/>
      <c r="B189" s="244"/>
      <c r="C189" s="245"/>
      <c r="D189" s="235" t="s">
        <v>177</v>
      </c>
      <c r="E189" s="246" t="s">
        <v>19</v>
      </c>
      <c r="F189" s="247" t="s">
        <v>1063</v>
      </c>
      <c r="G189" s="245"/>
      <c r="H189" s="248">
        <v>0.042000000000000003</v>
      </c>
      <c r="I189" s="249"/>
      <c r="J189" s="245"/>
      <c r="K189" s="245"/>
      <c r="L189" s="250"/>
      <c r="M189" s="251"/>
      <c r="N189" s="252"/>
      <c r="O189" s="252"/>
      <c r="P189" s="252"/>
      <c r="Q189" s="252"/>
      <c r="R189" s="252"/>
      <c r="S189" s="252"/>
      <c r="T189" s="253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4" t="s">
        <v>177</v>
      </c>
      <c r="AU189" s="254" t="s">
        <v>81</v>
      </c>
      <c r="AV189" s="14" t="s">
        <v>81</v>
      </c>
      <c r="AW189" s="14" t="s">
        <v>33</v>
      </c>
      <c r="AX189" s="14" t="s">
        <v>71</v>
      </c>
      <c r="AY189" s="254" t="s">
        <v>166</v>
      </c>
    </row>
    <row r="190" s="13" customFormat="1">
      <c r="A190" s="13"/>
      <c r="B190" s="233"/>
      <c r="C190" s="234"/>
      <c r="D190" s="235" t="s">
        <v>177</v>
      </c>
      <c r="E190" s="236" t="s">
        <v>19</v>
      </c>
      <c r="F190" s="237" t="s">
        <v>1057</v>
      </c>
      <c r="G190" s="234"/>
      <c r="H190" s="236" t="s">
        <v>19</v>
      </c>
      <c r="I190" s="238"/>
      <c r="J190" s="234"/>
      <c r="K190" s="234"/>
      <c r="L190" s="239"/>
      <c r="M190" s="240"/>
      <c r="N190" s="241"/>
      <c r="O190" s="241"/>
      <c r="P190" s="241"/>
      <c r="Q190" s="241"/>
      <c r="R190" s="241"/>
      <c r="S190" s="241"/>
      <c r="T190" s="242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3" t="s">
        <v>177</v>
      </c>
      <c r="AU190" s="243" t="s">
        <v>81</v>
      </c>
      <c r="AV190" s="13" t="s">
        <v>79</v>
      </c>
      <c r="AW190" s="13" t="s">
        <v>33</v>
      </c>
      <c r="AX190" s="13" t="s">
        <v>71</v>
      </c>
      <c r="AY190" s="243" t="s">
        <v>166</v>
      </c>
    </row>
    <row r="191" s="14" customFormat="1">
      <c r="A191" s="14"/>
      <c r="B191" s="244"/>
      <c r="C191" s="245"/>
      <c r="D191" s="235" t="s">
        <v>177</v>
      </c>
      <c r="E191" s="246" t="s">
        <v>19</v>
      </c>
      <c r="F191" s="247" t="s">
        <v>1064</v>
      </c>
      <c r="G191" s="245"/>
      <c r="H191" s="248">
        <v>0.059999999999999998</v>
      </c>
      <c r="I191" s="249"/>
      <c r="J191" s="245"/>
      <c r="K191" s="245"/>
      <c r="L191" s="250"/>
      <c r="M191" s="251"/>
      <c r="N191" s="252"/>
      <c r="O191" s="252"/>
      <c r="P191" s="252"/>
      <c r="Q191" s="252"/>
      <c r="R191" s="252"/>
      <c r="S191" s="252"/>
      <c r="T191" s="25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4" t="s">
        <v>177</v>
      </c>
      <c r="AU191" s="254" t="s">
        <v>81</v>
      </c>
      <c r="AV191" s="14" t="s">
        <v>81</v>
      </c>
      <c r="AW191" s="14" t="s">
        <v>33</v>
      </c>
      <c r="AX191" s="14" t="s">
        <v>71</v>
      </c>
      <c r="AY191" s="254" t="s">
        <v>166</v>
      </c>
    </row>
    <row r="192" s="15" customFormat="1">
      <c r="A192" s="15"/>
      <c r="B192" s="255"/>
      <c r="C192" s="256"/>
      <c r="D192" s="235" t="s">
        <v>177</v>
      </c>
      <c r="E192" s="257" t="s">
        <v>19</v>
      </c>
      <c r="F192" s="258" t="s">
        <v>180</v>
      </c>
      <c r="G192" s="256"/>
      <c r="H192" s="259">
        <v>0.33299999999999996</v>
      </c>
      <c r="I192" s="260"/>
      <c r="J192" s="256"/>
      <c r="K192" s="256"/>
      <c r="L192" s="261"/>
      <c r="M192" s="262"/>
      <c r="N192" s="263"/>
      <c r="O192" s="263"/>
      <c r="P192" s="263"/>
      <c r="Q192" s="263"/>
      <c r="R192" s="263"/>
      <c r="S192" s="263"/>
      <c r="T192" s="264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5" t="s">
        <v>177</v>
      </c>
      <c r="AU192" s="265" t="s">
        <v>81</v>
      </c>
      <c r="AV192" s="15" t="s">
        <v>173</v>
      </c>
      <c r="AW192" s="15" t="s">
        <v>33</v>
      </c>
      <c r="AX192" s="15" t="s">
        <v>79</v>
      </c>
      <c r="AY192" s="265" t="s">
        <v>166</v>
      </c>
    </row>
    <row r="193" s="2" customFormat="1" ht="16.5" customHeight="1">
      <c r="A193" s="41"/>
      <c r="B193" s="42"/>
      <c r="C193" s="215" t="s">
        <v>243</v>
      </c>
      <c r="D193" s="215" t="s">
        <v>168</v>
      </c>
      <c r="E193" s="216" t="s">
        <v>503</v>
      </c>
      <c r="F193" s="217" t="s">
        <v>504</v>
      </c>
      <c r="G193" s="218" t="s">
        <v>188</v>
      </c>
      <c r="H193" s="219">
        <v>52.369999999999997</v>
      </c>
      <c r="I193" s="220"/>
      <c r="J193" s="221">
        <f>ROUND(I193*H193,2)</f>
        <v>0</v>
      </c>
      <c r="K193" s="217" t="s">
        <v>172</v>
      </c>
      <c r="L193" s="47"/>
      <c r="M193" s="222" t="s">
        <v>19</v>
      </c>
      <c r="N193" s="223" t="s">
        <v>42</v>
      </c>
      <c r="O193" s="87"/>
      <c r="P193" s="224">
        <f>O193*H193</f>
        <v>0</v>
      </c>
      <c r="Q193" s="224">
        <v>0.00012999999999999999</v>
      </c>
      <c r="R193" s="224">
        <f>Q193*H193</f>
        <v>0.0068080999999999992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173</v>
      </c>
      <c r="AT193" s="226" t="s">
        <v>168</v>
      </c>
      <c r="AU193" s="226" t="s">
        <v>81</v>
      </c>
      <c r="AY193" s="20" t="s">
        <v>166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79</v>
      </c>
      <c r="BK193" s="227">
        <f>ROUND(I193*H193,2)</f>
        <v>0</v>
      </c>
      <c r="BL193" s="20" t="s">
        <v>173</v>
      </c>
      <c r="BM193" s="226" t="s">
        <v>505</v>
      </c>
    </row>
    <row r="194" s="2" customFormat="1">
      <c r="A194" s="41"/>
      <c r="B194" s="42"/>
      <c r="C194" s="43"/>
      <c r="D194" s="228" t="s">
        <v>175</v>
      </c>
      <c r="E194" s="43"/>
      <c r="F194" s="229" t="s">
        <v>506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175</v>
      </c>
      <c r="AU194" s="20" t="s">
        <v>81</v>
      </c>
    </row>
    <row r="195" s="13" customFormat="1">
      <c r="A195" s="13"/>
      <c r="B195" s="233"/>
      <c r="C195" s="234"/>
      <c r="D195" s="235" t="s">
        <v>177</v>
      </c>
      <c r="E195" s="236" t="s">
        <v>19</v>
      </c>
      <c r="F195" s="237" t="s">
        <v>1046</v>
      </c>
      <c r="G195" s="234"/>
      <c r="H195" s="236" t="s">
        <v>19</v>
      </c>
      <c r="I195" s="238"/>
      <c r="J195" s="234"/>
      <c r="K195" s="234"/>
      <c r="L195" s="239"/>
      <c r="M195" s="240"/>
      <c r="N195" s="241"/>
      <c r="O195" s="241"/>
      <c r="P195" s="241"/>
      <c r="Q195" s="241"/>
      <c r="R195" s="241"/>
      <c r="S195" s="241"/>
      <c r="T195" s="242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3" t="s">
        <v>177</v>
      </c>
      <c r="AU195" s="243" t="s">
        <v>81</v>
      </c>
      <c r="AV195" s="13" t="s">
        <v>79</v>
      </c>
      <c r="AW195" s="13" t="s">
        <v>33</v>
      </c>
      <c r="AX195" s="13" t="s">
        <v>71</v>
      </c>
      <c r="AY195" s="243" t="s">
        <v>166</v>
      </c>
    </row>
    <row r="196" s="13" customFormat="1">
      <c r="A196" s="13"/>
      <c r="B196" s="233"/>
      <c r="C196" s="234"/>
      <c r="D196" s="235" t="s">
        <v>177</v>
      </c>
      <c r="E196" s="236" t="s">
        <v>19</v>
      </c>
      <c r="F196" s="237" t="s">
        <v>446</v>
      </c>
      <c r="G196" s="234"/>
      <c r="H196" s="236" t="s">
        <v>19</v>
      </c>
      <c r="I196" s="238"/>
      <c r="J196" s="234"/>
      <c r="K196" s="234"/>
      <c r="L196" s="239"/>
      <c r="M196" s="240"/>
      <c r="N196" s="241"/>
      <c r="O196" s="241"/>
      <c r="P196" s="241"/>
      <c r="Q196" s="241"/>
      <c r="R196" s="241"/>
      <c r="S196" s="241"/>
      <c r="T196" s="242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3" t="s">
        <v>177</v>
      </c>
      <c r="AU196" s="243" t="s">
        <v>81</v>
      </c>
      <c r="AV196" s="13" t="s">
        <v>79</v>
      </c>
      <c r="AW196" s="13" t="s">
        <v>33</v>
      </c>
      <c r="AX196" s="13" t="s">
        <v>71</v>
      </c>
      <c r="AY196" s="243" t="s">
        <v>166</v>
      </c>
    </row>
    <row r="197" s="13" customFormat="1">
      <c r="A197" s="13"/>
      <c r="B197" s="233"/>
      <c r="C197" s="234"/>
      <c r="D197" s="235" t="s">
        <v>177</v>
      </c>
      <c r="E197" s="236" t="s">
        <v>19</v>
      </c>
      <c r="F197" s="237" t="s">
        <v>1051</v>
      </c>
      <c r="G197" s="234"/>
      <c r="H197" s="236" t="s">
        <v>19</v>
      </c>
      <c r="I197" s="238"/>
      <c r="J197" s="234"/>
      <c r="K197" s="234"/>
      <c r="L197" s="239"/>
      <c r="M197" s="240"/>
      <c r="N197" s="241"/>
      <c r="O197" s="241"/>
      <c r="P197" s="241"/>
      <c r="Q197" s="241"/>
      <c r="R197" s="241"/>
      <c r="S197" s="241"/>
      <c r="T197" s="242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3" t="s">
        <v>177</v>
      </c>
      <c r="AU197" s="243" t="s">
        <v>81</v>
      </c>
      <c r="AV197" s="13" t="s">
        <v>79</v>
      </c>
      <c r="AW197" s="13" t="s">
        <v>33</v>
      </c>
      <c r="AX197" s="13" t="s">
        <v>71</v>
      </c>
      <c r="AY197" s="243" t="s">
        <v>166</v>
      </c>
    </row>
    <row r="198" s="14" customFormat="1">
      <c r="A198" s="14"/>
      <c r="B198" s="244"/>
      <c r="C198" s="245"/>
      <c r="D198" s="235" t="s">
        <v>177</v>
      </c>
      <c r="E198" s="246" t="s">
        <v>19</v>
      </c>
      <c r="F198" s="247" t="s">
        <v>1065</v>
      </c>
      <c r="G198" s="245"/>
      <c r="H198" s="248">
        <v>23.27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4" t="s">
        <v>177</v>
      </c>
      <c r="AU198" s="254" t="s">
        <v>81</v>
      </c>
      <c r="AV198" s="14" t="s">
        <v>81</v>
      </c>
      <c r="AW198" s="14" t="s">
        <v>33</v>
      </c>
      <c r="AX198" s="14" t="s">
        <v>71</v>
      </c>
      <c r="AY198" s="254" t="s">
        <v>166</v>
      </c>
    </row>
    <row r="199" s="13" customFormat="1">
      <c r="A199" s="13"/>
      <c r="B199" s="233"/>
      <c r="C199" s="234"/>
      <c r="D199" s="235" t="s">
        <v>177</v>
      </c>
      <c r="E199" s="236" t="s">
        <v>19</v>
      </c>
      <c r="F199" s="237" t="s">
        <v>1053</v>
      </c>
      <c r="G199" s="234"/>
      <c r="H199" s="236" t="s">
        <v>19</v>
      </c>
      <c r="I199" s="238"/>
      <c r="J199" s="234"/>
      <c r="K199" s="234"/>
      <c r="L199" s="239"/>
      <c r="M199" s="240"/>
      <c r="N199" s="241"/>
      <c r="O199" s="241"/>
      <c r="P199" s="241"/>
      <c r="Q199" s="241"/>
      <c r="R199" s="241"/>
      <c r="S199" s="241"/>
      <c r="T199" s="242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3" t="s">
        <v>177</v>
      </c>
      <c r="AU199" s="243" t="s">
        <v>81</v>
      </c>
      <c r="AV199" s="13" t="s">
        <v>79</v>
      </c>
      <c r="AW199" s="13" t="s">
        <v>33</v>
      </c>
      <c r="AX199" s="13" t="s">
        <v>71</v>
      </c>
      <c r="AY199" s="243" t="s">
        <v>166</v>
      </c>
    </row>
    <row r="200" s="14" customFormat="1">
      <c r="A200" s="14"/>
      <c r="B200" s="244"/>
      <c r="C200" s="245"/>
      <c r="D200" s="235" t="s">
        <v>177</v>
      </c>
      <c r="E200" s="246" t="s">
        <v>19</v>
      </c>
      <c r="F200" s="247" t="s">
        <v>1066</v>
      </c>
      <c r="G200" s="245"/>
      <c r="H200" s="248">
        <v>13.08</v>
      </c>
      <c r="I200" s="249"/>
      <c r="J200" s="245"/>
      <c r="K200" s="245"/>
      <c r="L200" s="250"/>
      <c r="M200" s="251"/>
      <c r="N200" s="252"/>
      <c r="O200" s="252"/>
      <c r="P200" s="252"/>
      <c r="Q200" s="252"/>
      <c r="R200" s="252"/>
      <c r="S200" s="252"/>
      <c r="T200" s="253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4" t="s">
        <v>177</v>
      </c>
      <c r="AU200" s="254" t="s">
        <v>81</v>
      </c>
      <c r="AV200" s="14" t="s">
        <v>81</v>
      </c>
      <c r="AW200" s="14" t="s">
        <v>33</v>
      </c>
      <c r="AX200" s="14" t="s">
        <v>71</v>
      </c>
      <c r="AY200" s="254" t="s">
        <v>166</v>
      </c>
    </row>
    <row r="201" s="13" customFormat="1">
      <c r="A201" s="13"/>
      <c r="B201" s="233"/>
      <c r="C201" s="234"/>
      <c r="D201" s="235" t="s">
        <v>177</v>
      </c>
      <c r="E201" s="236" t="s">
        <v>19</v>
      </c>
      <c r="F201" s="237" t="s">
        <v>1055</v>
      </c>
      <c r="G201" s="234"/>
      <c r="H201" s="236" t="s">
        <v>19</v>
      </c>
      <c r="I201" s="238"/>
      <c r="J201" s="234"/>
      <c r="K201" s="234"/>
      <c r="L201" s="239"/>
      <c r="M201" s="240"/>
      <c r="N201" s="241"/>
      <c r="O201" s="241"/>
      <c r="P201" s="241"/>
      <c r="Q201" s="241"/>
      <c r="R201" s="241"/>
      <c r="S201" s="241"/>
      <c r="T201" s="242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3" t="s">
        <v>177</v>
      </c>
      <c r="AU201" s="243" t="s">
        <v>81</v>
      </c>
      <c r="AV201" s="13" t="s">
        <v>79</v>
      </c>
      <c r="AW201" s="13" t="s">
        <v>33</v>
      </c>
      <c r="AX201" s="13" t="s">
        <v>71</v>
      </c>
      <c r="AY201" s="243" t="s">
        <v>166</v>
      </c>
    </row>
    <row r="202" s="14" customFormat="1">
      <c r="A202" s="14"/>
      <c r="B202" s="244"/>
      <c r="C202" s="245"/>
      <c r="D202" s="235" t="s">
        <v>177</v>
      </c>
      <c r="E202" s="246" t="s">
        <v>19</v>
      </c>
      <c r="F202" s="247" t="s">
        <v>1067</v>
      </c>
      <c r="G202" s="245"/>
      <c r="H202" s="248">
        <v>6.5999999999999996</v>
      </c>
      <c r="I202" s="249"/>
      <c r="J202" s="245"/>
      <c r="K202" s="245"/>
      <c r="L202" s="250"/>
      <c r="M202" s="251"/>
      <c r="N202" s="252"/>
      <c r="O202" s="252"/>
      <c r="P202" s="252"/>
      <c r="Q202" s="252"/>
      <c r="R202" s="252"/>
      <c r="S202" s="252"/>
      <c r="T202" s="253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4" t="s">
        <v>177</v>
      </c>
      <c r="AU202" s="254" t="s">
        <v>81</v>
      </c>
      <c r="AV202" s="14" t="s">
        <v>81</v>
      </c>
      <c r="AW202" s="14" t="s">
        <v>33</v>
      </c>
      <c r="AX202" s="14" t="s">
        <v>71</v>
      </c>
      <c r="AY202" s="254" t="s">
        <v>166</v>
      </c>
    </row>
    <row r="203" s="13" customFormat="1">
      <c r="A203" s="13"/>
      <c r="B203" s="233"/>
      <c r="C203" s="234"/>
      <c r="D203" s="235" t="s">
        <v>177</v>
      </c>
      <c r="E203" s="236" t="s">
        <v>19</v>
      </c>
      <c r="F203" s="237" t="s">
        <v>1057</v>
      </c>
      <c r="G203" s="234"/>
      <c r="H203" s="236" t="s">
        <v>19</v>
      </c>
      <c r="I203" s="238"/>
      <c r="J203" s="234"/>
      <c r="K203" s="234"/>
      <c r="L203" s="239"/>
      <c r="M203" s="240"/>
      <c r="N203" s="241"/>
      <c r="O203" s="241"/>
      <c r="P203" s="241"/>
      <c r="Q203" s="241"/>
      <c r="R203" s="241"/>
      <c r="S203" s="241"/>
      <c r="T203" s="242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3" t="s">
        <v>177</v>
      </c>
      <c r="AU203" s="243" t="s">
        <v>81</v>
      </c>
      <c r="AV203" s="13" t="s">
        <v>79</v>
      </c>
      <c r="AW203" s="13" t="s">
        <v>33</v>
      </c>
      <c r="AX203" s="13" t="s">
        <v>71</v>
      </c>
      <c r="AY203" s="243" t="s">
        <v>166</v>
      </c>
    </row>
    <row r="204" s="14" customFormat="1">
      <c r="A204" s="14"/>
      <c r="B204" s="244"/>
      <c r="C204" s="245"/>
      <c r="D204" s="235" t="s">
        <v>177</v>
      </c>
      <c r="E204" s="246" t="s">
        <v>19</v>
      </c>
      <c r="F204" s="247" t="s">
        <v>1068</v>
      </c>
      <c r="G204" s="245"/>
      <c r="H204" s="248">
        <v>9.4199999999999999</v>
      </c>
      <c r="I204" s="249"/>
      <c r="J204" s="245"/>
      <c r="K204" s="245"/>
      <c r="L204" s="250"/>
      <c r="M204" s="251"/>
      <c r="N204" s="252"/>
      <c r="O204" s="252"/>
      <c r="P204" s="252"/>
      <c r="Q204" s="252"/>
      <c r="R204" s="252"/>
      <c r="S204" s="252"/>
      <c r="T204" s="253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4" t="s">
        <v>177</v>
      </c>
      <c r="AU204" s="254" t="s">
        <v>81</v>
      </c>
      <c r="AV204" s="14" t="s">
        <v>81</v>
      </c>
      <c r="AW204" s="14" t="s">
        <v>33</v>
      </c>
      <c r="AX204" s="14" t="s">
        <v>71</v>
      </c>
      <c r="AY204" s="254" t="s">
        <v>166</v>
      </c>
    </row>
    <row r="205" s="15" customFormat="1">
      <c r="A205" s="15"/>
      <c r="B205" s="255"/>
      <c r="C205" s="256"/>
      <c r="D205" s="235" t="s">
        <v>177</v>
      </c>
      <c r="E205" s="257" t="s">
        <v>19</v>
      </c>
      <c r="F205" s="258" t="s">
        <v>180</v>
      </c>
      <c r="G205" s="256"/>
      <c r="H205" s="259">
        <v>52.370000000000005</v>
      </c>
      <c r="I205" s="260"/>
      <c r="J205" s="256"/>
      <c r="K205" s="256"/>
      <c r="L205" s="261"/>
      <c r="M205" s="262"/>
      <c r="N205" s="263"/>
      <c r="O205" s="263"/>
      <c r="P205" s="263"/>
      <c r="Q205" s="263"/>
      <c r="R205" s="263"/>
      <c r="S205" s="263"/>
      <c r="T205" s="264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5" t="s">
        <v>177</v>
      </c>
      <c r="AU205" s="265" t="s">
        <v>81</v>
      </c>
      <c r="AV205" s="15" t="s">
        <v>173</v>
      </c>
      <c r="AW205" s="15" t="s">
        <v>33</v>
      </c>
      <c r="AX205" s="15" t="s">
        <v>79</v>
      </c>
      <c r="AY205" s="265" t="s">
        <v>166</v>
      </c>
    </row>
    <row r="206" s="2" customFormat="1" ht="16.5" customHeight="1">
      <c r="A206" s="41"/>
      <c r="B206" s="42"/>
      <c r="C206" s="215" t="s">
        <v>8</v>
      </c>
      <c r="D206" s="215" t="s">
        <v>168</v>
      </c>
      <c r="E206" s="216" t="s">
        <v>510</v>
      </c>
      <c r="F206" s="217" t="s">
        <v>511</v>
      </c>
      <c r="G206" s="218" t="s">
        <v>188</v>
      </c>
      <c r="H206" s="219">
        <v>52.369999999999997</v>
      </c>
      <c r="I206" s="220"/>
      <c r="J206" s="221">
        <f>ROUND(I206*H206,2)</f>
        <v>0</v>
      </c>
      <c r="K206" s="217" t="s">
        <v>172</v>
      </c>
      <c r="L206" s="47"/>
      <c r="M206" s="222" t="s">
        <v>19</v>
      </c>
      <c r="N206" s="223" t="s">
        <v>42</v>
      </c>
      <c r="O206" s="87"/>
      <c r="P206" s="224">
        <f>O206*H206</f>
        <v>0</v>
      </c>
      <c r="Q206" s="224">
        <v>0.00022000000000000001</v>
      </c>
      <c r="R206" s="224">
        <f>Q206*H206</f>
        <v>0.011521399999999999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173</v>
      </c>
      <c r="AT206" s="226" t="s">
        <v>168</v>
      </c>
      <c r="AU206" s="226" t="s">
        <v>81</v>
      </c>
      <c r="AY206" s="20" t="s">
        <v>166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79</v>
      </c>
      <c r="BK206" s="227">
        <f>ROUND(I206*H206,2)</f>
        <v>0</v>
      </c>
      <c r="BL206" s="20" t="s">
        <v>173</v>
      </c>
      <c r="BM206" s="226" t="s">
        <v>512</v>
      </c>
    </row>
    <row r="207" s="2" customFormat="1">
      <c r="A207" s="41"/>
      <c r="B207" s="42"/>
      <c r="C207" s="43"/>
      <c r="D207" s="228" t="s">
        <v>175</v>
      </c>
      <c r="E207" s="43"/>
      <c r="F207" s="229" t="s">
        <v>513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175</v>
      </c>
      <c r="AU207" s="20" t="s">
        <v>81</v>
      </c>
    </row>
    <row r="208" s="13" customFormat="1">
      <c r="A208" s="13"/>
      <c r="B208" s="233"/>
      <c r="C208" s="234"/>
      <c r="D208" s="235" t="s">
        <v>177</v>
      </c>
      <c r="E208" s="236" t="s">
        <v>19</v>
      </c>
      <c r="F208" s="237" t="s">
        <v>1046</v>
      </c>
      <c r="G208" s="234"/>
      <c r="H208" s="236" t="s">
        <v>19</v>
      </c>
      <c r="I208" s="238"/>
      <c r="J208" s="234"/>
      <c r="K208" s="234"/>
      <c r="L208" s="239"/>
      <c r="M208" s="240"/>
      <c r="N208" s="241"/>
      <c r="O208" s="241"/>
      <c r="P208" s="241"/>
      <c r="Q208" s="241"/>
      <c r="R208" s="241"/>
      <c r="S208" s="241"/>
      <c r="T208" s="242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3" t="s">
        <v>177</v>
      </c>
      <c r="AU208" s="243" t="s">
        <v>81</v>
      </c>
      <c r="AV208" s="13" t="s">
        <v>79</v>
      </c>
      <c r="AW208" s="13" t="s">
        <v>33</v>
      </c>
      <c r="AX208" s="13" t="s">
        <v>71</v>
      </c>
      <c r="AY208" s="243" t="s">
        <v>166</v>
      </c>
    </row>
    <row r="209" s="13" customFormat="1">
      <c r="A209" s="13"/>
      <c r="B209" s="233"/>
      <c r="C209" s="234"/>
      <c r="D209" s="235" t="s">
        <v>177</v>
      </c>
      <c r="E209" s="236" t="s">
        <v>19</v>
      </c>
      <c r="F209" s="237" t="s">
        <v>446</v>
      </c>
      <c r="G209" s="234"/>
      <c r="H209" s="236" t="s">
        <v>19</v>
      </c>
      <c r="I209" s="238"/>
      <c r="J209" s="234"/>
      <c r="K209" s="234"/>
      <c r="L209" s="239"/>
      <c r="M209" s="240"/>
      <c r="N209" s="241"/>
      <c r="O209" s="241"/>
      <c r="P209" s="241"/>
      <c r="Q209" s="241"/>
      <c r="R209" s="241"/>
      <c r="S209" s="241"/>
      <c r="T209" s="242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3" t="s">
        <v>177</v>
      </c>
      <c r="AU209" s="243" t="s">
        <v>81</v>
      </c>
      <c r="AV209" s="13" t="s">
        <v>79</v>
      </c>
      <c r="AW209" s="13" t="s">
        <v>33</v>
      </c>
      <c r="AX209" s="13" t="s">
        <v>71</v>
      </c>
      <c r="AY209" s="243" t="s">
        <v>166</v>
      </c>
    </row>
    <row r="210" s="13" customFormat="1">
      <c r="A210" s="13"/>
      <c r="B210" s="233"/>
      <c r="C210" s="234"/>
      <c r="D210" s="235" t="s">
        <v>177</v>
      </c>
      <c r="E210" s="236" t="s">
        <v>19</v>
      </c>
      <c r="F210" s="237" t="s">
        <v>1051</v>
      </c>
      <c r="G210" s="234"/>
      <c r="H210" s="236" t="s">
        <v>19</v>
      </c>
      <c r="I210" s="238"/>
      <c r="J210" s="234"/>
      <c r="K210" s="234"/>
      <c r="L210" s="239"/>
      <c r="M210" s="240"/>
      <c r="N210" s="241"/>
      <c r="O210" s="241"/>
      <c r="P210" s="241"/>
      <c r="Q210" s="241"/>
      <c r="R210" s="241"/>
      <c r="S210" s="241"/>
      <c r="T210" s="24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3" t="s">
        <v>177</v>
      </c>
      <c r="AU210" s="243" t="s">
        <v>81</v>
      </c>
      <c r="AV210" s="13" t="s">
        <v>79</v>
      </c>
      <c r="AW210" s="13" t="s">
        <v>33</v>
      </c>
      <c r="AX210" s="13" t="s">
        <v>71</v>
      </c>
      <c r="AY210" s="243" t="s">
        <v>166</v>
      </c>
    </row>
    <row r="211" s="14" customFormat="1">
      <c r="A211" s="14"/>
      <c r="B211" s="244"/>
      <c r="C211" s="245"/>
      <c r="D211" s="235" t="s">
        <v>177</v>
      </c>
      <c r="E211" s="246" t="s">
        <v>19</v>
      </c>
      <c r="F211" s="247" t="s">
        <v>1065</v>
      </c>
      <c r="G211" s="245"/>
      <c r="H211" s="248">
        <v>23.27</v>
      </c>
      <c r="I211" s="249"/>
      <c r="J211" s="245"/>
      <c r="K211" s="245"/>
      <c r="L211" s="250"/>
      <c r="M211" s="251"/>
      <c r="N211" s="252"/>
      <c r="O211" s="252"/>
      <c r="P211" s="252"/>
      <c r="Q211" s="252"/>
      <c r="R211" s="252"/>
      <c r="S211" s="252"/>
      <c r="T211" s="253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4" t="s">
        <v>177</v>
      </c>
      <c r="AU211" s="254" t="s">
        <v>81</v>
      </c>
      <c r="AV211" s="14" t="s">
        <v>81</v>
      </c>
      <c r="AW211" s="14" t="s">
        <v>33</v>
      </c>
      <c r="AX211" s="14" t="s">
        <v>71</v>
      </c>
      <c r="AY211" s="254" t="s">
        <v>166</v>
      </c>
    </row>
    <row r="212" s="13" customFormat="1">
      <c r="A212" s="13"/>
      <c r="B212" s="233"/>
      <c r="C212" s="234"/>
      <c r="D212" s="235" t="s">
        <v>177</v>
      </c>
      <c r="E212" s="236" t="s">
        <v>19</v>
      </c>
      <c r="F212" s="237" t="s">
        <v>1053</v>
      </c>
      <c r="G212" s="234"/>
      <c r="H212" s="236" t="s">
        <v>19</v>
      </c>
      <c r="I212" s="238"/>
      <c r="J212" s="234"/>
      <c r="K212" s="234"/>
      <c r="L212" s="239"/>
      <c r="M212" s="240"/>
      <c r="N212" s="241"/>
      <c r="O212" s="241"/>
      <c r="P212" s="241"/>
      <c r="Q212" s="241"/>
      <c r="R212" s="241"/>
      <c r="S212" s="241"/>
      <c r="T212" s="242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3" t="s">
        <v>177</v>
      </c>
      <c r="AU212" s="243" t="s">
        <v>81</v>
      </c>
      <c r="AV212" s="13" t="s">
        <v>79</v>
      </c>
      <c r="AW212" s="13" t="s">
        <v>33</v>
      </c>
      <c r="AX212" s="13" t="s">
        <v>71</v>
      </c>
      <c r="AY212" s="243" t="s">
        <v>166</v>
      </c>
    </row>
    <row r="213" s="14" customFormat="1">
      <c r="A213" s="14"/>
      <c r="B213" s="244"/>
      <c r="C213" s="245"/>
      <c r="D213" s="235" t="s">
        <v>177</v>
      </c>
      <c r="E213" s="246" t="s">
        <v>19</v>
      </c>
      <c r="F213" s="247" t="s">
        <v>1066</v>
      </c>
      <c r="G213" s="245"/>
      <c r="H213" s="248">
        <v>13.08</v>
      </c>
      <c r="I213" s="249"/>
      <c r="J213" s="245"/>
      <c r="K213" s="245"/>
      <c r="L213" s="250"/>
      <c r="M213" s="251"/>
      <c r="N213" s="252"/>
      <c r="O213" s="252"/>
      <c r="P213" s="252"/>
      <c r="Q213" s="252"/>
      <c r="R213" s="252"/>
      <c r="S213" s="252"/>
      <c r="T213" s="253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4" t="s">
        <v>177</v>
      </c>
      <c r="AU213" s="254" t="s">
        <v>81</v>
      </c>
      <c r="AV213" s="14" t="s">
        <v>81</v>
      </c>
      <c r="AW213" s="14" t="s">
        <v>33</v>
      </c>
      <c r="AX213" s="14" t="s">
        <v>71</v>
      </c>
      <c r="AY213" s="254" t="s">
        <v>166</v>
      </c>
    </row>
    <row r="214" s="13" customFormat="1">
      <c r="A214" s="13"/>
      <c r="B214" s="233"/>
      <c r="C214" s="234"/>
      <c r="D214" s="235" t="s">
        <v>177</v>
      </c>
      <c r="E214" s="236" t="s">
        <v>19</v>
      </c>
      <c r="F214" s="237" t="s">
        <v>1055</v>
      </c>
      <c r="G214" s="234"/>
      <c r="H214" s="236" t="s">
        <v>19</v>
      </c>
      <c r="I214" s="238"/>
      <c r="J214" s="234"/>
      <c r="K214" s="234"/>
      <c r="L214" s="239"/>
      <c r="M214" s="240"/>
      <c r="N214" s="241"/>
      <c r="O214" s="241"/>
      <c r="P214" s="241"/>
      <c r="Q214" s="241"/>
      <c r="R214" s="241"/>
      <c r="S214" s="241"/>
      <c r="T214" s="242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3" t="s">
        <v>177</v>
      </c>
      <c r="AU214" s="243" t="s">
        <v>81</v>
      </c>
      <c r="AV214" s="13" t="s">
        <v>79</v>
      </c>
      <c r="AW214" s="13" t="s">
        <v>33</v>
      </c>
      <c r="AX214" s="13" t="s">
        <v>71</v>
      </c>
      <c r="AY214" s="243" t="s">
        <v>166</v>
      </c>
    </row>
    <row r="215" s="14" customFormat="1">
      <c r="A215" s="14"/>
      <c r="B215" s="244"/>
      <c r="C215" s="245"/>
      <c r="D215" s="235" t="s">
        <v>177</v>
      </c>
      <c r="E215" s="246" t="s">
        <v>19</v>
      </c>
      <c r="F215" s="247" t="s">
        <v>1067</v>
      </c>
      <c r="G215" s="245"/>
      <c r="H215" s="248">
        <v>6.5999999999999996</v>
      </c>
      <c r="I215" s="249"/>
      <c r="J215" s="245"/>
      <c r="K215" s="245"/>
      <c r="L215" s="250"/>
      <c r="M215" s="251"/>
      <c r="N215" s="252"/>
      <c r="O215" s="252"/>
      <c r="P215" s="252"/>
      <c r="Q215" s="252"/>
      <c r="R215" s="252"/>
      <c r="S215" s="252"/>
      <c r="T215" s="253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4" t="s">
        <v>177</v>
      </c>
      <c r="AU215" s="254" t="s">
        <v>81</v>
      </c>
      <c r="AV215" s="14" t="s">
        <v>81</v>
      </c>
      <c r="AW215" s="14" t="s">
        <v>33</v>
      </c>
      <c r="AX215" s="14" t="s">
        <v>71</v>
      </c>
      <c r="AY215" s="254" t="s">
        <v>166</v>
      </c>
    </row>
    <row r="216" s="13" customFormat="1">
      <c r="A216" s="13"/>
      <c r="B216" s="233"/>
      <c r="C216" s="234"/>
      <c r="D216" s="235" t="s">
        <v>177</v>
      </c>
      <c r="E216" s="236" t="s">
        <v>19</v>
      </c>
      <c r="F216" s="237" t="s">
        <v>1057</v>
      </c>
      <c r="G216" s="234"/>
      <c r="H216" s="236" t="s">
        <v>19</v>
      </c>
      <c r="I216" s="238"/>
      <c r="J216" s="234"/>
      <c r="K216" s="234"/>
      <c r="L216" s="239"/>
      <c r="M216" s="240"/>
      <c r="N216" s="241"/>
      <c r="O216" s="241"/>
      <c r="P216" s="241"/>
      <c r="Q216" s="241"/>
      <c r="R216" s="241"/>
      <c r="S216" s="241"/>
      <c r="T216" s="242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3" t="s">
        <v>177</v>
      </c>
      <c r="AU216" s="243" t="s">
        <v>81</v>
      </c>
      <c r="AV216" s="13" t="s">
        <v>79</v>
      </c>
      <c r="AW216" s="13" t="s">
        <v>33</v>
      </c>
      <c r="AX216" s="13" t="s">
        <v>71</v>
      </c>
      <c r="AY216" s="243" t="s">
        <v>166</v>
      </c>
    </row>
    <row r="217" s="14" customFormat="1">
      <c r="A217" s="14"/>
      <c r="B217" s="244"/>
      <c r="C217" s="245"/>
      <c r="D217" s="235" t="s">
        <v>177</v>
      </c>
      <c r="E217" s="246" t="s">
        <v>19</v>
      </c>
      <c r="F217" s="247" t="s">
        <v>1068</v>
      </c>
      <c r="G217" s="245"/>
      <c r="H217" s="248">
        <v>9.4199999999999999</v>
      </c>
      <c r="I217" s="249"/>
      <c r="J217" s="245"/>
      <c r="K217" s="245"/>
      <c r="L217" s="250"/>
      <c r="M217" s="251"/>
      <c r="N217" s="252"/>
      <c r="O217" s="252"/>
      <c r="P217" s="252"/>
      <c r="Q217" s="252"/>
      <c r="R217" s="252"/>
      <c r="S217" s="252"/>
      <c r="T217" s="253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4" t="s">
        <v>177</v>
      </c>
      <c r="AU217" s="254" t="s">
        <v>81</v>
      </c>
      <c r="AV217" s="14" t="s">
        <v>81</v>
      </c>
      <c r="AW217" s="14" t="s">
        <v>33</v>
      </c>
      <c r="AX217" s="14" t="s">
        <v>71</v>
      </c>
      <c r="AY217" s="254" t="s">
        <v>166</v>
      </c>
    </row>
    <row r="218" s="15" customFormat="1">
      <c r="A218" s="15"/>
      <c r="B218" s="255"/>
      <c r="C218" s="256"/>
      <c r="D218" s="235" t="s">
        <v>177</v>
      </c>
      <c r="E218" s="257" t="s">
        <v>19</v>
      </c>
      <c r="F218" s="258" t="s">
        <v>180</v>
      </c>
      <c r="G218" s="256"/>
      <c r="H218" s="259">
        <v>52.370000000000005</v>
      </c>
      <c r="I218" s="260"/>
      <c r="J218" s="256"/>
      <c r="K218" s="256"/>
      <c r="L218" s="261"/>
      <c r="M218" s="262"/>
      <c r="N218" s="263"/>
      <c r="O218" s="263"/>
      <c r="P218" s="263"/>
      <c r="Q218" s="263"/>
      <c r="R218" s="263"/>
      <c r="S218" s="263"/>
      <c r="T218" s="264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5" t="s">
        <v>177</v>
      </c>
      <c r="AU218" s="265" t="s">
        <v>81</v>
      </c>
      <c r="AV218" s="15" t="s">
        <v>173</v>
      </c>
      <c r="AW218" s="15" t="s">
        <v>33</v>
      </c>
      <c r="AX218" s="15" t="s">
        <v>79</v>
      </c>
      <c r="AY218" s="265" t="s">
        <v>166</v>
      </c>
    </row>
    <row r="219" s="12" customFormat="1" ht="22.8" customHeight="1">
      <c r="A219" s="12"/>
      <c r="B219" s="199"/>
      <c r="C219" s="200"/>
      <c r="D219" s="201" t="s">
        <v>70</v>
      </c>
      <c r="E219" s="213" t="s">
        <v>231</v>
      </c>
      <c r="F219" s="213" t="s">
        <v>314</v>
      </c>
      <c r="G219" s="200"/>
      <c r="H219" s="200"/>
      <c r="I219" s="203"/>
      <c r="J219" s="214">
        <f>BK219</f>
        <v>0</v>
      </c>
      <c r="K219" s="200"/>
      <c r="L219" s="205"/>
      <c r="M219" s="206"/>
      <c r="N219" s="207"/>
      <c r="O219" s="207"/>
      <c r="P219" s="208">
        <f>SUM(P220:P273)</f>
        <v>0</v>
      </c>
      <c r="Q219" s="207"/>
      <c r="R219" s="208">
        <f>SUM(R220:R273)</f>
        <v>0.036661600000000003</v>
      </c>
      <c r="S219" s="207"/>
      <c r="T219" s="209">
        <f>SUM(T220:T273)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10" t="s">
        <v>79</v>
      </c>
      <c r="AT219" s="211" t="s">
        <v>70</v>
      </c>
      <c r="AU219" s="211" t="s">
        <v>79</v>
      </c>
      <c r="AY219" s="210" t="s">
        <v>166</v>
      </c>
      <c r="BK219" s="212">
        <f>SUM(BK220:BK273)</f>
        <v>0</v>
      </c>
    </row>
    <row r="220" s="2" customFormat="1" ht="24.15" customHeight="1">
      <c r="A220" s="41"/>
      <c r="B220" s="42"/>
      <c r="C220" s="215" t="s">
        <v>263</v>
      </c>
      <c r="D220" s="215" t="s">
        <v>168</v>
      </c>
      <c r="E220" s="216" t="s">
        <v>316</v>
      </c>
      <c r="F220" s="217" t="s">
        <v>317</v>
      </c>
      <c r="G220" s="218" t="s">
        <v>188</v>
      </c>
      <c r="H220" s="219">
        <v>25.332999999999998</v>
      </c>
      <c r="I220" s="220"/>
      <c r="J220" s="221">
        <f>ROUND(I220*H220,2)</f>
        <v>0</v>
      </c>
      <c r="K220" s="217" t="s">
        <v>172</v>
      </c>
      <c r="L220" s="47"/>
      <c r="M220" s="222" t="s">
        <v>19</v>
      </c>
      <c r="N220" s="223" t="s">
        <v>42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</v>
      </c>
      <c r="T220" s="225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173</v>
      </c>
      <c r="AT220" s="226" t="s">
        <v>168</v>
      </c>
      <c r="AU220" s="226" t="s">
        <v>81</v>
      </c>
      <c r="AY220" s="20" t="s">
        <v>166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79</v>
      </c>
      <c r="BK220" s="227">
        <f>ROUND(I220*H220,2)</f>
        <v>0</v>
      </c>
      <c r="BL220" s="20" t="s">
        <v>173</v>
      </c>
      <c r="BM220" s="226" t="s">
        <v>588</v>
      </c>
    </row>
    <row r="221" s="2" customFormat="1">
      <c r="A221" s="41"/>
      <c r="B221" s="42"/>
      <c r="C221" s="43"/>
      <c r="D221" s="228" t="s">
        <v>175</v>
      </c>
      <c r="E221" s="43"/>
      <c r="F221" s="229" t="s">
        <v>319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175</v>
      </c>
      <c r="AU221" s="20" t="s">
        <v>81</v>
      </c>
    </row>
    <row r="222" s="13" customFormat="1">
      <c r="A222" s="13"/>
      <c r="B222" s="233"/>
      <c r="C222" s="234"/>
      <c r="D222" s="235" t="s">
        <v>177</v>
      </c>
      <c r="E222" s="236" t="s">
        <v>19</v>
      </c>
      <c r="F222" s="237" t="s">
        <v>659</v>
      </c>
      <c r="G222" s="234"/>
      <c r="H222" s="236" t="s">
        <v>19</v>
      </c>
      <c r="I222" s="238"/>
      <c r="J222" s="234"/>
      <c r="K222" s="234"/>
      <c r="L222" s="239"/>
      <c r="M222" s="240"/>
      <c r="N222" s="241"/>
      <c r="O222" s="241"/>
      <c r="P222" s="241"/>
      <c r="Q222" s="241"/>
      <c r="R222" s="241"/>
      <c r="S222" s="241"/>
      <c r="T222" s="242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3" t="s">
        <v>177</v>
      </c>
      <c r="AU222" s="243" t="s">
        <v>81</v>
      </c>
      <c r="AV222" s="13" t="s">
        <v>79</v>
      </c>
      <c r="AW222" s="13" t="s">
        <v>33</v>
      </c>
      <c r="AX222" s="13" t="s">
        <v>71</v>
      </c>
      <c r="AY222" s="243" t="s">
        <v>166</v>
      </c>
    </row>
    <row r="223" s="13" customFormat="1">
      <c r="A223" s="13"/>
      <c r="B223" s="233"/>
      <c r="C223" s="234"/>
      <c r="D223" s="235" t="s">
        <v>177</v>
      </c>
      <c r="E223" s="236" t="s">
        <v>19</v>
      </c>
      <c r="F223" s="237" t="s">
        <v>1069</v>
      </c>
      <c r="G223" s="234"/>
      <c r="H223" s="236" t="s">
        <v>19</v>
      </c>
      <c r="I223" s="238"/>
      <c r="J223" s="234"/>
      <c r="K223" s="234"/>
      <c r="L223" s="239"/>
      <c r="M223" s="240"/>
      <c r="N223" s="241"/>
      <c r="O223" s="241"/>
      <c r="P223" s="241"/>
      <c r="Q223" s="241"/>
      <c r="R223" s="241"/>
      <c r="S223" s="241"/>
      <c r="T223" s="242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3" t="s">
        <v>177</v>
      </c>
      <c r="AU223" s="243" t="s">
        <v>81</v>
      </c>
      <c r="AV223" s="13" t="s">
        <v>79</v>
      </c>
      <c r="AW223" s="13" t="s">
        <v>33</v>
      </c>
      <c r="AX223" s="13" t="s">
        <v>71</v>
      </c>
      <c r="AY223" s="243" t="s">
        <v>166</v>
      </c>
    </row>
    <row r="224" s="14" customFormat="1">
      <c r="A224" s="14"/>
      <c r="B224" s="244"/>
      <c r="C224" s="245"/>
      <c r="D224" s="235" t="s">
        <v>177</v>
      </c>
      <c r="E224" s="246" t="s">
        <v>19</v>
      </c>
      <c r="F224" s="247" t="s">
        <v>1070</v>
      </c>
      <c r="G224" s="245"/>
      <c r="H224" s="248">
        <v>25.332999999999998</v>
      </c>
      <c r="I224" s="249"/>
      <c r="J224" s="245"/>
      <c r="K224" s="245"/>
      <c r="L224" s="250"/>
      <c r="M224" s="251"/>
      <c r="N224" s="252"/>
      <c r="O224" s="252"/>
      <c r="P224" s="252"/>
      <c r="Q224" s="252"/>
      <c r="R224" s="252"/>
      <c r="S224" s="252"/>
      <c r="T224" s="253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4" t="s">
        <v>177</v>
      </c>
      <c r="AU224" s="254" t="s">
        <v>81</v>
      </c>
      <c r="AV224" s="14" t="s">
        <v>81</v>
      </c>
      <c r="AW224" s="14" t="s">
        <v>33</v>
      </c>
      <c r="AX224" s="14" t="s">
        <v>71</v>
      </c>
      <c r="AY224" s="254" t="s">
        <v>166</v>
      </c>
    </row>
    <row r="225" s="15" customFormat="1">
      <c r="A225" s="15"/>
      <c r="B225" s="255"/>
      <c r="C225" s="256"/>
      <c r="D225" s="235" t="s">
        <v>177</v>
      </c>
      <c r="E225" s="257" t="s">
        <v>19</v>
      </c>
      <c r="F225" s="258" t="s">
        <v>180</v>
      </c>
      <c r="G225" s="256"/>
      <c r="H225" s="259">
        <v>25.332999999999998</v>
      </c>
      <c r="I225" s="260"/>
      <c r="J225" s="256"/>
      <c r="K225" s="256"/>
      <c r="L225" s="261"/>
      <c r="M225" s="262"/>
      <c r="N225" s="263"/>
      <c r="O225" s="263"/>
      <c r="P225" s="263"/>
      <c r="Q225" s="263"/>
      <c r="R225" s="263"/>
      <c r="S225" s="263"/>
      <c r="T225" s="264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265" t="s">
        <v>177</v>
      </c>
      <c r="AU225" s="265" t="s">
        <v>81</v>
      </c>
      <c r="AV225" s="15" t="s">
        <v>173</v>
      </c>
      <c r="AW225" s="15" t="s">
        <v>33</v>
      </c>
      <c r="AX225" s="15" t="s">
        <v>79</v>
      </c>
      <c r="AY225" s="265" t="s">
        <v>166</v>
      </c>
    </row>
    <row r="226" s="2" customFormat="1" ht="24.15" customHeight="1">
      <c r="A226" s="41"/>
      <c r="B226" s="42"/>
      <c r="C226" s="215" t="s">
        <v>274</v>
      </c>
      <c r="D226" s="215" t="s">
        <v>168</v>
      </c>
      <c r="E226" s="216" t="s">
        <v>514</v>
      </c>
      <c r="F226" s="217" t="s">
        <v>515</v>
      </c>
      <c r="G226" s="218" t="s">
        <v>171</v>
      </c>
      <c r="H226" s="219">
        <v>38.979999999999997</v>
      </c>
      <c r="I226" s="220"/>
      <c r="J226" s="221">
        <f>ROUND(I226*H226,2)</f>
        <v>0</v>
      </c>
      <c r="K226" s="217" t="s">
        <v>172</v>
      </c>
      <c r="L226" s="47"/>
      <c r="M226" s="222" t="s">
        <v>19</v>
      </c>
      <c r="N226" s="223" t="s">
        <v>42</v>
      </c>
      <c r="O226" s="87"/>
      <c r="P226" s="224">
        <f>O226*H226</f>
        <v>0</v>
      </c>
      <c r="Q226" s="224">
        <v>8.0000000000000007E-05</v>
      </c>
      <c r="R226" s="224">
        <f>Q226*H226</f>
        <v>0.0031183999999999999</v>
      </c>
      <c r="S226" s="224">
        <v>0</v>
      </c>
      <c r="T226" s="225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6" t="s">
        <v>173</v>
      </c>
      <c r="AT226" s="226" t="s">
        <v>168</v>
      </c>
      <c r="AU226" s="226" t="s">
        <v>81</v>
      </c>
      <c r="AY226" s="20" t="s">
        <v>166</v>
      </c>
      <c r="BE226" s="227">
        <f>IF(N226="základní",J226,0)</f>
        <v>0</v>
      </c>
      <c r="BF226" s="227">
        <f>IF(N226="snížená",J226,0)</f>
        <v>0</v>
      </c>
      <c r="BG226" s="227">
        <f>IF(N226="zákl. přenesená",J226,0)</f>
        <v>0</v>
      </c>
      <c r="BH226" s="227">
        <f>IF(N226="sníž. přenesená",J226,0)</f>
        <v>0</v>
      </c>
      <c r="BI226" s="227">
        <f>IF(N226="nulová",J226,0)</f>
        <v>0</v>
      </c>
      <c r="BJ226" s="20" t="s">
        <v>79</v>
      </c>
      <c r="BK226" s="227">
        <f>ROUND(I226*H226,2)</f>
        <v>0</v>
      </c>
      <c r="BL226" s="20" t="s">
        <v>173</v>
      </c>
      <c r="BM226" s="226" t="s">
        <v>516</v>
      </c>
    </row>
    <row r="227" s="2" customFormat="1">
      <c r="A227" s="41"/>
      <c r="B227" s="42"/>
      <c r="C227" s="43"/>
      <c r="D227" s="228" t="s">
        <v>175</v>
      </c>
      <c r="E227" s="43"/>
      <c r="F227" s="229" t="s">
        <v>517</v>
      </c>
      <c r="G227" s="43"/>
      <c r="H227" s="43"/>
      <c r="I227" s="230"/>
      <c r="J227" s="43"/>
      <c r="K227" s="43"/>
      <c r="L227" s="47"/>
      <c r="M227" s="231"/>
      <c r="N227" s="232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175</v>
      </c>
      <c r="AU227" s="20" t="s">
        <v>81</v>
      </c>
    </row>
    <row r="228" s="13" customFormat="1">
      <c r="A228" s="13"/>
      <c r="B228" s="233"/>
      <c r="C228" s="234"/>
      <c r="D228" s="235" t="s">
        <v>177</v>
      </c>
      <c r="E228" s="236" t="s">
        <v>19</v>
      </c>
      <c r="F228" s="237" t="s">
        <v>1046</v>
      </c>
      <c r="G228" s="234"/>
      <c r="H228" s="236" t="s">
        <v>19</v>
      </c>
      <c r="I228" s="238"/>
      <c r="J228" s="234"/>
      <c r="K228" s="234"/>
      <c r="L228" s="239"/>
      <c r="M228" s="240"/>
      <c r="N228" s="241"/>
      <c r="O228" s="241"/>
      <c r="P228" s="241"/>
      <c r="Q228" s="241"/>
      <c r="R228" s="241"/>
      <c r="S228" s="241"/>
      <c r="T228" s="242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3" t="s">
        <v>177</v>
      </c>
      <c r="AU228" s="243" t="s">
        <v>81</v>
      </c>
      <c r="AV228" s="13" t="s">
        <v>79</v>
      </c>
      <c r="AW228" s="13" t="s">
        <v>33</v>
      </c>
      <c r="AX228" s="13" t="s">
        <v>71</v>
      </c>
      <c r="AY228" s="243" t="s">
        <v>166</v>
      </c>
    </row>
    <row r="229" s="13" customFormat="1">
      <c r="A229" s="13"/>
      <c r="B229" s="233"/>
      <c r="C229" s="234"/>
      <c r="D229" s="235" t="s">
        <v>177</v>
      </c>
      <c r="E229" s="236" t="s">
        <v>19</v>
      </c>
      <c r="F229" s="237" t="s">
        <v>446</v>
      </c>
      <c r="G229" s="234"/>
      <c r="H229" s="236" t="s">
        <v>19</v>
      </c>
      <c r="I229" s="238"/>
      <c r="J229" s="234"/>
      <c r="K229" s="234"/>
      <c r="L229" s="239"/>
      <c r="M229" s="240"/>
      <c r="N229" s="241"/>
      <c r="O229" s="241"/>
      <c r="P229" s="241"/>
      <c r="Q229" s="241"/>
      <c r="R229" s="241"/>
      <c r="S229" s="241"/>
      <c r="T229" s="242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3" t="s">
        <v>177</v>
      </c>
      <c r="AU229" s="243" t="s">
        <v>81</v>
      </c>
      <c r="AV229" s="13" t="s">
        <v>79</v>
      </c>
      <c r="AW229" s="13" t="s">
        <v>33</v>
      </c>
      <c r="AX229" s="13" t="s">
        <v>71</v>
      </c>
      <c r="AY229" s="243" t="s">
        <v>166</v>
      </c>
    </row>
    <row r="230" s="13" customFormat="1">
      <c r="A230" s="13"/>
      <c r="B230" s="233"/>
      <c r="C230" s="234"/>
      <c r="D230" s="235" t="s">
        <v>177</v>
      </c>
      <c r="E230" s="236" t="s">
        <v>19</v>
      </c>
      <c r="F230" s="237" t="s">
        <v>1051</v>
      </c>
      <c r="G230" s="234"/>
      <c r="H230" s="236" t="s">
        <v>19</v>
      </c>
      <c r="I230" s="238"/>
      <c r="J230" s="234"/>
      <c r="K230" s="234"/>
      <c r="L230" s="239"/>
      <c r="M230" s="240"/>
      <c r="N230" s="241"/>
      <c r="O230" s="241"/>
      <c r="P230" s="241"/>
      <c r="Q230" s="241"/>
      <c r="R230" s="241"/>
      <c r="S230" s="241"/>
      <c r="T230" s="242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3" t="s">
        <v>177</v>
      </c>
      <c r="AU230" s="243" t="s">
        <v>81</v>
      </c>
      <c r="AV230" s="13" t="s">
        <v>79</v>
      </c>
      <c r="AW230" s="13" t="s">
        <v>33</v>
      </c>
      <c r="AX230" s="13" t="s">
        <v>71</v>
      </c>
      <c r="AY230" s="243" t="s">
        <v>166</v>
      </c>
    </row>
    <row r="231" s="14" customFormat="1">
      <c r="A231" s="14"/>
      <c r="B231" s="244"/>
      <c r="C231" s="245"/>
      <c r="D231" s="235" t="s">
        <v>177</v>
      </c>
      <c r="E231" s="246" t="s">
        <v>19</v>
      </c>
      <c r="F231" s="247" t="s">
        <v>1071</v>
      </c>
      <c r="G231" s="245"/>
      <c r="H231" s="248">
        <v>17.454999999999998</v>
      </c>
      <c r="I231" s="249"/>
      <c r="J231" s="245"/>
      <c r="K231" s="245"/>
      <c r="L231" s="250"/>
      <c r="M231" s="251"/>
      <c r="N231" s="252"/>
      <c r="O231" s="252"/>
      <c r="P231" s="252"/>
      <c r="Q231" s="252"/>
      <c r="R231" s="252"/>
      <c r="S231" s="252"/>
      <c r="T231" s="253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4" t="s">
        <v>177</v>
      </c>
      <c r="AU231" s="254" t="s">
        <v>81</v>
      </c>
      <c r="AV231" s="14" t="s">
        <v>81</v>
      </c>
      <c r="AW231" s="14" t="s">
        <v>33</v>
      </c>
      <c r="AX231" s="14" t="s">
        <v>71</v>
      </c>
      <c r="AY231" s="254" t="s">
        <v>166</v>
      </c>
    </row>
    <row r="232" s="13" customFormat="1">
      <c r="A232" s="13"/>
      <c r="B232" s="233"/>
      <c r="C232" s="234"/>
      <c r="D232" s="235" t="s">
        <v>177</v>
      </c>
      <c r="E232" s="236" t="s">
        <v>19</v>
      </c>
      <c r="F232" s="237" t="s">
        <v>1053</v>
      </c>
      <c r="G232" s="234"/>
      <c r="H232" s="236" t="s">
        <v>19</v>
      </c>
      <c r="I232" s="238"/>
      <c r="J232" s="234"/>
      <c r="K232" s="234"/>
      <c r="L232" s="239"/>
      <c r="M232" s="240"/>
      <c r="N232" s="241"/>
      <c r="O232" s="241"/>
      <c r="P232" s="241"/>
      <c r="Q232" s="241"/>
      <c r="R232" s="241"/>
      <c r="S232" s="241"/>
      <c r="T232" s="242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3" t="s">
        <v>177</v>
      </c>
      <c r="AU232" s="243" t="s">
        <v>81</v>
      </c>
      <c r="AV232" s="13" t="s">
        <v>79</v>
      </c>
      <c r="AW232" s="13" t="s">
        <v>33</v>
      </c>
      <c r="AX232" s="13" t="s">
        <v>71</v>
      </c>
      <c r="AY232" s="243" t="s">
        <v>166</v>
      </c>
    </row>
    <row r="233" s="14" customFormat="1">
      <c r="A233" s="14"/>
      <c r="B233" s="244"/>
      <c r="C233" s="245"/>
      <c r="D233" s="235" t="s">
        <v>177</v>
      </c>
      <c r="E233" s="246" t="s">
        <v>19</v>
      </c>
      <c r="F233" s="247" t="s">
        <v>1072</v>
      </c>
      <c r="G233" s="245"/>
      <c r="H233" s="248">
        <v>9.5099999999999998</v>
      </c>
      <c r="I233" s="249"/>
      <c r="J233" s="245"/>
      <c r="K233" s="245"/>
      <c r="L233" s="250"/>
      <c r="M233" s="251"/>
      <c r="N233" s="252"/>
      <c r="O233" s="252"/>
      <c r="P233" s="252"/>
      <c r="Q233" s="252"/>
      <c r="R233" s="252"/>
      <c r="S233" s="252"/>
      <c r="T233" s="253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4" t="s">
        <v>177</v>
      </c>
      <c r="AU233" s="254" t="s">
        <v>81</v>
      </c>
      <c r="AV233" s="14" t="s">
        <v>81</v>
      </c>
      <c r="AW233" s="14" t="s">
        <v>33</v>
      </c>
      <c r="AX233" s="14" t="s">
        <v>71</v>
      </c>
      <c r="AY233" s="254" t="s">
        <v>166</v>
      </c>
    </row>
    <row r="234" s="13" customFormat="1">
      <c r="A234" s="13"/>
      <c r="B234" s="233"/>
      <c r="C234" s="234"/>
      <c r="D234" s="235" t="s">
        <v>177</v>
      </c>
      <c r="E234" s="236" t="s">
        <v>19</v>
      </c>
      <c r="F234" s="237" t="s">
        <v>1055</v>
      </c>
      <c r="G234" s="234"/>
      <c r="H234" s="236" t="s">
        <v>19</v>
      </c>
      <c r="I234" s="238"/>
      <c r="J234" s="234"/>
      <c r="K234" s="234"/>
      <c r="L234" s="239"/>
      <c r="M234" s="240"/>
      <c r="N234" s="241"/>
      <c r="O234" s="241"/>
      <c r="P234" s="241"/>
      <c r="Q234" s="241"/>
      <c r="R234" s="241"/>
      <c r="S234" s="241"/>
      <c r="T234" s="242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3" t="s">
        <v>177</v>
      </c>
      <c r="AU234" s="243" t="s">
        <v>81</v>
      </c>
      <c r="AV234" s="13" t="s">
        <v>79</v>
      </c>
      <c r="AW234" s="13" t="s">
        <v>33</v>
      </c>
      <c r="AX234" s="13" t="s">
        <v>71</v>
      </c>
      <c r="AY234" s="243" t="s">
        <v>166</v>
      </c>
    </row>
    <row r="235" s="14" customFormat="1">
      <c r="A235" s="14"/>
      <c r="B235" s="244"/>
      <c r="C235" s="245"/>
      <c r="D235" s="235" t="s">
        <v>177</v>
      </c>
      <c r="E235" s="246" t="s">
        <v>19</v>
      </c>
      <c r="F235" s="247" t="s">
        <v>1073</v>
      </c>
      <c r="G235" s="245"/>
      <c r="H235" s="248">
        <v>4.9500000000000002</v>
      </c>
      <c r="I235" s="249"/>
      <c r="J235" s="245"/>
      <c r="K235" s="245"/>
      <c r="L235" s="250"/>
      <c r="M235" s="251"/>
      <c r="N235" s="252"/>
      <c r="O235" s="252"/>
      <c r="P235" s="252"/>
      <c r="Q235" s="252"/>
      <c r="R235" s="252"/>
      <c r="S235" s="252"/>
      <c r="T235" s="253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4" t="s">
        <v>177</v>
      </c>
      <c r="AU235" s="254" t="s">
        <v>81</v>
      </c>
      <c r="AV235" s="14" t="s">
        <v>81</v>
      </c>
      <c r="AW235" s="14" t="s">
        <v>33</v>
      </c>
      <c r="AX235" s="14" t="s">
        <v>71</v>
      </c>
      <c r="AY235" s="254" t="s">
        <v>166</v>
      </c>
    </row>
    <row r="236" s="13" customFormat="1">
      <c r="A236" s="13"/>
      <c r="B236" s="233"/>
      <c r="C236" s="234"/>
      <c r="D236" s="235" t="s">
        <v>177</v>
      </c>
      <c r="E236" s="236" t="s">
        <v>19</v>
      </c>
      <c r="F236" s="237" t="s">
        <v>1057</v>
      </c>
      <c r="G236" s="234"/>
      <c r="H236" s="236" t="s">
        <v>19</v>
      </c>
      <c r="I236" s="238"/>
      <c r="J236" s="234"/>
      <c r="K236" s="234"/>
      <c r="L236" s="239"/>
      <c r="M236" s="240"/>
      <c r="N236" s="241"/>
      <c r="O236" s="241"/>
      <c r="P236" s="241"/>
      <c r="Q236" s="241"/>
      <c r="R236" s="241"/>
      <c r="S236" s="241"/>
      <c r="T236" s="242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3" t="s">
        <v>177</v>
      </c>
      <c r="AU236" s="243" t="s">
        <v>81</v>
      </c>
      <c r="AV236" s="13" t="s">
        <v>79</v>
      </c>
      <c r="AW236" s="13" t="s">
        <v>33</v>
      </c>
      <c r="AX236" s="13" t="s">
        <v>71</v>
      </c>
      <c r="AY236" s="243" t="s">
        <v>166</v>
      </c>
    </row>
    <row r="237" s="14" customFormat="1">
      <c r="A237" s="14"/>
      <c r="B237" s="244"/>
      <c r="C237" s="245"/>
      <c r="D237" s="235" t="s">
        <v>177</v>
      </c>
      <c r="E237" s="246" t="s">
        <v>19</v>
      </c>
      <c r="F237" s="247" t="s">
        <v>1074</v>
      </c>
      <c r="G237" s="245"/>
      <c r="H237" s="248">
        <v>7.0650000000000004</v>
      </c>
      <c r="I237" s="249"/>
      <c r="J237" s="245"/>
      <c r="K237" s="245"/>
      <c r="L237" s="250"/>
      <c r="M237" s="251"/>
      <c r="N237" s="252"/>
      <c r="O237" s="252"/>
      <c r="P237" s="252"/>
      <c r="Q237" s="252"/>
      <c r="R237" s="252"/>
      <c r="S237" s="252"/>
      <c r="T237" s="253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4" t="s">
        <v>177</v>
      </c>
      <c r="AU237" s="254" t="s">
        <v>81</v>
      </c>
      <c r="AV237" s="14" t="s">
        <v>81</v>
      </c>
      <c r="AW237" s="14" t="s">
        <v>33</v>
      </c>
      <c r="AX237" s="14" t="s">
        <v>71</v>
      </c>
      <c r="AY237" s="254" t="s">
        <v>166</v>
      </c>
    </row>
    <row r="238" s="15" customFormat="1">
      <c r="A238" s="15"/>
      <c r="B238" s="255"/>
      <c r="C238" s="256"/>
      <c r="D238" s="235" t="s">
        <v>177</v>
      </c>
      <c r="E238" s="257" t="s">
        <v>19</v>
      </c>
      <c r="F238" s="258" t="s">
        <v>180</v>
      </c>
      <c r="G238" s="256"/>
      <c r="H238" s="259">
        <v>38.979999999999997</v>
      </c>
      <c r="I238" s="260"/>
      <c r="J238" s="256"/>
      <c r="K238" s="256"/>
      <c r="L238" s="261"/>
      <c r="M238" s="262"/>
      <c r="N238" s="263"/>
      <c r="O238" s="263"/>
      <c r="P238" s="263"/>
      <c r="Q238" s="263"/>
      <c r="R238" s="263"/>
      <c r="S238" s="263"/>
      <c r="T238" s="264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65" t="s">
        <v>177</v>
      </c>
      <c r="AU238" s="265" t="s">
        <v>81</v>
      </c>
      <c r="AV238" s="15" t="s">
        <v>173</v>
      </c>
      <c r="AW238" s="15" t="s">
        <v>33</v>
      </c>
      <c r="AX238" s="15" t="s">
        <v>79</v>
      </c>
      <c r="AY238" s="265" t="s">
        <v>166</v>
      </c>
    </row>
    <row r="239" s="2" customFormat="1" ht="16.5" customHeight="1">
      <c r="A239" s="41"/>
      <c r="B239" s="42"/>
      <c r="C239" s="283" t="s">
        <v>299</v>
      </c>
      <c r="D239" s="283" t="s">
        <v>392</v>
      </c>
      <c r="E239" s="284" t="s">
        <v>522</v>
      </c>
      <c r="F239" s="285" t="s">
        <v>523</v>
      </c>
      <c r="G239" s="286" t="s">
        <v>524</v>
      </c>
      <c r="H239" s="287">
        <v>85.756</v>
      </c>
      <c r="I239" s="288"/>
      <c r="J239" s="289">
        <f>ROUND(I239*H239,2)</f>
        <v>0</v>
      </c>
      <c r="K239" s="285" t="s">
        <v>476</v>
      </c>
      <c r="L239" s="290"/>
      <c r="M239" s="291" t="s">
        <v>19</v>
      </c>
      <c r="N239" s="292" t="s">
        <v>42</v>
      </c>
      <c r="O239" s="87"/>
      <c r="P239" s="224">
        <f>O239*H239</f>
        <v>0</v>
      </c>
      <c r="Q239" s="224">
        <v>0</v>
      </c>
      <c r="R239" s="224">
        <f>Q239*H239</f>
        <v>0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226</v>
      </c>
      <c r="AT239" s="226" t="s">
        <v>392</v>
      </c>
      <c r="AU239" s="226" t="s">
        <v>81</v>
      </c>
      <c r="AY239" s="20" t="s">
        <v>166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79</v>
      </c>
      <c r="BK239" s="227">
        <f>ROUND(I239*H239,2)</f>
        <v>0</v>
      </c>
      <c r="BL239" s="20" t="s">
        <v>173</v>
      </c>
      <c r="BM239" s="226" t="s">
        <v>525</v>
      </c>
    </row>
    <row r="240" s="13" customFormat="1">
      <c r="A240" s="13"/>
      <c r="B240" s="233"/>
      <c r="C240" s="234"/>
      <c r="D240" s="235" t="s">
        <v>177</v>
      </c>
      <c r="E240" s="236" t="s">
        <v>19</v>
      </c>
      <c r="F240" s="237" t="s">
        <v>1046</v>
      </c>
      <c r="G240" s="234"/>
      <c r="H240" s="236" t="s">
        <v>19</v>
      </c>
      <c r="I240" s="238"/>
      <c r="J240" s="234"/>
      <c r="K240" s="234"/>
      <c r="L240" s="239"/>
      <c r="M240" s="240"/>
      <c r="N240" s="241"/>
      <c r="O240" s="241"/>
      <c r="P240" s="241"/>
      <c r="Q240" s="241"/>
      <c r="R240" s="241"/>
      <c r="S240" s="241"/>
      <c r="T240" s="242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3" t="s">
        <v>177</v>
      </c>
      <c r="AU240" s="243" t="s">
        <v>81</v>
      </c>
      <c r="AV240" s="13" t="s">
        <v>79</v>
      </c>
      <c r="AW240" s="13" t="s">
        <v>33</v>
      </c>
      <c r="AX240" s="13" t="s">
        <v>71</v>
      </c>
      <c r="AY240" s="243" t="s">
        <v>166</v>
      </c>
    </row>
    <row r="241" s="13" customFormat="1">
      <c r="A241" s="13"/>
      <c r="B241" s="233"/>
      <c r="C241" s="234"/>
      <c r="D241" s="235" t="s">
        <v>177</v>
      </c>
      <c r="E241" s="236" t="s">
        <v>19</v>
      </c>
      <c r="F241" s="237" t="s">
        <v>446</v>
      </c>
      <c r="G241" s="234"/>
      <c r="H241" s="236" t="s">
        <v>19</v>
      </c>
      <c r="I241" s="238"/>
      <c r="J241" s="234"/>
      <c r="K241" s="234"/>
      <c r="L241" s="239"/>
      <c r="M241" s="240"/>
      <c r="N241" s="241"/>
      <c r="O241" s="241"/>
      <c r="P241" s="241"/>
      <c r="Q241" s="241"/>
      <c r="R241" s="241"/>
      <c r="S241" s="241"/>
      <c r="T241" s="242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3" t="s">
        <v>177</v>
      </c>
      <c r="AU241" s="243" t="s">
        <v>81</v>
      </c>
      <c r="AV241" s="13" t="s">
        <v>79</v>
      </c>
      <c r="AW241" s="13" t="s">
        <v>33</v>
      </c>
      <c r="AX241" s="13" t="s">
        <v>71</v>
      </c>
      <c r="AY241" s="243" t="s">
        <v>166</v>
      </c>
    </row>
    <row r="242" s="13" customFormat="1">
      <c r="A242" s="13"/>
      <c r="B242" s="233"/>
      <c r="C242" s="234"/>
      <c r="D242" s="235" t="s">
        <v>177</v>
      </c>
      <c r="E242" s="236" t="s">
        <v>19</v>
      </c>
      <c r="F242" s="237" t="s">
        <v>1051</v>
      </c>
      <c r="G242" s="234"/>
      <c r="H242" s="236" t="s">
        <v>19</v>
      </c>
      <c r="I242" s="238"/>
      <c r="J242" s="234"/>
      <c r="K242" s="234"/>
      <c r="L242" s="239"/>
      <c r="M242" s="240"/>
      <c r="N242" s="241"/>
      <c r="O242" s="241"/>
      <c r="P242" s="241"/>
      <c r="Q242" s="241"/>
      <c r="R242" s="241"/>
      <c r="S242" s="241"/>
      <c r="T242" s="242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3" t="s">
        <v>177</v>
      </c>
      <c r="AU242" s="243" t="s">
        <v>81</v>
      </c>
      <c r="AV242" s="13" t="s">
        <v>79</v>
      </c>
      <c r="AW242" s="13" t="s">
        <v>33</v>
      </c>
      <c r="AX242" s="13" t="s">
        <v>71</v>
      </c>
      <c r="AY242" s="243" t="s">
        <v>166</v>
      </c>
    </row>
    <row r="243" s="14" customFormat="1">
      <c r="A243" s="14"/>
      <c r="B243" s="244"/>
      <c r="C243" s="245"/>
      <c r="D243" s="235" t="s">
        <v>177</v>
      </c>
      <c r="E243" s="246" t="s">
        <v>19</v>
      </c>
      <c r="F243" s="247" t="s">
        <v>1075</v>
      </c>
      <c r="G243" s="245"/>
      <c r="H243" s="248">
        <v>34.909999999999997</v>
      </c>
      <c r="I243" s="249"/>
      <c r="J243" s="245"/>
      <c r="K243" s="245"/>
      <c r="L243" s="250"/>
      <c r="M243" s="251"/>
      <c r="N243" s="252"/>
      <c r="O243" s="252"/>
      <c r="P243" s="252"/>
      <c r="Q243" s="252"/>
      <c r="R243" s="252"/>
      <c r="S243" s="252"/>
      <c r="T243" s="253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4" t="s">
        <v>177</v>
      </c>
      <c r="AU243" s="254" t="s">
        <v>81</v>
      </c>
      <c r="AV243" s="14" t="s">
        <v>81</v>
      </c>
      <c r="AW243" s="14" t="s">
        <v>33</v>
      </c>
      <c r="AX243" s="14" t="s">
        <v>71</v>
      </c>
      <c r="AY243" s="254" t="s">
        <v>166</v>
      </c>
    </row>
    <row r="244" s="13" customFormat="1">
      <c r="A244" s="13"/>
      <c r="B244" s="233"/>
      <c r="C244" s="234"/>
      <c r="D244" s="235" t="s">
        <v>177</v>
      </c>
      <c r="E244" s="236" t="s">
        <v>19</v>
      </c>
      <c r="F244" s="237" t="s">
        <v>1053</v>
      </c>
      <c r="G244" s="234"/>
      <c r="H244" s="236" t="s">
        <v>19</v>
      </c>
      <c r="I244" s="238"/>
      <c r="J244" s="234"/>
      <c r="K244" s="234"/>
      <c r="L244" s="239"/>
      <c r="M244" s="240"/>
      <c r="N244" s="241"/>
      <c r="O244" s="241"/>
      <c r="P244" s="241"/>
      <c r="Q244" s="241"/>
      <c r="R244" s="241"/>
      <c r="S244" s="241"/>
      <c r="T244" s="242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3" t="s">
        <v>177</v>
      </c>
      <c r="AU244" s="243" t="s">
        <v>81</v>
      </c>
      <c r="AV244" s="13" t="s">
        <v>79</v>
      </c>
      <c r="AW244" s="13" t="s">
        <v>33</v>
      </c>
      <c r="AX244" s="13" t="s">
        <v>71</v>
      </c>
      <c r="AY244" s="243" t="s">
        <v>166</v>
      </c>
    </row>
    <row r="245" s="14" customFormat="1">
      <c r="A245" s="14"/>
      <c r="B245" s="244"/>
      <c r="C245" s="245"/>
      <c r="D245" s="235" t="s">
        <v>177</v>
      </c>
      <c r="E245" s="246" t="s">
        <v>19</v>
      </c>
      <c r="F245" s="247" t="s">
        <v>1076</v>
      </c>
      <c r="G245" s="245"/>
      <c r="H245" s="248">
        <v>19.02</v>
      </c>
      <c r="I245" s="249"/>
      <c r="J245" s="245"/>
      <c r="K245" s="245"/>
      <c r="L245" s="250"/>
      <c r="M245" s="251"/>
      <c r="N245" s="252"/>
      <c r="O245" s="252"/>
      <c r="P245" s="252"/>
      <c r="Q245" s="252"/>
      <c r="R245" s="252"/>
      <c r="S245" s="252"/>
      <c r="T245" s="253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4" t="s">
        <v>177</v>
      </c>
      <c r="AU245" s="254" t="s">
        <v>81</v>
      </c>
      <c r="AV245" s="14" t="s">
        <v>81</v>
      </c>
      <c r="AW245" s="14" t="s">
        <v>33</v>
      </c>
      <c r="AX245" s="14" t="s">
        <v>71</v>
      </c>
      <c r="AY245" s="254" t="s">
        <v>166</v>
      </c>
    </row>
    <row r="246" s="13" customFormat="1">
      <c r="A246" s="13"/>
      <c r="B246" s="233"/>
      <c r="C246" s="234"/>
      <c r="D246" s="235" t="s">
        <v>177</v>
      </c>
      <c r="E246" s="236" t="s">
        <v>19</v>
      </c>
      <c r="F246" s="237" t="s">
        <v>1055</v>
      </c>
      <c r="G246" s="234"/>
      <c r="H246" s="236" t="s">
        <v>19</v>
      </c>
      <c r="I246" s="238"/>
      <c r="J246" s="234"/>
      <c r="K246" s="234"/>
      <c r="L246" s="239"/>
      <c r="M246" s="240"/>
      <c r="N246" s="241"/>
      <c r="O246" s="241"/>
      <c r="P246" s="241"/>
      <c r="Q246" s="241"/>
      <c r="R246" s="241"/>
      <c r="S246" s="241"/>
      <c r="T246" s="242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3" t="s">
        <v>177</v>
      </c>
      <c r="AU246" s="243" t="s">
        <v>81</v>
      </c>
      <c r="AV246" s="13" t="s">
        <v>79</v>
      </c>
      <c r="AW246" s="13" t="s">
        <v>33</v>
      </c>
      <c r="AX246" s="13" t="s">
        <v>71</v>
      </c>
      <c r="AY246" s="243" t="s">
        <v>166</v>
      </c>
    </row>
    <row r="247" s="14" customFormat="1">
      <c r="A247" s="14"/>
      <c r="B247" s="244"/>
      <c r="C247" s="245"/>
      <c r="D247" s="235" t="s">
        <v>177</v>
      </c>
      <c r="E247" s="246" t="s">
        <v>19</v>
      </c>
      <c r="F247" s="247" t="s">
        <v>1077</v>
      </c>
      <c r="G247" s="245"/>
      <c r="H247" s="248">
        <v>9.9000000000000004</v>
      </c>
      <c r="I247" s="249"/>
      <c r="J247" s="245"/>
      <c r="K247" s="245"/>
      <c r="L247" s="250"/>
      <c r="M247" s="251"/>
      <c r="N247" s="252"/>
      <c r="O247" s="252"/>
      <c r="P247" s="252"/>
      <c r="Q247" s="252"/>
      <c r="R247" s="252"/>
      <c r="S247" s="252"/>
      <c r="T247" s="253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4" t="s">
        <v>177</v>
      </c>
      <c r="AU247" s="254" t="s">
        <v>81</v>
      </c>
      <c r="AV247" s="14" t="s">
        <v>81</v>
      </c>
      <c r="AW247" s="14" t="s">
        <v>33</v>
      </c>
      <c r="AX247" s="14" t="s">
        <v>71</v>
      </c>
      <c r="AY247" s="254" t="s">
        <v>166</v>
      </c>
    </row>
    <row r="248" s="13" customFormat="1">
      <c r="A248" s="13"/>
      <c r="B248" s="233"/>
      <c r="C248" s="234"/>
      <c r="D248" s="235" t="s">
        <v>177</v>
      </c>
      <c r="E248" s="236" t="s">
        <v>19</v>
      </c>
      <c r="F248" s="237" t="s">
        <v>1057</v>
      </c>
      <c r="G248" s="234"/>
      <c r="H248" s="236" t="s">
        <v>19</v>
      </c>
      <c r="I248" s="238"/>
      <c r="J248" s="234"/>
      <c r="K248" s="234"/>
      <c r="L248" s="239"/>
      <c r="M248" s="240"/>
      <c r="N248" s="241"/>
      <c r="O248" s="241"/>
      <c r="P248" s="241"/>
      <c r="Q248" s="241"/>
      <c r="R248" s="241"/>
      <c r="S248" s="241"/>
      <c r="T248" s="242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3" t="s">
        <v>177</v>
      </c>
      <c r="AU248" s="243" t="s">
        <v>81</v>
      </c>
      <c r="AV248" s="13" t="s">
        <v>79</v>
      </c>
      <c r="AW248" s="13" t="s">
        <v>33</v>
      </c>
      <c r="AX248" s="13" t="s">
        <v>71</v>
      </c>
      <c r="AY248" s="243" t="s">
        <v>166</v>
      </c>
    </row>
    <row r="249" s="14" customFormat="1">
      <c r="A249" s="14"/>
      <c r="B249" s="244"/>
      <c r="C249" s="245"/>
      <c r="D249" s="235" t="s">
        <v>177</v>
      </c>
      <c r="E249" s="246" t="s">
        <v>19</v>
      </c>
      <c r="F249" s="247" t="s">
        <v>1078</v>
      </c>
      <c r="G249" s="245"/>
      <c r="H249" s="248">
        <v>14.130000000000001</v>
      </c>
      <c r="I249" s="249"/>
      <c r="J249" s="245"/>
      <c r="K249" s="245"/>
      <c r="L249" s="250"/>
      <c r="M249" s="251"/>
      <c r="N249" s="252"/>
      <c r="O249" s="252"/>
      <c r="P249" s="252"/>
      <c r="Q249" s="252"/>
      <c r="R249" s="252"/>
      <c r="S249" s="252"/>
      <c r="T249" s="253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4" t="s">
        <v>177</v>
      </c>
      <c r="AU249" s="254" t="s">
        <v>81</v>
      </c>
      <c r="AV249" s="14" t="s">
        <v>81</v>
      </c>
      <c r="AW249" s="14" t="s">
        <v>33</v>
      </c>
      <c r="AX249" s="14" t="s">
        <v>71</v>
      </c>
      <c r="AY249" s="254" t="s">
        <v>166</v>
      </c>
    </row>
    <row r="250" s="15" customFormat="1">
      <c r="A250" s="15"/>
      <c r="B250" s="255"/>
      <c r="C250" s="256"/>
      <c r="D250" s="235" t="s">
        <v>177</v>
      </c>
      <c r="E250" s="257" t="s">
        <v>19</v>
      </c>
      <c r="F250" s="258" t="s">
        <v>180</v>
      </c>
      <c r="G250" s="256"/>
      <c r="H250" s="259">
        <v>77.959999999999994</v>
      </c>
      <c r="I250" s="260"/>
      <c r="J250" s="256"/>
      <c r="K250" s="256"/>
      <c r="L250" s="261"/>
      <c r="M250" s="262"/>
      <c r="N250" s="263"/>
      <c r="O250" s="263"/>
      <c r="P250" s="263"/>
      <c r="Q250" s="263"/>
      <c r="R250" s="263"/>
      <c r="S250" s="263"/>
      <c r="T250" s="264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65" t="s">
        <v>177</v>
      </c>
      <c r="AU250" s="265" t="s">
        <v>81</v>
      </c>
      <c r="AV250" s="15" t="s">
        <v>173</v>
      </c>
      <c r="AW250" s="15" t="s">
        <v>33</v>
      </c>
      <c r="AX250" s="15" t="s">
        <v>79</v>
      </c>
      <c r="AY250" s="265" t="s">
        <v>166</v>
      </c>
    </row>
    <row r="251" s="14" customFormat="1">
      <c r="A251" s="14"/>
      <c r="B251" s="244"/>
      <c r="C251" s="245"/>
      <c r="D251" s="235" t="s">
        <v>177</v>
      </c>
      <c r="E251" s="245"/>
      <c r="F251" s="247" t="s">
        <v>1079</v>
      </c>
      <c r="G251" s="245"/>
      <c r="H251" s="248">
        <v>85.756</v>
      </c>
      <c r="I251" s="249"/>
      <c r="J251" s="245"/>
      <c r="K251" s="245"/>
      <c r="L251" s="250"/>
      <c r="M251" s="251"/>
      <c r="N251" s="252"/>
      <c r="O251" s="252"/>
      <c r="P251" s="252"/>
      <c r="Q251" s="252"/>
      <c r="R251" s="252"/>
      <c r="S251" s="252"/>
      <c r="T251" s="253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4" t="s">
        <v>177</v>
      </c>
      <c r="AU251" s="254" t="s">
        <v>81</v>
      </c>
      <c r="AV251" s="14" t="s">
        <v>81</v>
      </c>
      <c r="AW251" s="14" t="s">
        <v>4</v>
      </c>
      <c r="AX251" s="14" t="s">
        <v>79</v>
      </c>
      <c r="AY251" s="254" t="s">
        <v>166</v>
      </c>
    </row>
    <row r="252" s="2" customFormat="1" ht="24.15" customHeight="1">
      <c r="A252" s="41"/>
      <c r="B252" s="42"/>
      <c r="C252" s="215" t="s">
        <v>315</v>
      </c>
      <c r="D252" s="215" t="s">
        <v>168</v>
      </c>
      <c r="E252" s="216" t="s">
        <v>601</v>
      </c>
      <c r="F252" s="217" t="s">
        <v>602</v>
      </c>
      <c r="G252" s="218" t="s">
        <v>171</v>
      </c>
      <c r="H252" s="219">
        <v>92</v>
      </c>
      <c r="I252" s="220"/>
      <c r="J252" s="221">
        <f>ROUND(I252*H252,2)</f>
        <v>0</v>
      </c>
      <c r="K252" s="217" t="s">
        <v>172</v>
      </c>
      <c r="L252" s="47"/>
      <c r="M252" s="222" t="s">
        <v>19</v>
      </c>
      <c r="N252" s="223" t="s">
        <v>42</v>
      </c>
      <c r="O252" s="87"/>
      <c r="P252" s="224">
        <f>O252*H252</f>
        <v>0</v>
      </c>
      <c r="Q252" s="224">
        <v>4.0000000000000003E-05</v>
      </c>
      <c r="R252" s="224">
        <f>Q252*H252</f>
        <v>0.0036800000000000001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173</v>
      </c>
      <c r="AT252" s="226" t="s">
        <v>168</v>
      </c>
      <c r="AU252" s="226" t="s">
        <v>81</v>
      </c>
      <c r="AY252" s="20" t="s">
        <v>166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79</v>
      </c>
      <c r="BK252" s="227">
        <f>ROUND(I252*H252,2)</f>
        <v>0</v>
      </c>
      <c r="BL252" s="20" t="s">
        <v>173</v>
      </c>
      <c r="BM252" s="226" t="s">
        <v>603</v>
      </c>
    </row>
    <row r="253" s="2" customFormat="1">
      <c r="A253" s="41"/>
      <c r="B253" s="42"/>
      <c r="C253" s="43"/>
      <c r="D253" s="228" t="s">
        <v>175</v>
      </c>
      <c r="E253" s="43"/>
      <c r="F253" s="229" t="s">
        <v>604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175</v>
      </c>
      <c r="AU253" s="20" t="s">
        <v>81</v>
      </c>
    </row>
    <row r="254" s="13" customFormat="1">
      <c r="A254" s="13"/>
      <c r="B254" s="233"/>
      <c r="C254" s="234"/>
      <c r="D254" s="235" t="s">
        <v>177</v>
      </c>
      <c r="E254" s="236" t="s">
        <v>19</v>
      </c>
      <c r="F254" s="237" t="s">
        <v>1046</v>
      </c>
      <c r="G254" s="234"/>
      <c r="H254" s="236" t="s">
        <v>19</v>
      </c>
      <c r="I254" s="238"/>
      <c r="J254" s="234"/>
      <c r="K254" s="234"/>
      <c r="L254" s="239"/>
      <c r="M254" s="240"/>
      <c r="N254" s="241"/>
      <c r="O254" s="241"/>
      <c r="P254" s="241"/>
      <c r="Q254" s="241"/>
      <c r="R254" s="241"/>
      <c r="S254" s="241"/>
      <c r="T254" s="242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3" t="s">
        <v>177</v>
      </c>
      <c r="AU254" s="243" t="s">
        <v>81</v>
      </c>
      <c r="AV254" s="13" t="s">
        <v>79</v>
      </c>
      <c r="AW254" s="13" t="s">
        <v>33</v>
      </c>
      <c r="AX254" s="13" t="s">
        <v>71</v>
      </c>
      <c r="AY254" s="243" t="s">
        <v>166</v>
      </c>
    </row>
    <row r="255" s="13" customFormat="1">
      <c r="A255" s="13"/>
      <c r="B255" s="233"/>
      <c r="C255" s="234"/>
      <c r="D255" s="235" t="s">
        <v>177</v>
      </c>
      <c r="E255" s="236" t="s">
        <v>19</v>
      </c>
      <c r="F255" s="237" t="s">
        <v>1069</v>
      </c>
      <c r="G255" s="234"/>
      <c r="H255" s="236" t="s">
        <v>19</v>
      </c>
      <c r="I255" s="238"/>
      <c r="J255" s="234"/>
      <c r="K255" s="234"/>
      <c r="L255" s="239"/>
      <c r="M255" s="240"/>
      <c r="N255" s="241"/>
      <c r="O255" s="241"/>
      <c r="P255" s="241"/>
      <c r="Q255" s="241"/>
      <c r="R255" s="241"/>
      <c r="S255" s="241"/>
      <c r="T255" s="242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3" t="s">
        <v>177</v>
      </c>
      <c r="AU255" s="243" t="s">
        <v>81</v>
      </c>
      <c r="AV255" s="13" t="s">
        <v>79</v>
      </c>
      <c r="AW255" s="13" t="s">
        <v>33</v>
      </c>
      <c r="AX255" s="13" t="s">
        <v>71</v>
      </c>
      <c r="AY255" s="243" t="s">
        <v>166</v>
      </c>
    </row>
    <row r="256" s="14" customFormat="1">
      <c r="A256" s="14"/>
      <c r="B256" s="244"/>
      <c r="C256" s="245"/>
      <c r="D256" s="235" t="s">
        <v>177</v>
      </c>
      <c r="E256" s="246" t="s">
        <v>19</v>
      </c>
      <c r="F256" s="247" t="s">
        <v>1080</v>
      </c>
      <c r="G256" s="245"/>
      <c r="H256" s="248">
        <v>92</v>
      </c>
      <c r="I256" s="249"/>
      <c r="J256" s="245"/>
      <c r="K256" s="245"/>
      <c r="L256" s="250"/>
      <c r="M256" s="251"/>
      <c r="N256" s="252"/>
      <c r="O256" s="252"/>
      <c r="P256" s="252"/>
      <c r="Q256" s="252"/>
      <c r="R256" s="252"/>
      <c r="S256" s="252"/>
      <c r="T256" s="253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4" t="s">
        <v>177</v>
      </c>
      <c r="AU256" s="254" t="s">
        <v>81</v>
      </c>
      <c r="AV256" s="14" t="s">
        <v>81</v>
      </c>
      <c r="AW256" s="14" t="s">
        <v>33</v>
      </c>
      <c r="AX256" s="14" t="s">
        <v>71</v>
      </c>
      <c r="AY256" s="254" t="s">
        <v>166</v>
      </c>
    </row>
    <row r="257" s="15" customFormat="1">
      <c r="A257" s="15"/>
      <c r="B257" s="255"/>
      <c r="C257" s="256"/>
      <c r="D257" s="235" t="s">
        <v>177</v>
      </c>
      <c r="E257" s="257" t="s">
        <v>19</v>
      </c>
      <c r="F257" s="258" t="s">
        <v>180</v>
      </c>
      <c r="G257" s="256"/>
      <c r="H257" s="259">
        <v>92</v>
      </c>
      <c r="I257" s="260"/>
      <c r="J257" s="256"/>
      <c r="K257" s="256"/>
      <c r="L257" s="261"/>
      <c r="M257" s="262"/>
      <c r="N257" s="263"/>
      <c r="O257" s="263"/>
      <c r="P257" s="263"/>
      <c r="Q257" s="263"/>
      <c r="R257" s="263"/>
      <c r="S257" s="263"/>
      <c r="T257" s="264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T257" s="265" t="s">
        <v>177</v>
      </c>
      <c r="AU257" s="265" t="s">
        <v>81</v>
      </c>
      <c r="AV257" s="15" t="s">
        <v>173</v>
      </c>
      <c r="AW257" s="15" t="s">
        <v>33</v>
      </c>
      <c r="AX257" s="15" t="s">
        <v>79</v>
      </c>
      <c r="AY257" s="265" t="s">
        <v>166</v>
      </c>
    </row>
    <row r="258" s="2" customFormat="1" ht="21.75" customHeight="1">
      <c r="A258" s="41"/>
      <c r="B258" s="42"/>
      <c r="C258" s="215" t="s">
        <v>325</v>
      </c>
      <c r="D258" s="215" t="s">
        <v>168</v>
      </c>
      <c r="E258" s="216" t="s">
        <v>606</v>
      </c>
      <c r="F258" s="217" t="s">
        <v>607</v>
      </c>
      <c r="G258" s="218" t="s">
        <v>171</v>
      </c>
      <c r="H258" s="219">
        <v>92</v>
      </c>
      <c r="I258" s="220"/>
      <c r="J258" s="221">
        <f>ROUND(I258*H258,2)</f>
        <v>0</v>
      </c>
      <c r="K258" s="217" t="s">
        <v>172</v>
      </c>
      <c r="L258" s="47"/>
      <c r="M258" s="222" t="s">
        <v>19</v>
      </c>
      <c r="N258" s="223" t="s">
        <v>42</v>
      </c>
      <c r="O258" s="87"/>
      <c r="P258" s="224">
        <f>O258*H258</f>
        <v>0</v>
      </c>
      <c r="Q258" s="224">
        <v>0.00027999999999999998</v>
      </c>
      <c r="R258" s="224">
        <f>Q258*H258</f>
        <v>0.025759999999999998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173</v>
      </c>
      <c r="AT258" s="226" t="s">
        <v>168</v>
      </c>
      <c r="AU258" s="226" t="s">
        <v>81</v>
      </c>
      <c r="AY258" s="20" t="s">
        <v>166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79</v>
      </c>
      <c r="BK258" s="227">
        <f>ROUND(I258*H258,2)</f>
        <v>0</v>
      </c>
      <c r="BL258" s="20" t="s">
        <v>173</v>
      </c>
      <c r="BM258" s="226" t="s">
        <v>608</v>
      </c>
    </row>
    <row r="259" s="2" customFormat="1">
      <c r="A259" s="41"/>
      <c r="B259" s="42"/>
      <c r="C259" s="43"/>
      <c r="D259" s="228" t="s">
        <v>175</v>
      </c>
      <c r="E259" s="43"/>
      <c r="F259" s="229" t="s">
        <v>609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175</v>
      </c>
      <c r="AU259" s="20" t="s">
        <v>81</v>
      </c>
    </row>
    <row r="260" s="13" customFormat="1">
      <c r="A260" s="13"/>
      <c r="B260" s="233"/>
      <c r="C260" s="234"/>
      <c r="D260" s="235" t="s">
        <v>177</v>
      </c>
      <c r="E260" s="236" t="s">
        <v>19</v>
      </c>
      <c r="F260" s="237" t="s">
        <v>1046</v>
      </c>
      <c r="G260" s="234"/>
      <c r="H260" s="236" t="s">
        <v>19</v>
      </c>
      <c r="I260" s="238"/>
      <c r="J260" s="234"/>
      <c r="K260" s="234"/>
      <c r="L260" s="239"/>
      <c r="M260" s="240"/>
      <c r="N260" s="241"/>
      <c r="O260" s="241"/>
      <c r="P260" s="241"/>
      <c r="Q260" s="241"/>
      <c r="R260" s="241"/>
      <c r="S260" s="241"/>
      <c r="T260" s="242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3" t="s">
        <v>177</v>
      </c>
      <c r="AU260" s="243" t="s">
        <v>81</v>
      </c>
      <c r="AV260" s="13" t="s">
        <v>79</v>
      </c>
      <c r="AW260" s="13" t="s">
        <v>33</v>
      </c>
      <c r="AX260" s="13" t="s">
        <v>71</v>
      </c>
      <c r="AY260" s="243" t="s">
        <v>166</v>
      </c>
    </row>
    <row r="261" s="13" customFormat="1">
      <c r="A261" s="13"/>
      <c r="B261" s="233"/>
      <c r="C261" s="234"/>
      <c r="D261" s="235" t="s">
        <v>177</v>
      </c>
      <c r="E261" s="236" t="s">
        <v>19</v>
      </c>
      <c r="F261" s="237" t="s">
        <v>1069</v>
      </c>
      <c r="G261" s="234"/>
      <c r="H261" s="236" t="s">
        <v>19</v>
      </c>
      <c r="I261" s="238"/>
      <c r="J261" s="234"/>
      <c r="K261" s="234"/>
      <c r="L261" s="239"/>
      <c r="M261" s="240"/>
      <c r="N261" s="241"/>
      <c r="O261" s="241"/>
      <c r="P261" s="241"/>
      <c r="Q261" s="241"/>
      <c r="R261" s="241"/>
      <c r="S261" s="241"/>
      <c r="T261" s="242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3" t="s">
        <v>177</v>
      </c>
      <c r="AU261" s="243" t="s">
        <v>81</v>
      </c>
      <c r="AV261" s="13" t="s">
        <v>79</v>
      </c>
      <c r="AW261" s="13" t="s">
        <v>33</v>
      </c>
      <c r="AX261" s="13" t="s">
        <v>71</v>
      </c>
      <c r="AY261" s="243" t="s">
        <v>166</v>
      </c>
    </row>
    <row r="262" s="14" customFormat="1">
      <c r="A262" s="14"/>
      <c r="B262" s="244"/>
      <c r="C262" s="245"/>
      <c r="D262" s="235" t="s">
        <v>177</v>
      </c>
      <c r="E262" s="246" t="s">
        <v>19</v>
      </c>
      <c r="F262" s="247" t="s">
        <v>1080</v>
      </c>
      <c r="G262" s="245"/>
      <c r="H262" s="248">
        <v>92</v>
      </c>
      <c r="I262" s="249"/>
      <c r="J262" s="245"/>
      <c r="K262" s="245"/>
      <c r="L262" s="250"/>
      <c r="M262" s="251"/>
      <c r="N262" s="252"/>
      <c r="O262" s="252"/>
      <c r="P262" s="252"/>
      <c r="Q262" s="252"/>
      <c r="R262" s="252"/>
      <c r="S262" s="252"/>
      <c r="T262" s="253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4" t="s">
        <v>177</v>
      </c>
      <c r="AU262" s="254" t="s">
        <v>81</v>
      </c>
      <c r="AV262" s="14" t="s">
        <v>81</v>
      </c>
      <c r="AW262" s="14" t="s">
        <v>33</v>
      </c>
      <c r="AX262" s="14" t="s">
        <v>71</v>
      </c>
      <c r="AY262" s="254" t="s">
        <v>166</v>
      </c>
    </row>
    <row r="263" s="15" customFormat="1">
      <c r="A263" s="15"/>
      <c r="B263" s="255"/>
      <c r="C263" s="256"/>
      <c r="D263" s="235" t="s">
        <v>177</v>
      </c>
      <c r="E263" s="257" t="s">
        <v>19</v>
      </c>
      <c r="F263" s="258" t="s">
        <v>180</v>
      </c>
      <c r="G263" s="256"/>
      <c r="H263" s="259">
        <v>92</v>
      </c>
      <c r="I263" s="260"/>
      <c r="J263" s="256"/>
      <c r="K263" s="256"/>
      <c r="L263" s="261"/>
      <c r="M263" s="262"/>
      <c r="N263" s="263"/>
      <c r="O263" s="263"/>
      <c r="P263" s="263"/>
      <c r="Q263" s="263"/>
      <c r="R263" s="263"/>
      <c r="S263" s="263"/>
      <c r="T263" s="264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65" t="s">
        <v>177</v>
      </c>
      <c r="AU263" s="265" t="s">
        <v>81</v>
      </c>
      <c r="AV263" s="15" t="s">
        <v>173</v>
      </c>
      <c r="AW263" s="15" t="s">
        <v>33</v>
      </c>
      <c r="AX263" s="15" t="s">
        <v>79</v>
      </c>
      <c r="AY263" s="265" t="s">
        <v>166</v>
      </c>
    </row>
    <row r="264" s="2" customFormat="1" ht="24.15" customHeight="1">
      <c r="A264" s="41"/>
      <c r="B264" s="42"/>
      <c r="C264" s="283" t="s">
        <v>332</v>
      </c>
      <c r="D264" s="283" t="s">
        <v>392</v>
      </c>
      <c r="E264" s="284" t="s">
        <v>611</v>
      </c>
      <c r="F264" s="285" t="s">
        <v>612</v>
      </c>
      <c r="G264" s="286" t="s">
        <v>613</v>
      </c>
      <c r="H264" s="287">
        <v>0.92000000000000004</v>
      </c>
      <c r="I264" s="288"/>
      <c r="J264" s="289">
        <f>ROUND(I264*H264,2)</f>
        <v>0</v>
      </c>
      <c r="K264" s="285" t="s">
        <v>172</v>
      </c>
      <c r="L264" s="290"/>
      <c r="M264" s="291" t="s">
        <v>19</v>
      </c>
      <c r="N264" s="292" t="s">
        <v>42</v>
      </c>
      <c r="O264" s="87"/>
      <c r="P264" s="224">
        <f>O264*H264</f>
        <v>0</v>
      </c>
      <c r="Q264" s="224">
        <v>0.0033300000000000001</v>
      </c>
      <c r="R264" s="224">
        <f>Q264*H264</f>
        <v>0.0030636000000000001</v>
      </c>
      <c r="S264" s="224">
        <v>0</v>
      </c>
      <c r="T264" s="225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6" t="s">
        <v>226</v>
      </c>
      <c r="AT264" s="226" t="s">
        <v>392</v>
      </c>
      <c r="AU264" s="226" t="s">
        <v>81</v>
      </c>
      <c r="AY264" s="20" t="s">
        <v>166</v>
      </c>
      <c r="BE264" s="227">
        <f>IF(N264="základní",J264,0)</f>
        <v>0</v>
      </c>
      <c r="BF264" s="227">
        <f>IF(N264="snížená",J264,0)</f>
        <v>0</v>
      </c>
      <c r="BG264" s="227">
        <f>IF(N264="zákl. přenesená",J264,0)</f>
        <v>0</v>
      </c>
      <c r="BH264" s="227">
        <f>IF(N264="sníž. přenesená",J264,0)</f>
        <v>0</v>
      </c>
      <c r="BI264" s="227">
        <f>IF(N264="nulová",J264,0)</f>
        <v>0</v>
      </c>
      <c r="BJ264" s="20" t="s">
        <v>79</v>
      </c>
      <c r="BK264" s="227">
        <f>ROUND(I264*H264,2)</f>
        <v>0</v>
      </c>
      <c r="BL264" s="20" t="s">
        <v>173</v>
      </c>
      <c r="BM264" s="226" t="s">
        <v>614</v>
      </c>
    </row>
    <row r="265" s="13" customFormat="1">
      <c r="A265" s="13"/>
      <c r="B265" s="233"/>
      <c r="C265" s="234"/>
      <c r="D265" s="235" t="s">
        <v>177</v>
      </c>
      <c r="E265" s="236" t="s">
        <v>19</v>
      </c>
      <c r="F265" s="237" t="s">
        <v>1046</v>
      </c>
      <c r="G265" s="234"/>
      <c r="H265" s="236" t="s">
        <v>19</v>
      </c>
      <c r="I265" s="238"/>
      <c r="J265" s="234"/>
      <c r="K265" s="234"/>
      <c r="L265" s="239"/>
      <c r="M265" s="240"/>
      <c r="N265" s="241"/>
      <c r="O265" s="241"/>
      <c r="P265" s="241"/>
      <c r="Q265" s="241"/>
      <c r="R265" s="241"/>
      <c r="S265" s="241"/>
      <c r="T265" s="242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3" t="s">
        <v>177</v>
      </c>
      <c r="AU265" s="243" t="s">
        <v>81</v>
      </c>
      <c r="AV265" s="13" t="s">
        <v>79</v>
      </c>
      <c r="AW265" s="13" t="s">
        <v>33</v>
      </c>
      <c r="AX265" s="13" t="s">
        <v>71</v>
      </c>
      <c r="AY265" s="243" t="s">
        <v>166</v>
      </c>
    </row>
    <row r="266" s="13" customFormat="1">
      <c r="A266" s="13"/>
      <c r="B266" s="233"/>
      <c r="C266" s="234"/>
      <c r="D266" s="235" t="s">
        <v>177</v>
      </c>
      <c r="E266" s="236" t="s">
        <v>19</v>
      </c>
      <c r="F266" s="237" t="s">
        <v>1069</v>
      </c>
      <c r="G266" s="234"/>
      <c r="H266" s="236" t="s">
        <v>19</v>
      </c>
      <c r="I266" s="238"/>
      <c r="J266" s="234"/>
      <c r="K266" s="234"/>
      <c r="L266" s="239"/>
      <c r="M266" s="240"/>
      <c r="N266" s="241"/>
      <c r="O266" s="241"/>
      <c r="P266" s="241"/>
      <c r="Q266" s="241"/>
      <c r="R266" s="241"/>
      <c r="S266" s="241"/>
      <c r="T266" s="242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3" t="s">
        <v>177</v>
      </c>
      <c r="AU266" s="243" t="s">
        <v>81</v>
      </c>
      <c r="AV266" s="13" t="s">
        <v>79</v>
      </c>
      <c r="AW266" s="13" t="s">
        <v>33</v>
      </c>
      <c r="AX266" s="13" t="s">
        <v>71</v>
      </c>
      <c r="AY266" s="243" t="s">
        <v>166</v>
      </c>
    </row>
    <row r="267" s="14" customFormat="1">
      <c r="A267" s="14"/>
      <c r="B267" s="244"/>
      <c r="C267" s="245"/>
      <c r="D267" s="235" t="s">
        <v>177</v>
      </c>
      <c r="E267" s="246" t="s">
        <v>19</v>
      </c>
      <c r="F267" s="247" t="s">
        <v>1081</v>
      </c>
      <c r="G267" s="245"/>
      <c r="H267" s="248">
        <v>0.92000000000000004</v>
      </c>
      <c r="I267" s="249"/>
      <c r="J267" s="245"/>
      <c r="K267" s="245"/>
      <c r="L267" s="250"/>
      <c r="M267" s="251"/>
      <c r="N267" s="252"/>
      <c r="O267" s="252"/>
      <c r="P267" s="252"/>
      <c r="Q267" s="252"/>
      <c r="R267" s="252"/>
      <c r="S267" s="252"/>
      <c r="T267" s="253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4" t="s">
        <v>177</v>
      </c>
      <c r="AU267" s="254" t="s">
        <v>81</v>
      </c>
      <c r="AV267" s="14" t="s">
        <v>81</v>
      </c>
      <c r="AW267" s="14" t="s">
        <v>33</v>
      </c>
      <c r="AX267" s="14" t="s">
        <v>71</v>
      </c>
      <c r="AY267" s="254" t="s">
        <v>166</v>
      </c>
    </row>
    <row r="268" s="15" customFormat="1">
      <c r="A268" s="15"/>
      <c r="B268" s="255"/>
      <c r="C268" s="256"/>
      <c r="D268" s="235" t="s">
        <v>177</v>
      </c>
      <c r="E268" s="257" t="s">
        <v>19</v>
      </c>
      <c r="F268" s="258" t="s">
        <v>180</v>
      </c>
      <c r="G268" s="256"/>
      <c r="H268" s="259">
        <v>0.92000000000000004</v>
      </c>
      <c r="I268" s="260"/>
      <c r="J268" s="256"/>
      <c r="K268" s="256"/>
      <c r="L268" s="261"/>
      <c r="M268" s="262"/>
      <c r="N268" s="263"/>
      <c r="O268" s="263"/>
      <c r="P268" s="263"/>
      <c r="Q268" s="263"/>
      <c r="R268" s="263"/>
      <c r="S268" s="263"/>
      <c r="T268" s="264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65" t="s">
        <v>177</v>
      </c>
      <c r="AU268" s="265" t="s">
        <v>81</v>
      </c>
      <c r="AV268" s="15" t="s">
        <v>173</v>
      </c>
      <c r="AW268" s="15" t="s">
        <v>33</v>
      </c>
      <c r="AX268" s="15" t="s">
        <v>79</v>
      </c>
      <c r="AY268" s="265" t="s">
        <v>166</v>
      </c>
    </row>
    <row r="269" s="2" customFormat="1" ht="24.15" customHeight="1">
      <c r="A269" s="41"/>
      <c r="B269" s="42"/>
      <c r="C269" s="283" t="s">
        <v>338</v>
      </c>
      <c r="D269" s="283" t="s">
        <v>392</v>
      </c>
      <c r="E269" s="284" t="s">
        <v>617</v>
      </c>
      <c r="F269" s="285" t="s">
        <v>618</v>
      </c>
      <c r="G269" s="286" t="s">
        <v>613</v>
      </c>
      <c r="H269" s="287">
        <v>0.92000000000000004</v>
      </c>
      <c r="I269" s="288"/>
      <c r="J269" s="289">
        <f>ROUND(I269*H269,2)</f>
        <v>0</v>
      </c>
      <c r="K269" s="285" t="s">
        <v>172</v>
      </c>
      <c r="L269" s="290"/>
      <c r="M269" s="291" t="s">
        <v>19</v>
      </c>
      <c r="N269" s="292" t="s">
        <v>42</v>
      </c>
      <c r="O269" s="87"/>
      <c r="P269" s="224">
        <f>O269*H269</f>
        <v>0</v>
      </c>
      <c r="Q269" s="224">
        <v>0.0011299999999999999</v>
      </c>
      <c r="R269" s="224">
        <f>Q269*H269</f>
        <v>0.0010395999999999999</v>
      </c>
      <c r="S269" s="224">
        <v>0</v>
      </c>
      <c r="T269" s="225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226" t="s">
        <v>226</v>
      </c>
      <c r="AT269" s="226" t="s">
        <v>392</v>
      </c>
      <c r="AU269" s="226" t="s">
        <v>81</v>
      </c>
      <c r="AY269" s="20" t="s">
        <v>166</v>
      </c>
      <c r="BE269" s="227">
        <f>IF(N269="základní",J269,0)</f>
        <v>0</v>
      </c>
      <c r="BF269" s="227">
        <f>IF(N269="snížená",J269,0)</f>
        <v>0</v>
      </c>
      <c r="BG269" s="227">
        <f>IF(N269="zákl. přenesená",J269,0)</f>
        <v>0</v>
      </c>
      <c r="BH269" s="227">
        <f>IF(N269="sníž. přenesená",J269,0)</f>
        <v>0</v>
      </c>
      <c r="BI269" s="227">
        <f>IF(N269="nulová",J269,0)</f>
        <v>0</v>
      </c>
      <c r="BJ269" s="20" t="s">
        <v>79</v>
      </c>
      <c r="BK269" s="227">
        <f>ROUND(I269*H269,2)</f>
        <v>0</v>
      </c>
      <c r="BL269" s="20" t="s">
        <v>173</v>
      </c>
      <c r="BM269" s="226" t="s">
        <v>619</v>
      </c>
    </row>
    <row r="270" s="13" customFormat="1">
      <c r="A270" s="13"/>
      <c r="B270" s="233"/>
      <c r="C270" s="234"/>
      <c r="D270" s="235" t="s">
        <v>177</v>
      </c>
      <c r="E270" s="236" t="s">
        <v>19</v>
      </c>
      <c r="F270" s="237" t="s">
        <v>1046</v>
      </c>
      <c r="G270" s="234"/>
      <c r="H270" s="236" t="s">
        <v>19</v>
      </c>
      <c r="I270" s="238"/>
      <c r="J270" s="234"/>
      <c r="K270" s="234"/>
      <c r="L270" s="239"/>
      <c r="M270" s="240"/>
      <c r="N270" s="241"/>
      <c r="O270" s="241"/>
      <c r="P270" s="241"/>
      <c r="Q270" s="241"/>
      <c r="R270" s="241"/>
      <c r="S270" s="241"/>
      <c r="T270" s="242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3" t="s">
        <v>177</v>
      </c>
      <c r="AU270" s="243" t="s">
        <v>81</v>
      </c>
      <c r="AV270" s="13" t="s">
        <v>79</v>
      </c>
      <c r="AW270" s="13" t="s">
        <v>33</v>
      </c>
      <c r="AX270" s="13" t="s">
        <v>71</v>
      </c>
      <c r="AY270" s="243" t="s">
        <v>166</v>
      </c>
    </row>
    <row r="271" s="13" customFormat="1">
      <c r="A271" s="13"/>
      <c r="B271" s="233"/>
      <c r="C271" s="234"/>
      <c r="D271" s="235" t="s">
        <v>177</v>
      </c>
      <c r="E271" s="236" t="s">
        <v>19</v>
      </c>
      <c r="F271" s="237" t="s">
        <v>1069</v>
      </c>
      <c r="G271" s="234"/>
      <c r="H271" s="236" t="s">
        <v>19</v>
      </c>
      <c r="I271" s="238"/>
      <c r="J271" s="234"/>
      <c r="K271" s="234"/>
      <c r="L271" s="239"/>
      <c r="M271" s="240"/>
      <c r="N271" s="241"/>
      <c r="O271" s="241"/>
      <c r="P271" s="241"/>
      <c r="Q271" s="241"/>
      <c r="R271" s="241"/>
      <c r="S271" s="241"/>
      <c r="T271" s="242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3" t="s">
        <v>177</v>
      </c>
      <c r="AU271" s="243" t="s">
        <v>81</v>
      </c>
      <c r="AV271" s="13" t="s">
        <v>79</v>
      </c>
      <c r="AW271" s="13" t="s">
        <v>33</v>
      </c>
      <c r="AX271" s="13" t="s">
        <v>71</v>
      </c>
      <c r="AY271" s="243" t="s">
        <v>166</v>
      </c>
    </row>
    <row r="272" s="14" customFormat="1">
      <c r="A272" s="14"/>
      <c r="B272" s="244"/>
      <c r="C272" s="245"/>
      <c r="D272" s="235" t="s">
        <v>177</v>
      </c>
      <c r="E272" s="246" t="s">
        <v>19</v>
      </c>
      <c r="F272" s="247" t="s">
        <v>1081</v>
      </c>
      <c r="G272" s="245"/>
      <c r="H272" s="248">
        <v>0.92000000000000004</v>
      </c>
      <c r="I272" s="249"/>
      <c r="J272" s="245"/>
      <c r="K272" s="245"/>
      <c r="L272" s="250"/>
      <c r="M272" s="251"/>
      <c r="N272" s="252"/>
      <c r="O272" s="252"/>
      <c r="P272" s="252"/>
      <c r="Q272" s="252"/>
      <c r="R272" s="252"/>
      <c r="S272" s="252"/>
      <c r="T272" s="253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54" t="s">
        <v>177</v>
      </c>
      <c r="AU272" s="254" t="s">
        <v>81</v>
      </c>
      <c r="AV272" s="14" t="s">
        <v>81</v>
      </c>
      <c r="AW272" s="14" t="s">
        <v>33</v>
      </c>
      <c r="AX272" s="14" t="s">
        <v>71</v>
      </c>
      <c r="AY272" s="254" t="s">
        <v>166</v>
      </c>
    </row>
    <row r="273" s="15" customFormat="1">
      <c r="A273" s="15"/>
      <c r="B273" s="255"/>
      <c r="C273" s="256"/>
      <c r="D273" s="235" t="s">
        <v>177</v>
      </c>
      <c r="E273" s="257" t="s">
        <v>19</v>
      </c>
      <c r="F273" s="258" t="s">
        <v>180</v>
      </c>
      <c r="G273" s="256"/>
      <c r="H273" s="259">
        <v>0.92000000000000004</v>
      </c>
      <c r="I273" s="260"/>
      <c r="J273" s="256"/>
      <c r="K273" s="256"/>
      <c r="L273" s="261"/>
      <c r="M273" s="262"/>
      <c r="N273" s="263"/>
      <c r="O273" s="263"/>
      <c r="P273" s="263"/>
      <c r="Q273" s="263"/>
      <c r="R273" s="263"/>
      <c r="S273" s="263"/>
      <c r="T273" s="264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65" t="s">
        <v>177</v>
      </c>
      <c r="AU273" s="265" t="s">
        <v>81</v>
      </c>
      <c r="AV273" s="15" t="s">
        <v>173</v>
      </c>
      <c r="AW273" s="15" t="s">
        <v>33</v>
      </c>
      <c r="AX273" s="15" t="s">
        <v>79</v>
      </c>
      <c r="AY273" s="265" t="s">
        <v>166</v>
      </c>
    </row>
    <row r="274" s="12" customFormat="1" ht="22.8" customHeight="1">
      <c r="A274" s="12"/>
      <c r="B274" s="199"/>
      <c r="C274" s="200"/>
      <c r="D274" s="201" t="s">
        <v>70</v>
      </c>
      <c r="E274" s="213" t="s">
        <v>323</v>
      </c>
      <c r="F274" s="213" t="s">
        <v>324</v>
      </c>
      <c r="G274" s="200"/>
      <c r="H274" s="200"/>
      <c r="I274" s="203"/>
      <c r="J274" s="214">
        <f>BK274</f>
        <v>0</v>
      </c>
      <c r="K274" s="200"/>
      <c r="L274" s="205"/>
      <c r="M274" s="206"/>
      <c r="N274" s="207"/>
      <c r="O274" s="207"/>
      <c r="P274" s="208">
        <f>SUM(P275:P276)</f>
        <v>0</v>
      </c>
      <c r="Q274" s="207"/>
      <c r="R274" s="208">
        <f>SUM(R275:R276)</f>
        <v>0</v>
      </c>
      <c r="S274" s="207"/>
      <c r="T274" s="209">
        <f>SUM(T275:T276)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10" t="s">
        <v>79</v>
      </c>
      <c r="AT274" s="211" t="s">
        <v>70</v>
      </c>
      <c r="AU274" s="211" t="s">
        <v>79</v>
      </c>
      <c r="AY274" s="210" t="s">
        <v>166</v>
      </c>
      <c r="BK274" s="212">
        <f>SUM(BK275:BK276)</f>
        <v>0</v>
      </c>
    </row>
    <row r="275" s="2" customFormat="1" ht="37.8" customHeight="1">
      <c r="A275" s="41"/>
      <c r="B275" s="42"/>
      <c r="C275" s="215" t="s">
        <v>344</v>
      </c>
      <c r="D275" s="215" t="s">
        <v>168</v>
      </c>
      <c r="E275" s="216" t="s">
        <v>326</v>
      </c>
      <c r="F275" s="217" t="s">
        <v>327</v>
      </c>
      <c r="G275" s="218" t="s">
        <v>234</v>
      </c>
      <c r="H275" s="219">
        <v>236.917</v>
      </c>
      <c r="I275" s="220"/>
      <c r="J275" s="221">
        <f>ROUND(I275*H275,2)</f>
        <v>0</v>
      </c>
      <c r="K275" s="217" t="s">
        <v>172</v>
      </c>
      <c r="L275" s="47"/>
      <c r="M275" s="222" t="s">
        <v>19</v>
      </c>
      <c r="N275" s="223" t="s">
        <v>42</v>
      </c>
      <c r="O275" s="87"/>
      <c r="P275" s="224">
        <f>O275*H275</f>
        <v>0</v>
      </c>
      <c r="Q275" s="224">
        <v>0</v>
      </c>
      <c r="R275" s="224">
        <f>Q275*H275</f>
        <v>0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173</v>
      </c>
      <c r="AT275" s="226" t="s">
        <v>168</v>
      </c>
      <c r="AU275" s="226" t="s">
        <v>81</v>
      </c>
      <c r="AY275" s="20" t="s">
        <v>166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79</v>
      </c>
      <c r="BK275" s="227">
        <f>ROUND(I275*H275,2)</f>
        <v>0</v>
      </c>
      <c r="BL275" s="20" t="s">
        <v>173</v>
      </c>
      <c r="BM275" s="226" t="s">
        <v>531</v>
      </c>
    </row>
    <row r="276" s="2" customFormat="1">
      <c r="A276" s="41"/>
      <c r="B276" s="42"/>
      <c r="C276" s="43"/>
      <c r="D276" s="228" t="s">
        <v>175</v>
      </c>
      <c r="E276" s="43"/>
      <c r="F276" s="229" t="s">
        <v>329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175</v>
      </c>
      <c r="AU276" s="20" t="s">
        <v>81</v>
      </c>
    </row>
    <row r="277" s="12" customFormat="1" ht="25.92" customHeight="1">
      <c r="A277" s="12"/>
      <c r="B277" s="199"/>
      <c r="C277" s="200"/>
      <c r="D277" s="201" t="s">
        <v>70</v>
      </c>
      <c r="E277" s="202" t="s">
        <v>379</v>
      </c>
      <c r="F277" s="202" t="s">
        <v>380</v>
      </c>
      <c r="G277" s="200"/>
      <c r="H277" s="200"/>
      <c r="I277" s="203"/>
      <c r="J277" s="204">
        <f>BK277</f>
        <v>0</v>
      </c>
      <c r="K277" s="200"/>
      <c r="L277" s="205"/>
      <c r="M277" s="206"/>
      <c r="N277" s="207"/>
      <c r="O277" s="207"/>
      <c r="P277" s="208">
        <f>P278+P326+P343</f>
        <v>0</v>
      </c>
      <c r="Q277" s="207"/>
      <c r="R277" s="208">
        <f>R278+R326+R343</f>
        <v>0.97876858000000022</v>
      </c>
      <c r="S277" s="207"/>
      <c r="T277" s="209">
        <f>T278+T326+T343</f>
        <v>0</v>
      </c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R277" s="210" t="s">
        <v>81</v>
      </c>
      <c r="AT277" s="211" t="s">
        <v>70</v>
      </c>
      <c r="AU277" s="211" t="s">
        <v>71</v>
      </c>
      <c r="AY277" s="210" t="s">
        <v>166</v>
      </c>
      <c r="BK277" s="212">
        <f>BK278+BK326+BK343</f>
        <v>0</v>
      </c>
    </row>
    <row r="278" s="12" customFormat="1" ht="22.8" customHeight="1">
      <c r="A278" s="12"/>
      <c r="B278" s="199"/>
      <c r="C278" s="200"/>
      <c r="D278" s="201" t="s">
        <v>70</v>
      </c>
      <c r="E278" s="213" t="s">
        <v>381</v>
      </c>
      <c r="F278" s="213" t="s">
        <v>382</v>
      </c>
      <c r="G278" s="200"/>
      <c r="H278" s="200"/>
      <c r="I278" s="203"/>
      <c r="J278" s="214">
        <f>BK278</f>
        <v>0</v>
      </c>
      <c r="K278" s="200"/>
      <c r="L278" s="205"/>
      <c r="M278" s="206"/>
      <c r="N278" s="207"/>
      <c r="O278" s="207"/>
      <c r="P278" s="208">
        <f>SUM(P279:P325)</f>
        <v>0</v>
      </c>
      <c r="Q278" s="207"/>
      <c r="R278" s="208">
        <f>SUM(R279:R325)</f>
        <v>0.89216428000000014</v>
      </c>
      <c r="S278" s="207"/>
      <c r="T278" s="209">
        <f>SUM(T279:T325)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10" t="s">
        <v>81</v>
      </c>
      <c r="AT278" s="211" t="s">
        <v>70</v>
      </c>
      <c r="AU278" s="211" t="s">
        <v>79</v>
      </c>
      <c r="AY278" s="210" t="s">
        <v>166</v>
      </c>
      <c r="BK278" s="212">
        <f>SUM(BK279:BK325)</f>
        <v>0</v>
      </c>
    </row>
    <row r="279" s="2" customFormat="1" ht="16.5" customHeight="1">
      <c r="A279" s="41"/>
      <c r="B279" s="42"/>
      <c r="C279" s="215" t="s">
        <v>7</v>
      </c>
      <c r="D279" s="215" t="s">
        <v>168</v>
      </c>
      <c r="E279" s="216" t="s">
        <v>622</v>
      </c>
      <c r="F279" s="217" t="s">
        <v>623</v>
      </c>
      <c r="G279" s="218" t="s">
        <v>524</v>
      </c>
      <c r="H279" s="219">
        <v>21.111000000000001</v>
      </c>
      <c r="I279" s="220"/>
      <c r="J279" s="221">
        <f>ROUND(I279*H279,2)</f>
        <v>0</v>
      </c>
      <c r="K279" s="217" t="s">
        <v>172</v>
      </c>
      <c r="L279" s="47"/>
      <c r="M279" s="222" t="s">
        <v>19</v>
      </c>
      <c r="N279" s="223" t="s">
        <v>42</v>
      </c>
      <c r="O279" s="87"/>
      <c r="P279" s="224">
        <f>O279*H279</f>
        <v>0</v>
      </c>
      <c r="Q279" s="224">
        <v>0.00072000000000000005</v>
      </c>
      <c r="R279" s="224">
        <f>Q279*H279</f>
        <v>0.015199920000000002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315</v>
      </c>
      <c r="AT279" s="226" t="s">
        <v>168</v>
      </c>
      <c r="AU279" s="226" t="s">
        <v>81</v>
      </c>
      <c r="AY279" s="20" t="s">
        <v>166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79</v>
      </c>
      <c r="BK279" s="227">
        <f>ROUND(I279*H279,2)</f>
        <v>0</v>
      </c>
      <c r="BL279" s="20" t="s">
        <v>315</v>
      </c>
      <c r="BM279" s="226" t="s">
        <v>624</v>
      </c>
    </row>
    <row r="280" s="2" customFormat="1">
      <c r="A280" s="41"/>
      <c r="B280" s="42"/>
      <c r="C280" s="43"/>
      <c r="D280" s="228" t="s">
        <v>175</v>
      </c>
      <c r="E280" s="43"/>
      <c r="F280" s="229" t="s">
        <v>625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175</v>
      </c>
      <c r="AU280" s="20" t="s">
        <v>81</v>
      </c>
    </row>
    <row r="281" s="13" customFormat="1">
      <c r="A281" s="13"/>
      <c r="B281" s="233"/>
      <c r="C281" s="234"/>
      <c r="D281" s="235" t="s">
        <v>177</v>
      </c>
      <c r="E281" s="236" t="s">
        <v>19</v>
      </c>
      <c r="F281" s="237" t="s">
        <v>1046</v>
      </c>
      <c r="G281" s="234"/>
      <c r="H281" s="236" t="s">
        <v>19</v>
      </c>
      <c r="I281" s="238"/>
      <c r="J281" s="234"/>
      <c r="K281" s="234"/>
      <c r="L281" s="239"/>
      <c r="M281" s="240"/>
      <c r="N281" s="241"/>
      <c r="O281" s="241"/>
      <c r="P281" s="241"/>
      <c r="Q281" s="241"/>
      <c r="R281" s="241"/>
      <c r="S281" s="241"/>
      <c r="T281" s="242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3" t="s">
        <v>177</v>
      </c>
      <c r="AU281" s="243" t="s">
        <v>81</v>
      </c>
      <c r="AV281" s="13" t="s">
        <v>79</v>
      </c>
      <c r="AW281" s="13" t="s">
        <v>33</v>
      </c>
      <c r="AX281" s="13" t="s">
        <v>71</v>
      </c>
      <c r="AY281" s="243" t="s">
        <v>166</v>
      </c>
    </row>
    <row r="282" s="13" customFormat="1">
      <c r="A282" s="13"/>
      <c r="B282" s="233"/>
      <c r="C282" s="234"/>
      <c r="D282" s="235" t="s">
        <v>177</v>
      </c>
      <c r="E282" s="236" t="s">
        <v>19</v>
      </c>
      <c r="F282" s="237" t="s">
        <v>1069</v>
      </c>
      <c r="G282" s="234"/>
      <c r="H282" s="236" t="s">
        <v>19</v>
      </c>
      <c r="I282" s="238"/>
      <c r="J282" s="234"/>
      <c r="K282" s="234"/>
      <c r="L282" s="239"/>
      <c r="M282" s="240"/>
      <c r="N282" s="241"/>
      <c r="O282" s="241"/>
      <c r="P282" s="241"/>
      <c r="Q282" s="241"/>
      <c r="R282" s="241"/>
      <c r="S282" s="241"/>
      <c r="T282" s="242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3" t="s">
        <v>177</v>
      </c>
      <c r="AU282" s="243" t="s">
        <v>81</v>
      </c>
      <c r="AV282" s="13" t="s">
        <v>79</v>
      </c>
      <c r="AW282" s="13" t="s">
        <v>33</v>
      </c>
      <c r="AX282" s="13" t="s">
        <v>71</v>
      </c>
      <c r="AY282" s="243" t="s">
        <v>166</v>
      </c>
    </row>
    <row r="283" s="14" customFormat="1">
      <c r="A283" s="14"/>
      <c r="B283" s="244"/>
      <c r="C283" s="245"/>
      <c r="D283" s="235" t="s">
        <v>177</v>
      </c>
      <c r="E283" s="246" t="s">
        <v>19</v>
      </c>
      <c r="F283" s="247" t="s">
        <v>1082</v>
      </c>
      <c r="G283" s="245"/>
      <c r="H283" s="248">
        <v>21.111000000000001</v>
      </c>
      <c r="I283" s="249"/>
      <c r="J283" s="245"/>
      <c r="K283" s="245"/>
      <c r="L283" s="250"/>
      <c r="M283" s="251"/>
      <c r="N283" s="252"/>
      <c r="O283" s="252"/>
      <c r="P283" s="252"/>
      <c r="Q283" s="252"/>
      <c r="R283" s="252"/>
      <c r="S283" s="252"/>
      <c r="T283" s="253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4" t="s">
        <v>177</v>
      </c>
      <c r="AU283" s="254" t="s">
        <v>81</v>
      </c>
      <c r="AV283" s="14" t="s">
        <v>81</v>
      </c>
      <c r="AW283" s="14" t="s">
        <v>33</v>
      </c>
      <c r="AX283" s="14" t="s">
        <v>71</v>
      </c>
      <c r="AY283" s="254" t="s">
        <v>166</v>
      </c>
    </row>
    <row r="284" s="15" customFormat="1">
      <c r="A284" s="15"/>
      <c r="B284" s="255"/>
      <c r="C284" s="256"/>
      <c r="D284" s="235" t="s">
        <v>177</v>
      </c>
      <c r="E284" s="257" t="s">
        <v>19</v>
      </c>
      <c r="F284" s="258" t="s">
        <v>180</v>
      </c>
      <c r="G284" s="256"/>
      <c r="H284" s="259">
        <v>21.111000000000001</v>
      </c>
      <c r="I284" s="260"/>
      <c r="J284" s="256"/>
      <c r="K284" s="256"/>
      <c r="L284" s="261"/>
      <c r="M284" s="262"/>
      <c r="N284" s="263"/>
      <c r="O284" s="263"/>
      <c r="P284" s="263"/>
      <c r="Q284" s="263"/>
      <c r="R284" s="263"/>
      <c r="S284" s="263"/>
      <c r="T284" s="264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65" t="s">
        <v>177</v>
      </c>
      <c r="AU284" s="265" t="s">
        <v>81</v>
      </c>
      <c r="AV284" s="15" t="s">
        <v>173</v>
      </c>
      <c r="AW284" s="15" t="s">
        <v>33</v>
      </c>
      <c r="AX284" s="15" t="s">
        <v>79</v>
      </c>
      <c r="AY284" s="265" t="s">
        <v>166</v>
      </c>
    </row>
    <row r="285" s="2" customFormat="1" ht="16.5" customHeight="1">
      <c r="A285" s="41"/>
      <c r="B285" s="42"/>
      <c r="C285" s="283" t="s">
        <v>600</v>
      </c>
      <c r="D285" s="283" t="s">
        <v>392</v>
      </c>
      <c r="E285" s="284" t="s">
        <v>628</v>
      </c>
      <c r="F285" s="285" t="s">
        <v>629</v>
      </c>
      <c r="G285" s="286" t="s">
        <v>234</v>
      </c>
      <c r="H285" s="287">
        <v>0.307</v>
      </c>
      <c r="I285" s="288"/>
      <c r="J285" s="289">
        <f>ROUND(I285*H285,2)</f>
        <v>0</v>
      </c>
      <c r="K285" s="285" t="s">
        <v>172</v>
      </c>
      <c r="L285" s="290"/>
      <c r="M285" s="291" t="s">
        <v>19</v>
      </c>
      <c r="N285" s="292" t="s">
        <v>42</v>
      </c>
      <c r="O285" s="87"/>
      <c r="P285" s="224">
        <f>O285*H285</f>
        <v>0</v>
      </c>
      <c r="Q285" s="224">
        <v>1</v>
      </c>
      <c r="R285" s="224">
        <f>Q285*H285</f>
        <v>0.307</v>
      </c>
      <c r="S285" s="224">
        <v>0</v>
      </c>
      <c r="T285" s="225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6" t="s">
        <v>395</v>
      </c>
      <c r="AT285" s="226" t="s">
        <v>392</v>
      </c>
      <c r="AU285" s="226" t="s">
        <v>81</v>
      </c>
      <c r="AY285" s="20" t="s">
        <v>166</v>
      </c>
      <c r="BE285" s="227">
        <f>IF(N285="základní",J285,0)</f>
        <v>0</v>
      </c>
      <c r="BF285" s="227">
        <f>IF(N285="snížená",J285,0)</f>
        <v>0</v>
      </c>
      <c r="BG285" s="227">
        <f>IF(N285="zákl. přenesená",J285,0)</f>
        <v>0</v>
      </c>
      <c r="BH285" s="227">
        <f>IF(N285="sníž. přenesená",J285,0)</f>
        <v>0</v>
      </c>
      <c r="BI285" s="227">
        <f>IF(N285="nulová",J285,0)</f>
        <v>0</v>
      </c>
      <c r="BJ285" s="20" t="s">
        <v>79</v>
      </c>
      <c r="BK285" s="227">
        <f>ROUND(I285*H285,2)</f>
        <v>0</v>
      </c>
      <c r="BL285" s="20" t="s">
        <v>315</v>
      </c>
      <c r="BM285" s="226" t="s">
        <v>630</v>
      </c>
    </row>
    <row r="286" s="13" customFormat="1">
      <c r="A286" s="13"/>
      <c r="B286" s="233"/>
      <c r="C286" s="234"/>
      <c r="D286" s="235" t="s">
        <v>177</v>
      </c>
      <c r="E286" s="236" t="s">
        <v>19</v>
      </c>
      <c r="F286" s="237" t="s">
        <v>1046</v>
      </c>
      <c r="G286" s="234"/>
      <c r="H286" s="236" t="s">
        <v>19</v>
      </c>
      <c r="I286" s="238"/>
      <c r="J286" s="234"/>
      <c r="K286" s="234"/>
      <c r="L286" s="239"/>
      <c r="M286" s="240"/>
      <c r="N286" s="241"/>
      <c r="O286" s="241"/>
      <c r="P286" s="241"/>
      <c r="Q286" s="241"/>
      <c r="R286" s="241"/>
      <c r="S286" s="241"/>
      <c r="T286" s="242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3" t="s">
        <v>177</v>
      </c>
      <c r="AU286" s="243" t="s">
        <v>81</v>
      </c>
      <c r="AV286" s="13" t="s">
        <v>79</v>
      </c>
      <c r="AW286" s="13" t="s">
        <v>33</v>
      </c>
      <c r="AX286" s="13" t="s">
        <v>71</v>
      </c>
      <c r="AY286" s="243" t="s">
        <v>166</v>
      </c>
    </row>
    <row r="287" s="13" customFormat="1">
      <c r="A287" s="13"/>
      <c r="B287" s="233"/>
      <c r="C287" s="234"/>
      <c r="D287" s="235" t="s">
        <v>177</v>
      </c>
      <c r="E287" s="236" t="s">
        <v>19</v>
      </c>
      <c r="F287" s="237" t="s">
        <v>1069</v>
      </c>
      <c r="G287" s="234"/>
      <c r="H287" s="236" t="s">
        <v>19</v>
      </c>
      <c r="I287" s="238"/>
      <c r="J287" s="234"/>
      <c r="K287" s="234"/>
      <c r="L287" s="239"/>
      <c r="M287" s="240"/>
      <c r="N287" s="241"/>
      <c r="O287" s="241"/>
      <c r="P287" s="241"/>
      <c r="Q287" s="241"/>
      <c r="R287" s="241"/>
      <c r="S287" s="241"/>
      <c r="T287" s="242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3" t="s">
        <v>177</v>
      </c>
      <c r="AU287" s="243" t="s">
        <v>81</v>
      </c>
      <c r="AV287" s="13" t="s">
        <v>79</v>
      </c>
      <c r="AW287" s="13" t="s">
        <v>33</v>
      </c>
      <c r="AX287" s="13" t="s">
        <v>71</v>
      </c>
      <c r="AY287" s="243" t="s">
        <v>166</v>
      </c>
    </row>
    <row r="288" s="13" customFormat="1">
      <c r="A288" s="13"/>
      <c r="B288" s="233"/>
      <c r="C288" s="234"/>
      <c r="D288" s="235" t="s">
        <v>177</v>
      </c>
      <c r="E288" s="236" t="s">
        <v>19</v>
      </c>
      <c r="F288" s="237" t="s">
        <v>631</v>
      </c>
      <c r="G288" s="234"/>
      <c r="H288" s="236" t="s">
        <v>19</v>
      </c>
      <c r="I288" s="238"/>
      <c r="J288" s="234"/>
      <c r="K288" s="234"/>
      <c r="L288" s="239"/>
      <c r="M288" s="240"/>
      <c r="N288" s="241"/>
      <c r="O288" s="241"/>
      <c r="P288" s="241"/>
      <c r="Q288" s="241"/>
      <c r="R288" s="241"/>
      <c r="S288" s="241"/>
      <c r="T288" s="242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3" t="s">
        <v>177</v>
      </c>
      <c r="AU288" s="243" t="s">
        <v>81</v>
      </c>
      <c r="AV288" s="13" t="s">
        <v>79</v>
      </c>
      <c r="AW288" s="13" t="s">
        <v>33</v>
      </c>
      <c r="AX288" s="13" t="s">
        <v>71</v>
      </c>
      <c r="AY288" s="243" t="s">
        <v>166</v>
      </c>
    </row>
    <row r="289" s="14" customFormat="1">
      <c r="A289" s="14"/>
      <c r="B289" s="244"/>
      <c r="C289" s="245"/>
      <c r="D289" s="235" t="s">
        <v>177</v>
      </c>
      <c r="E289" s="246" t="s">
        <v>19</v>
      </c>
      <c r="F289" s="247" t="s">
        <v>1083</v>
      </c>
      <c r="G289" s="245"/>
      <c r="H289" s="248">
        <v>0.307</v>
      </c>
      <c r="I289" s="249"/>
      <c r="J289" s="245"/>
      <c r="K289" s="245"/>
      <c r="L289" s="250"/>
      <c r="M289" s="251"/>
      <c r="N289" s="252"/>
      <c r="O289" s="252"/>
      <c r="P289" s="252"/>
      <c r="Q289" s="252"/>
      <c r="R289" s="252"/>
      <c r="S289" s="252"/>
      <c r="T289" s="253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4" t="s">
        <v>177</v>
      </c>
      <c r="AU289" s="254" t="s">
        <v>81</v>
      </c>
      <c r="AV289" s="14" t="s">
        <v>81</v>
      </c>
      <c r="AW289" s="14" t="s">
        <v>33</v>
      </c>
      <c r="AX289" s="14" t="s">
        <v>71</v>
      </c>
      <c r="AY289" s="254" t="s">
        <v>166</v>
      </c>
    </row>
    <row r="290" s="15" customFormat="1">
      <c r="A290" s="15"/>
      <c r="B290" s="255"/>
      <c r="C290" s="256"/>
      <c r="D290" s="235" t="s">
        <v>177</v>
      </c>
      <c r="E290" s="257" t="s">
        <v>19</v>
      </c>
      <c r="F290" s="258" t="s">
        <v>180</v>
      </c>
      <c r="G290" s="256"/>
      <c r="H290" s="259">
        <v>0.307</v>
      </c>
      <c r="I290" s="260"/>
      <c r="J290" s="256"/>
      <c r="K290" s="256"/>
      <c r="L290" s="261"/>
      <c r="M290" s="262"/>
      <c r="N290" s="263"/>
      <c r="O290" s="263"/>
      <c r="P290" s="263"/>
      <c r="Q290" s="263"/>
      <c r="R290" s="263"/>
      <c r="S290" s="263"/>
      <c r="T290" s="264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T290" s="265" t="s">
        <v>177</v>
      </c>
      <c r="AU290" s="265" t="s">
        <v>81</v>
      </c>
      <c r="AV290" s="15" t="s">
        <v>173</v>
      </c>
      <c r="AW290" s="15" t="s">
        <v>33</v>
      </c>
      <c r="AX290" s="15" t="s">
        <v>79</v>
      </c>
      <c r="AY290" s="265" t="s">
        <v>166</v>
      </c>
    </row>
    <row r="291" s="2" customFormat="1" ht="16.5" customHeight="1">
      <c r="A291" s="41"/>
      <c r="B291" s="42"/>
      <c r="C291" s="283" t="s">
        <v>605</v>
      </c>
      <c r="D291" s="283" t="s">
        <v>392</v>
      </c>
      <c r="E291" s="284" t="s">
        <v>634</v>
      </c>
      <c r="F291" s="285" t="s">
        <v>635</v>
      </c>
      <c r="G291" s="286" t="s">
        <v>234</v>
      </c>
      <c r="H291" s="287">
        <v>0.47499999999999998</v>
      </c>
      <c r="I291" s="288"/>
      <c r="J291" s="289">
        <f>ROUND(I291*H291,2)</f>
        <v>0</v>
      </c>
      <c r="K291" s="285" t="s">
        <v>172</v>
      </c>
      <c r="L291" s="290"/>
      <c r="M291" s="291" t="s">
        <v>19</v>
      </c>
      <c r="N291" s="292" t="s">
        <v>42</v>
      </c>
      <c r="O291" s="87"/>
      <c r="P291" s="224">
        <f>O291*H291</f>
        <v>0</v>
      </c>
      <c r="Q291" s="224">
        <v>1</v>
      </c>
      <c r="R291" s="224">
        <f>Q291*H291</f>
        <v>0.47499999999999998</v>
      </c>
      <c r="S291" s="224">
        <v>0</v>
      </c>
      <c r="T291" s="225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6" t="s">
        <v>395</v>
      </c>
      <c r="AT291" s="226" t="s">
        <v>392</v>
      </c>
      <c r="AU291" s="226" t="s">
        <v>81</v>
      </c>
      <c r="AY291" s="20" t="s">
        <v>166</v>
      </c>
      <c r="BE291" s="227">
        <f>IF(N291="základní",J291,0)</f>
        <v>0</v>
      </c>
      <c r="BF291" s="227">
        <f>IF(N291="snížená",J291,0)</f>
        <v>0</v>
      </c>
      <c r="BG291" s="227">
        <f>IF(N291="zákl. přenesená",J291,0)</f>
        <v>0</v>
      </c>
      <c r="BH291" s="227">
        <f>IF(N291="sníž. přenesená",J291,0)</f>
        <v>0</v>
      </c>
      <c r="BI291" s="227">
        <f>IF(N291="nulová",J291,0)</f>
        <v>0</v>
      </c>
      <c r="BJ291" s="20" t="s">
        <v>79</v>
      </c>
      <c r="BK291" s="227">
        <f>ROUND(I291*H291,2)</f>
        <v>0</v>
      </c>
      <c r="BL291" s="20" t="s">
        <v>315</v>
      </c>
      <c r="BM291" s="226" t="s">
        <v>636</v>
      </c>
    </row>
    <row r="292" s="13" customFormat="1">
      <c r="A292" s="13"/>
      <c r="B292" s="233"/>
      <c r="C292" s="234"/>
      <c r="D292" s="235" t="s">
        <v>177</v>
      </c>
      <c r="E292" s="236" t="s">
        <v>19</v>
      </c>
      <c r="F292" s="237" t="s">
        <v>1046</v>
      </c>
      <c r="G292" s="234"/>
      <c r="H292" s="236" t="s">
        <v>19</v>
      </c>
      <c r="I292" s="238"/>
      <c r="J292" s="234"/>
      <c r="K292" s="234"/>
      <c r="L292" s="239"/>
      <c r="M292" s="240"/>
      <c r="N292" s="241"/>
      <c r="O292" s="241"/>
      <c r="P292" s="241"/>
      <c r="Q292" s="241"/>
      <c r="R292" s="241"/>
      <c r="S292" s="241"/>
      <c r="T292" s="242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3" t="s">
        <v>177</v>
      </c>
      <c r="AU292" s="243" t="s">
        <v>81</v>
      </c>
      <c r="AV292" s="13" t="s">
        <v>79</v>
      </c>
      <c r="AW292" s="13" t="s">
        <v>33</v>
      </c>
      <c r="AX292" s="13" t="s">
        <v>71</v>
      </c>
      <c r="AY292" s="243" t="s">
        <v>166</v>
      </c>
    </row>
    <row r="293" s="13" customFormat="1">
      <c r="A293" s="13"/>
      <c r="B293" s="233"/>
      <c r="C293" s="234"/>
      <c r="D293" s="235" t="s">
        <v>177</v>
      </c>
      <c r="E293" s="236" t="s">
        <v>19</v>
      </c>
      <c r="F293" s="237" t="s">
        <v>1069</v>
      </c>
      <c r="G293" s="234"/>
      <c r="H293" s="236" t="s">
        <v>19</v>
      </c>
      <c r="I293" s="238"/>
      <c r="J293" s="234"/>
      <c r="K293" s="234"/>
      <c r="L293" s="239"/>
      <c r="M293" s="240"/>
      <c r="N293" s="241"/>
      <c r="O293" s="241"/>
      <c r="P293" s="241"/>
      <c r="Q293" s="241"/>
      <c r="R293" s="241"/>
      <c r="S293" s="241"/>
      <c r="T293" s="242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3" t="s">
        <v>177</v>
      </c>
      <c r="AU293" s="243" t="s">
        <v>81</v>
      </c>
      <c r="AV293" s="13" t="s">
        <v>79</v>
      </c>
      <c r="AW293" s="13" t="s">
        <v>33</v>
      </c>
      <c r="AX293" s="13" t="s">
        <v>71</v>
      </c>
      <c r="AY293" s="243" t="s">
        <v>166</v>
      </c>
    </row>
    <row r="294" s="13" customFormat="1">
      <c r="A294" s="13"/>
      <c r="B294" s="233"/>
      <c r="C294" s="234"/>
      <c r="D294" s="235" t="s">
        <v>177</v>
      </c>
      <c r="E294" s="236" t="s">
        <v>19</v>
      </c>
      <c r="F294" s="237" t="s">
        <v>637</v>
      </c>
      <c r="G294" s="234"/>
      <c r="H294" s="236" t="s">
        <v>19</v>
      </c>
      <c r="I294" s="238"/>
      <c r="J294" s="234"/>
      <c r="K294" s="234"/>
      <c r="L294" s="239"/>
      <c r="M294" s="240"/>
      <c r="N294" s="241"/>
      <c r="O294" s="241"/>
      <c r="P294" s="241"/>
      <c r="Q294" s="241"/>
      <c r="R294" s="241"/>
      <c r="S294" s="241"/>
      <c r="T294" s="242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3" t="s">
        <v>177</v>
      </c>
      <c r="AU294" s="243" t="s">
        <v>81</v>
      </c>
      <c r="AV294" s="13" t="s">
        <v>79</v>
      </c>
      <c r="AW294" s="13" t="s">
        <v>33</v>
      </c>
      <c r="AX294" s="13" t="s">
        <v>71</v>
      </c>
      <c r="AY294" s="243" t="s">
        <v>166</v>
      </c>
    </row>
    <row r="295" s="14" customFormat="1">
      <c r="A295" s="14"/>
      <c r="B295" s="244"/>
      <c r="C295" s="245"/>
      <c r="D295" s="235" t="s">
        <v>177</v>
      </c>
      <c r="E295" s="246" t="s">
        <v>19</v>
      </c>
      <c r="F295" s="247" t="s">
        <v>1084</v>
      </c>
      <c r="G295" s="245"/>
      <c r="H295" s="248">
        <v>0.47499999999999998</v>
      </c>
      <c r="I295" s="249"/>
      <c r="J295" s="245"/>
      <c r="K295" s="245"/>
      <c r="L295" s="250"/>
      <c r="M295" s="251"/>
      <c r="N295" s="252"/>
      <c r="O295" s="252"/>
      <c r="P295" s="252"/>
      <c r="Q295" s="252"/>
      <c r="R295" s="252"/>
      <c r="S295" s="252"/>
      <c r="T295" s="253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4" t="s">
        <v>177</v>
      </c>
      <c r="AU295" s="254" t="s">
        <v>81</v>
      </c>
      <c r="AV295" s="14" t="s">
        <v>81</v>
      </c>
      <c r="AW295" s="14" t="s">
        <v>33</v>
      </c>
      <c r="AX295" s="14" t="s">
        <v>71</v>
      </c>
      <c r="AY295" s="254" t="s">
        <v>166</v>
      </c>
    </row>
    <row r="296" s="15" customFormat="1">
      <c r="A296" s="15"/>
      <c r="B296" s="255"/>
      <c r="C296" s="256"/>
      <c r="D296" s="235" t="s">
        <v>177</v>
      </c>
      <c r="E296" s="257" t="s">
        <v>19</v>
      </c>
      <c r="F296" s="258" t="s">
        <v>180</v>
      </c>
      <c r="G296" s="256"/>
      <c r="H296" s="259">
        <v>0.47499999999999998</v>
      </c>
      <c r="I296" s="260"/>
      <c r="J296" s="256"/>
      <c r="K296" s="256"/>
      <c r="L296" s="261"/>
      <c r="M296" s="262"/>
      <c r="N296" s="263"/>
      <c r="O296" s="263"/>
      <c r="P296" s="263"/>
      <c r="Q296" s="263"/>
      <c r="R296" s="263"/>
      <c r="S296" s="263"/>
      <c r="T296" s="264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65" t="s">
        <v>177</v>
      </c>
      <c r="AU296" s="265" t="s">
        <v>81</v>
      </c>
      <c r="AV296" s="15" t="s">
        <v>173</v>
      </c>
      <c r="AW296" s="15" t="s">
        <v>33</v>
      </c>
      <c r="AX296" s="15" t="s">
        <v>79</v>
      </c>
      <c r="AY296" s="265" t="s">
        <v>166</v>
      </c>
    </row>
    <row r="297" s="2" customFormat="1" ht="16.5" customHeight="1">
      <c r="A297" s="41"/>
      <c r="B297" s="42"/>
      <c r="C297" s="283" t="s">
        <v>610</v>
      </c>
      <c r="D297" s="283" t="s">
        <v>392</v>
      </c>
      <c r="E297" s="284" t="s">
        <v>640</v>
      </c>
      <c r="F297" s="285" t="s">
        <v>641</v>
      </c>
      <c r="G297" s="286" t="s">
        <v>234</v>
      </c>
      <c r="H297" s="287">
        <v>0.019</v>
      </c>
      <c r="I297" s="288"/>
      <c r="J297" s="289">
        <f>ROUND(I297*H297,2)</f>
        <v>0</v>
      </c>
      <c r="K297" s="285" t="s">
        <v>172</v>
      </c>
      <c r="L297" s="290"/>
      <c r="M297" s="291" t="s">
        <v>19</v>
      </c>
      <c r="N297" s="292" t="s">
        <v>42</v>
      </c>
      <c r="O297" s="87"/>
      <c r="P297" s="224">
        <f>O297*H297</f>
        <v>0</v>
      </c>
      <c r="Q297" s="224">
        <v>1</v>
      </c>
      <c r="R297" s="224">
        <f>Q297*H297</f>
        <v>0.019</v>
      </c>
      <c r="S297" s="224">
        <v>0</v>
      </c>
      <c r="T297" s="225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226" t="s">
        <v>395</v>
      </c>
      <c r="AT297" s="226" t="s">
        <v>392</v>
      </c>
      <c r="AU297" s="226" t="s">
        <v>81</v>
      </c>
      <c r="AY297" s="20" t="s">
        <v>166</v>
      </c>
      <c r="BE297" s="227">
        <f>IF(N297="základní",J297,0)</f>
        <v>0</v>
      </c>
      <c r="BF297" s="227">
        <f>IF(N297="snížená",J297,0)</f>
        <v>0</v>
      </c>
      <c r="BG297" s="227">
        <f>IF(N297="zákl. přenesená",J297,0)</f>
        <v>0</v>
      </c>
      <c r="BH297" s="227">
        <f>IF(N297="sníž. přenesená",J297,0)</f>
        <v>0</v>
      </c>
      <c r="BI297" s="227">
        <f>IF(N297="nulová",J297,0)</f>
        <v>0</v>
      </c>
      <c r="BJ297" s="20" t="s">
        <v>79</v>
      </c>
      <c r="BK297" s="227">
        <f>ROUND(I297*H297,2)</f>
        <v>0</v>
      </c>
      <c r="BL297" s="20" t="s">
        <v>315</v>
      </c>
      <c r="BM297" s="226" t="s">
        <v>642</v>
      </c>
    </row>
    <row r="298" s="13" customFormat="1">
      <c r="A298" s="13"/>
      <c r="B298" s="233"/>
      <c r="C298" s="234"/>
      <c r="D298" s="235" t="s">
        <v>177</v>
      </c>
      <c r="E298" s="236" t="s">
        <v>19</v>
      </c>
      <c r="F298" s="237" t="s">
        <v>1046</v>
      </c>
      <c r="G298" s="234"/>
      <c r="H298" s="236" t="s">
        <v>19</v>
      </c>
      <c r="I298" s="238"/>
      <c r="J298" s="234"/>
      <c r="K298" s="234"/>
      <c r="L298" s="239"/>
      <c r="M298" s="240"/>
      <c r="N298" s="241"/>
      <c r="O298" s="241"/>
      <c r="P298" s="241"/>
      <c r="Q298" s="241"/>
      <c r="R298" s="241"/>
      <c r="S298" s="241"/>
      <c r="T298" s="242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3" t="s">
        <v>177</v>
      </c>
      <c r="AU298" s="243" t="s">
        <v>81</v>
      </c>
      <c r="AV298" s="13" t="s">
        <v>79</v>
      </c>
      <c r="AW298" s="13" t="s">
        <v>33</v>
      </c>
      <c r="AX298" s="13" t="s">
        <v>71</v>
      </c>
      <c r="AY298" s="243" t="s">
        <v>166</v>
      </c>
    </row>
    <row r="299" s="13" customFormat="1">
      <c r="A299" s="13"/>
      <c r="B299" s="233"/>
      <c r="C299" s="234"/>
      <c r="D299" s="235" t="s">
        <v>177</v>
      </c>
      <c r="E299" s="236" t="s">
        <v>19</v>
      </c>
      <c r="F299" s="237" t="s">
        <v>1069</v>
      </c>
      <c r="G299" s="234"/>
      <c r="H299" s="236" t="s">
        <v>19</v>
      </c>
      <c r="I299" s="238"/>
      <c r="J299" s="234"/>
      <c r="K299" s="234"/>
      <c r="L299" s="239"/>
      <c r="M299" s="240"/>
      <c r="N299" s="241"/>
      <c r="O299" s="241"/>
      <c r="P299" s="241"/>
      <c r="Q299" s="241"/>
      <c r="R299" s="241"/>
      <c r="S299" s="241"/>
      <c r="T299" s="242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3" t="s">
        <v>177</v>
      </c>
      <c r="AU299" s="243" t="s">
        <v>81</v>
      </c>
      <c r="AV299" s="13" t="s">
        <v>79</v>
      </c>
      <c r="AW299" s="13" t="s">
        <v>33</v>
      </c>
      <c r="AX299" s="13" t="s">
        <v>71</v>
      </c>
      <c r="AY299" s="243" t="s">
        <v>166</v>
      </c>
    </row>
    <row r="300" s="13" customFormat="1">
      <c r="A300" s="13"/>
      <c r="B300" s="233"/>
      <c r="C300" s="234"/>
      <c r="D300" s="235" t="s">
        <v>177</v>
      </c>
      <c r="E300" s="236" t="s">
        <v>19</v>
      </c>
      <c r="F300" s="237" t="s">
        <v>643</v>
      </c>
      <c r="G300" s="234"/>
      <c r="H300" s="236" t="s">
        <v>19</v>
      </c>
      <c r="I300" s="238"/>
      <c r="J300" s="234"/>
      <c r="K300" s="234"/>
      <c r="L300" s="239"/>
      <c r="M300" s="240"/>
      <c r="N300" s="241"/>
      <c r="O300" s="241"/>
      <c r="P300" s="241"/>
      <c r="Q300" s="241"/>
      <c r="R300" s="241"/>
      <c r="S300" s="241"/>
      <c r="T300" s="242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3" t="s">
        <v>177</v>
      </c>
      <c r="AU300" s="243" t="s">
        <v>81</v>
      </c>
      <c r="AV300" s="13" t="s">
        <v>79</v>
      </c>
      <c r="AW300" s="13" t="s">
        <v>33</v>
      </c>
      <c r="AX300" s="13" t="s">
        <v>71</v>
      </c>
      <c r="AY300" s="243" t="s">
        <v>166</v>
      </c>
    </row>
    <row r="301" s="14" customFormat="1">
      <c r="A301" s="14"/>
      <c r="B301" s="244"/>
      <c r="C301" s="245"/>
      <c r="D301" s="235" t="s">
        <v>177</v>
      </c>
      <c r="E301" s="246" t="s">
        <v>19</v>
      </c>
      <c r="F301" s="247" t="s">
        <v>1085</v>
      </c>
      <c r="G301" s="245"/>
      <c r="H301" s="248">
        <v>0.019</v>
      </c>
      <c r="I301" s="249"/>
      <c r="J301" s="245"/>
      <c r="K301" s="245"/>
      <c r="L301" s="250"/>
      <c r="M301" s="251"/>
      <c r="N301" s="252"/>
      <c r="O301" s="252"/>
      <c r="P301" s="252"/>
      <c r="Q301" s="252"/>
      <c r="R301" s="252"/>
      <c r="S301" s="252"/>
      <c r="T301" s="253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54" t="s">
        <v>177</v>
      </c>
      <c r="AU301" s="254" t="s">
        <v>81</v>
      </c>
      <c r="AV301" s="14" t="s">
        <v>81</v>
      </c>
      <c r="AW301" s="14" t="s">
        <v>33</v>
      </c>
      <c r="AX301" s="14" t="s">
        <v>71</v>
      </c>
      <c r="AY301" s="254" t="s">
        <v>166</v>
      </c>
    </row>
    <row r="302" s="15" customFormat="1">
      <c r="A302" s="15"/>
      <c r="B302" s="255"/>
      <c r="C302" s="256"/>
      <c r="D302" s="235" t="s">
        <v>177</v>
      </c>
      <c r="E302" s="257" t="s">
        <v>19</v>
      </c>
      <c r="F302" s="258" t="s">
        <v>180</v>
      </c>
      <c r="G302" s="256"/>
      <c r="H302" s="259">
        <v>0.019</v>
      </c>
      <c r="I302" s="260"/>
      <c r="J302" s="256"/>
      <c r="K302" s="256"/>
      <c r="L302" s="261"/>
      <c r="M302" s="262"/>
      <c r="N302" s="263"/>
      <c r="O302" s="263"/>
      <c r="P302" s="263"/>
      <c r="Q302" s="263"/>
      <c r="R302" s="263"/>
      <c r="S302" s="263"/>
      <c r="T302" s="264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T302" s="265" t="s">
        <v>177</v>
      </c>
      <c r="AU302" s="265" t="s">
        <v>81</v>
      </c>
      <c r="AV302" s="15" t="s">
        <v>173</v>
      </c>
      <c r="AW302" s="15" t="s">
        <v>33</v>
      </c>
      <c r="AX302" s="15" t="s">
        <v>79</v>
      </c>
      <c r="AY302" s="265" t="s">
        <v>166</v>
      </c>
    </row>
    <row r="303" s="2" customFormat="1" ht="16.5" customHeight="1">
      <c r="A303" s="41"/>
      <c r="B303" s="42"/>
      <c r="C303" s="215" t="s">
        <v>616</v>
      </c>
      <c r="D303" s="215" t="s">
        <v>168</v>
      </c>
      <c r="E303" s="216" t="s">
        <v>383</v>
      </c>
      <c r="F303" s="217" t="s">
        <v>384</v>
      </c>
      <c r="G303" s="218" t="s">
        <v>385</v>
      </c>
      <c r="H303" s="219">
        <v>78.105999999999995</v>
      </c>
      <c r="I303" s="220"/>
      <c r="J303" s="221">
        <f>ROUND(I303*H303,2)</f>
        <v>0</v>
      </c>
      <c r="K303" s="217" t="s">
        <v>172</v>
      </c>
      <c r="L303" s="47"/>
      <c r="M303" s="222" t="s">
        <v>19</v>
      </c>
      <c r="N303" s="223" t="s">
        <v>42</v>
      </c>
      <c r="O303" s="87"/>
      <c r="P303" s="224">
        <f>O303*H303</f>
        <v>0</v>
      </c>
      <c r="Q303" s="224">
        <v>6.0000000000000002E-05</v>
      </c>
      <c r="R303" s="224">
        <f>Q303*H303</f>
        <v>0.0046863599999999997</v>
      </c>
      <c r="S303" s="224">
        <v>0</v>
      </c>
      <c r="T303" s="225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226" t="s">
        <v>315</v>
      </c>
      <c r="AT303" s="226" t="s">
        <v>168</v>
      </c>
      <c r="AU303" s="226" t="s">
        <v>81</v>
      </c>
      <c r="AY303" s="20" t="s">
        <v>166</v>
      </c>
      <c r="BE303" s="227">
        <f>IF(N303="základní",J303,0)</f>
        <v>0</v>
      </c>
      <c r="BF303" s="227">
        <f>IF(N303="snížená",J303,0)</f>
        <v>0</v>
      </c>
      <c r="BG303" s="227">
        <f>IF(N303="zákl. přenesená",J303,0)</f>
        <v>0</v>
      </c>
      <c r="BH303" s="227">
        <f>IF(N303="sníž. přenesená",J303,0)</f>
        <v>0</v>
      </c>
      <c r="BI303" s="227">
        <f>IF(N303="nulová",J303,0)</f>
        <v>0</v>
      </c>
      <c r="BJ303" s="20" t="s">
        <v>79</v>
      </c>
      <c r="BK303" s="227">
        <f>ROUND(I303*H303,2)</f>
        <v>0</v>
      </c>
      <c r="BL303" s="20" t="s">
        <v>315</v>
      </c>
      <c r="BM303" s="226" t="s">
        <v>708</v>
      </c>
    </row>
    <row r="304" s="2" customFormat="1">
      <c r="A304" s="41"/>
      <c r="B304" s="42"/>
      <c r="C304" s="43"/>
      <c r="D304" s="228" t="s">
        <v>175</v>
      </c>
      <c r="E304" s="43"/>
      <c r="F304" s="229" t="s">
        <v>387</v>
      </c>
      <c r="G304" s="43"/>
      <c r="H304" s="43"/>
      <c r="I304" s="230"/>
      <c r="J304" s="43"/>
      <c r="K304" s="43"/>
      <c r="L304" s="47"/>
      <c r="M304" s="231"/>
      <c r="N304" s="232"/>
      <c r="O304" s="87"/>
      <c r="P304" s="87"/>
      <c r="Q304" s="87"/>
      <c r="R304" s="87"/>
      <c r="S304" s="87"/>
      <c r="T304" s="88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T304" s="20" t="s">
        <v>175</v>
      </c>
      <c r="AU304" s="20" t="s">
        <v>81</v>
      </c>
    </row>
    <row r="305" s="13" customFormat="1">
      <c r="A305" s="13"/>
      <c r="B305" s="233"/>
      <c r="C305" s="234"/>
      <c r="D305" s="235" t="s">
        <v>177</v>
      </c>
      <c r="E305" s="236" t="s">
        <v>19</v>
      </c>
      <c r="F305" s="237" t="s">
        <v>1046</v>
      </c>
      <c r="G305" s="234"/>
      <c r="H305" s="236" t="s">
        <v>19</v>
      </c>
      <c r="I305" s="238"/>
      <c r="J305" s="234"/>
      <c r="K305" s="234"/>
      <c r="L305" s="239"/>
      <c r="M305" s="240"/>
      <c r="N305" s="241"/>
      <c r="O305" s="241"/>
      <c r="P305" s="241"/>
      <c r="Q305" s="241"/>
      <c r="R305" s="241"/>
      <c r="S305" s="241"/>
      <c r="T305" s="242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3" t="s">
        <v>177</v>
      </c>
      <c r="AU305" s="243" t="s">
        <v>81</v>
      </c>
      <c r="AV305" s="13" t="s">
        <v>79</v>
      </c>
      <c r="AW305" s="13" t="s">
        <v>33</v>
      </c>
      <c r="AX305" s="13" t="s">
        <v>71</v>
      </c>
      <c r="AY305" s="243" t="s">
        <v>166</v>
      </c>
    </row>
    <row r="306" s="13" customFormat="1">
      <c r="A306" s="13"/>
      <c r="B306" s="233"/>
      <c r="C306" s="234"/>
      <c r="D306" s="235" t="s">
        <v>177</v>
      </c>
      <c r="E306" s="236" t="s">
        <v>19</v>
      </c>
      <c r="F306" s="237" t="s">
        <v>709</v>
      </c>
      <c r="G306" s="234"/>
      <c r="H306" s="236" t="s">
        <v>19</v>
      </c>
      <c r="I306" s="238"/>
      <c r="J306" s="234"/>
      <c r="K306" s="234"/>
      <c r="L306" s="239"/>
      <c r="M306" s="240"/>
      <c r="N306" s="241"/>
      <c r="O306" s="241"/>
      <c r="P306" s="241"/>
      <c r="Q306" s="241"/>
      <c r="R306" s="241"/>
      <c r="S306" s="241"/>
      <c r="T306" s="242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3" t="s">
        <v>177</v>
      </c>
      <c r="AU306" s="243" t="s">
        <v>81</v>
      </c>
      <c r="AV306" s="13" t="s">
        <v>79</v>
      </c>
      <c r="AW306" s="13" t="s">
        <v>33</v>
      </c>
      <c r="AX306" s="13" t="s">
        <v>71</v>
      </c>
      <c r="AY306" s="243" t="s">
        <v>166</v>
      </c>
    </row>
    <row r="307" s="13" customFormat="1">
      <c r="A307" s="13"/>
      <c r="B307" s="233"/>
      <c r="C307" s="234"/>
      <c r="D307" s="235" t="s">
        <v>177</v>
      </c>
      <c r="E307" s="236" t="s">
        <v>19</v>
      </c>
      <c r="F307" s="237" t="s">
        <v>712</v>
      </c>
      <c r="G307" s="234"/>
      <c r="H307" s="236" t="s">
        <v>19</v>
      </c>
      <c r="I307" s="238"/>
      <c r="J307" s="234"/>
      <c r="K307" s="234"/>
      <c r="L307" s="239"/>
      <c r="M307" s="240"/>
      <c r="N307" s="241"/>
      <c r="O307" s="241"/>
      <c r="P307" s="241"/>
      <c r="Q307" s="241"/>
      <c r="R307" s="241"/>
      <c r="S307" s="241"/>
      <c r="T307" s="242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3" t="s">
        <v>177</v>
      </c>
      <c r="AU307" s="243" t="s">
        <v>81</v>
      </c>
      <c r="AV307" s="13" t="s">
        <v>79</v>
      </c>
      <c r="AW307" s="13" t="s">
        <v>33</v>
      </c>
      <c r="AX307" s="13" t="s">
        <v>71</v>
      </c>
      <c r="AY307" s="243" t="s">
        <v>166</v>
      </c>
    </row>
    <row r="308" s="14" customFormat="1">
      <c r="A308" s="14"/>
      <c r="B308" s="244"/>
      <c r="C308" s="245"/>
      <c r="D308" s="235" t="s">
        <v>177</v>
      </c>
      <c r="E308" s="246" t="s">
        <v>19</v>
      </c>
      <c r="F308" s="247" t="s">
        <v>1086</v>
      </c>
      <c r="G308" s="245"/>
      <c r="H308" s="248">
        <v>47.334000000000003</v>
      </c>
      <c r="I308" s="249"/>
      <c r="J308" s="245"/>
      <c r="K308" s="245"/>
      <c r="L308" s="250"/>
      <c r="M308" s="251"/>
      <c r="N308" s="252"/>
      <c r="O308" s="252"/>
      <c r="P308" s="252"/>
      <c r="Q308" s="252"/>
      <c r="R308" s="252"/>
      <c r="S308" s="252"/>
      <c r="T308" s="253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4" t="s">
        <v>177</v>
      </c>
      <c r="AU308" s="254" t="s">
        <v>81</v>
      </c>
      <c r="AV308" s="14" t="s">
        <v>81</v>
      </c>
      <c r="AW308" s="14" t="s">
        <v>33</v>
      </c>
      <c r="AX308" s="14" t="s">
        <v>71</v>
      </c>
      <c r="AY308" s="254" t="s">
        <v>166</v>
      </c>
    </row>
    <row r="309" s="13" customFormat="1">
      <c r="A309" s="13"/>
      <c r="B309" s="233"/>
      <c r="C309" s="234"/>
      <c r="D309" s="235" t="s">
        <v>177</v>
      </c>
      <c r="E309" s="236" t="s">
        <v>19</v>
      </c>
      <c r="F309" s="237" t="s">
        <v>714</v>
      </c>
      <c r="G309" s="234"/>
      <c r="H309" s="236" t="s">
        <v>19</v>
      </c>
      <c r="I309" s="238"/>
      <c r="J309" s="234"/>
      <c r="K309" s="234"/>
      <c r="L309" s="239"/>
      <c r="M309" s="240"/>
      <c r="N309" s="241"/>
      <c r="O309" s="241"/>
      <c r="P309" s="241"/>
      <c r="Q309" s="241"/>
      <c r="R309" s="241"/>
      <c r="S309" s="241"/>
      <c r="T309" s="242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3" t="s">
        <v>177</v>
      </c>
      <c r="AU309" s="243" t="s">
        <v>81</v>
      </c>
      <c r="AV309" s="13" t="s">
        <v>79</v>
      </c>
      <c r="AW309" s="13" t="s">
        <v>33</v>
      </c>
      <c r="AX309" s="13" t="s">
        <v>71</v>
      </c>
      <c r="AY309" s="243" t="s">
        <v>166</v>
      </c>
    </row>
    <row r="310" s="14" customFormat="1">
      <c r="A310" s="14"/>
      <c r="B310" s="244"/>
      <c r="C310" s="245"/>
      <c r="D310" s="235" t="s">
        <v>177</v>
      </c>
      <c r="E310" s="246" t="s">
        <v>19</v>
      </c>
      <c r="F310" s="247" t="s">
        <v>1087</v>
      </c>
      <c r="G310" s="245"/>
      <c r="H310" s="248">
        <v>30.771999999999998</v>
      </c>
      <c r="I310" s="249"/>
      <c r="J310" s="245"/>
      <c r="K310" s="245"/>
      <c r="L310" s="250"/>
      <c r="M310" s="251"/>
      <c r="N310" s="252"/>
      <c r="O310" s="252"/>
      <c r="P310" s="252"/>
      <c r="Q310" s="252"/>
      <c r="R310" s="252"/>
      <c r="S310" s="252"/>
      <c r="T310" s="253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54" t="s">
        <v>177</v>
      </c>
      <c r="AU310" s="254" t="s">
        <v>81</v>
      </c>
      <c r="AV310" s="14" t="s">
        <v>81</v>
      </c>
      <c r="AW310" s="14" t="s">
        <v>33</v>
      </c>
      <c r="AX310" s="14" t="s">
        <v>71</v>
      </c>
      <c r="AY310" s="254" t="s">
        <v>166</v>
      </c>
    </row>
    <row r="311" s="15" customFormat="1">
      <c r="A311" s="15"/>
      <c r="B311" s="255"/>
      <c r="C311" s="256"/>
      <c r="D311" s="235" t="s">
        <v>177</v>
      </c>
      <c r="E311" s="257" t="s">
        <v>19</v>
      </c>
      <c r="F311" s="258" t="s">
        <v>180</v>
      </c>
      <c r="G311" s="256"/>
      <c r="H311" s="259">
        <v>78.105999999999995</v>
      </c>
      <c r="I311" s="260"/>
      <c r="J311" s="256"/>
      <c r="K311" s="256"/>
      <c r="L311" s="261"/>
      <c r="M311" s="262"/>
      <c r="N311" s="263"/>
      <c r="O311" s="263"/>
      <c r="P311" s="263"/>
      <c r="Q311" s="263"/>
      <c r="R311" s="263"/>
      <c r="S311" s="263"/>
      <c r="T311" s="264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65" t="s">
        <v>177</v>
      </c>
      <c r="AU311" s="265" t="s">
        <v>81</v>
      </c>
      <c r="AV311" s="15" t="s">
        <v>173</v>
      </c>
      <c r="AW311" s="15" t="s">
        <v>33</v>
      </c>
      <c r="AX311" s="15" t="s">
        <v>79</v>
      </c>
      <c r="AY311" s="265" t="s">
        <v>166</v>
      </c>
    </row>
    <row r="312" s="2" customFormat="1" ht="16.5" customHeight="1">
      <c r="A312" s="41"/>
      <c r="B312" s="42"/>
      <c r="C312" s="283" t="s">
        <v>620</v>
      </c>
      <c r="D312" s="283" t="s">
        <v>392</v>
      </c>
      <c r="E312" s="284" t="s">
        <v>720</v>
      </c>
      <c r="F312" s="285" t="s">
        <v>721</v>
      </c>
      <c r="G312" s="286" t="s">
        <v>524</v>
      </c>
      <c r="H312" s="287">
        <v>9.8000000000000007</v>
      </c>
      <c r="I312" s="288"/>
      <c r="J312" s="289">
        <f>ROUND(I312*H312,2)</f>
        <v>0</v>
      </c>
      <c r="K312" s="285" t="s">
        <v>172</v>
      </c>
      <c r="L312" s="290"/>
      <c r="M312" s="291" t="s">
        <v>19</v>
      </c>
      <c r="N312" s="292" t="s">
        <v>42</v>
      </c>
      <c r="O312" s="87"/>
      <c r="P312" s="224">
        <f>O312*H312</f>
        <v>0</v>
      </c>
      <c r="Q312" s="224">
        <v>0.0041099999999999999</v>
      </c>
      <c r="R312" s="224">
        <f>Q312*H312</f>
        <v>0.040278000000000001</v>
      </c>
      <c r="S312" s="224">
        <v>0</v>
      </c>
      <c r="T312" s="225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6" t="s">
        <v>395</v>
      </c>
      <c r="AT312" s="226" t="s">
        <v>392</v>
      </c>
      <c r="AU312" s="226" t="s">
        <v>81</v>
      </c>
      <c r="AY312" s="20" t="s">
        <v>166</v>
      </c>
      <c r="BE312" s="227">
        <f>IF(N312="základní",J312,0)</f>
        <v>0</v>
      </c>
      <c r="BF312" s="227">
        <f>IF(N312="snížená",J312,0)</f>
        <v>0</v>
      </c>
      <c r="BG312" s="227">
        <f>IF(N312="zákl. přenesená",J312,0)</f>
        <v>0</v>
      </c>
      <c r="BH312" s="227">
        <f>IF(N312="sníž. přenesená",J312,0)</f>
        <v>0</v>
      </c>
      <c r="BI312" s="227">
        <f>IF(N312="nulová",J312,0)</f>
        <v>0</v>
      </c>
      <c r="BJ312" s="20" t="s">
        <v>79</v>
      </c>
      <c r="BK312" s="227">
        <f>ROUND(I312*H312,2)</f>
        <v>0</v>
      </c>
      <c r="BL312" s="20" t="s">
        <v>315</v>
      </c>
      <c r="BM312" s="226" t="s">
        <v>722</v>
      </c>
    </row>
    <row r="313" s="13" customFormat="1">
      <c r="A313" s="13"/>
      <c r="B313" s="233"/>
      <c r="C313" s="234"/>
      <c r="D313" s="235" t="s">
        <v>177</v>
      </c>
      <c r="E313" s="236" t="s">
        <v>19</v>
      </c>
      <c r="F313" s="237" t="s">
        <v>1046</v>
      </c>
      <c r="G313" s="234"/>
      <c r="H313" s="236" t="s">
        <v>19</v>
      </c>
      <c r="I313" s="238"/>
      <c r="J313" s="234"/>
      <c r="K313" s="234"/>
      <c r="L313" s="239"/>
      <c r="M313" s="240"/>
      <c r="N313" s="241"/>
      <c r="O313" s="241"/>
      <c r="P313" s="241"/>
      <c r="Q313" s="241"/>
      <c r="R313" s="241"/>
      <c r="S313" s="241"/>
      <c r="T313" s="242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3" t="s">
        <v>177</v>
      </c>
      <c r="AU313" s="243" t="s">
        <v>81</v>
      </c>
      <c r="AV313" s="13" t="s">
        <v>79</v>
      </c>
      <c r="AW313" s="13" t="s">
        <v>33</v>
      </c>
      <c r="AX313" s="13" t="s">
        <v>71</v>
      </c>
      <c r="AY313" s="243" t="s">
        <v>166</v>
      </c>
    </row>
    <row r="314" s="13" customFormat="1">
      <c r="A314" s="13"/>
      <c r="B314" s="233"/>
      <c r="C314" s="234"/>
      <c r="D314" s="235" t="s">
        <v>177</v>
      </c>
      <c r="E314" s="236" t="s">
        <v>19</v>
      </c>
      <c r="F314" s="237" t="s">
        <v>709</v>
      </c>
      <c r="G314" s="234"/>
      <c r="H314" s="236" t="s">
        <v>19</v>
      </c>
      <c r="I314" s="238"/>
      <c r="J314" s="234"/>
      <c r="K314" s="234"/>
      <c r="L314" s="239"/>
      <c r="M314" s="240"/>
      <c r="N314" s="241"/>
      <c r="O314" s="241"/>
      <c r="P314" s="241"/>
      <c r="Q314" s="241"/>
      <c r="R314" s="241"/>
      <c r="S314" s="241"/>
      <c r="T314" s="242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43" t="s">
        <v>177</v>
      </c>
      <c r="AU314" s="243" t="s">
        <v>81</v>
      </c>
      <c r="AV314" s="13" t="s">
        <v>79</v>
      </c>
      <c r="AW314" s="13" t="s">
        <v>33</v>
      </c>
      <c r="AX314" s="13" t="s">
        <v>71</v>
      </c>
      <c r="AY314" s="243" t="s">
        <v>166</v>
      </c>
    </row>
    <row r="315" s="13" customFormat="1">
      <c r="A315" s="13"/>
      <c r="B315" s="233"/>
      <c r="C315" s="234"/>
      <c r="D315" s="235" t="s">
        <v>177</v>
      </c>
      <c r="E315" s="236" t="s">
        <v>19</v>
      </c>
      <c r="F315" s="237" t="s">
        <v>712</v>
      </c>
      <c r="G315" s="234"/>
      <c r="H315" s="236" t="s">
        <v>19</v>
      </c>
      <c r="I315" s="238"/>
      <c r="J315" s="234"/>
      <c r="K315" s="234"/>
      <c r="L315" s="239"/>
      <c r="M315" s="240"/>
      <c r="N315" s="241"/>
      <c r="O315" s="241"/>
      <c r="P315" s="241"/>
      <c r="Q315" s="241"/>
      <c r="R315" s="241"/>
      <c r="S315" s="241"/>
      <c r="T315" s="242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3" t="s">
        <v>177</v>
      </c>
      <c r="AU315" s="243" t="s">
        <v>81</v>
      </c>
      <c r="AV315" s="13" t="s">
        <v>79</v>
      </c>
      <c r="AW315" s="13" t="s">
        <v>33</v>
      </c>
      <c r="AX315" s="13" t="s">
        <v>71</v>
      </c>
      <c r="AY315" s="243" t="s">
        <v>166</v>
      </c>
    </row>
    <row r="316" s="14" customFormat="1">
      <c r="A316" s="14"/>
      <c r="B316" s="244"/>
      <c r="C316" s="245"/>
      <c r="D316" s="235" t="s">
        <v>177</v>
      </c>
      <c r="E316" s="246" t="s">
        <v>19</v>
      </c>
      <c r="F316" s="247" t="s">
        <v>1088</v>
      </c>
      <c r="G316" s="245"/>
      <c r="H316" s="248">
        <v>9.8000000000000007</v>
      </c>
      <c r="I316" s="249"/>
      <c r="J316" s="245"/>
      <c r="K316" s="245"/>
      <c r="L316" s="250"/>
      <c r="M316" s="251"/>
      <c r="N316" s="252"/>
      <c r="O316" s="252"/>
      <c r="P316" s="252"/>
      <c r="Q316" s="252"/>
      <c r="R316" s="252"/>
      <c r="S316" s="252"/>
      <c r="T316" s="253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4" t="s">
        <v>177</v>
      </c>
      <c r="AU316" s="254" t="s">
        <v>81</v>
      </c>
      <c r="AV316" s="14" t="s">
        <v>81</v>
      </c>
      <c r="AW316" s="14" t="s">
        <v>33</v>
      </c>
      <c r="AX316" s="14" t="s">
        <v>71</v>
      </c>
      <c r="AY316" s="254" t="s">
        <v>166</v>
      </c>
    </row>
    <row r="317" s="15" customFormat="1">
      <c r="A317" s="15"/>
      <c r="B317" s="255"/>
      <c r="C317" s="256"/>
      <c r="D317" s="235" t="s">
        <v>177</v>
      </c>
      <c r="E317" s="257" t="s">
        <v>19</v>
      </c>
      <c r="F317" s="258" t="s">
        <v>180</v>
      </c>
      <c r="G317" s="256"/>
      <c r="H317" s="259">
        <v>9.8000000000000007</v>
      </c>
      <c r="I317" s="260"/>
      <c r="J317" s="256"/>
      <c r="K317" s="256"/>
      <c r="L317" s="261"/>
      <c r="M317" s="262"/>
      <c r="N317" s="263"/>
      <c r="O317" s="263"/>
      <c r="P317" s="263"/>
      <c r="Q317" s="263"/>
      <c r="R317" s="263"/>
      <c r="S317" s="263"/>
      <c r="T317" s="264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265" t="s">
        <v>177</v>
      </c>
      <c r="AU317" s="265" t="s">
        <v>81</v>
      </c>
      <c r="AV317" s="15" t="s">
        <v>173</v>
      </c>
      <c r="AW317" s="15" t="s">
        <v>33</v>
      </c>
      <c r="AX317" s="15" t="s">
        <v>79</v>
      </c>
      <c r="AY317" s="265" t="s">
        <v>166</v>
      </c>
    </row>
    <row r="318" s="2" customFormat="1" ht="16.5" customHeight="1">
      <c r="A318" s="41"/>
      <c r="B318" s="42"/>
      <c r="C318" s="283" t="s">
        <v>621</v>
      </c>
      <c r="D318" s="283" t="s">
        <v>392</v>
      </c>
      <c r="E318" s="284" t="s">
        <v>724</v>
      </c>
      <c r="F318" s="285" t="s">
        <v>725</v>
      </c>
      <c r="G318" s="286" t="s">
        <v>234</v>
      </c>
      <c r="H318" s="287">
        <v>0.031</v>
      </c>
      <c r="I318" s="288"/>
      <c r="J318" s="289">
        <f>ROUND(I318*H318,2)</f>
        <v>0</v>
      </c>
      <c r="K318" s="285" t="s">
        <v>172</v>
      </c>
      <c r="L318" s="290"/>
      <c r="M318" s="291" t="s">
        <v>19</v>
      </c>
      <c r="N318" s="292" t="s">
        <v>42</v>
      </c>
      <c r="O318" s="87"/>
      <c r="P318" s="224">
        <f>O318*H318</f>
        <v>0</v>
      </c>
      <c r="Q318" s="224">
        <v>1</v>
      </c>
      <c r="R318" s="224">
        <f>Q318*H318</f>
        <v>0.031</v>
      </c>
      <c r="S318" s="224">
        <v>0</v>
      </c>
      <c r="T318" s="225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395</v>
      </c>
      <c r="AT318" s="226" t="s">
        <v>392</v>
      </c>
      <c r="AU318" s="226" t="s">
        <v>81</v>
      </c>
      <c r="AY318" s="20" t="s">
        <v>166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79</v>
      </c>
      <c r="BK318" s="227">
        <f>ROUND(I318*H318,2)</f>
        <v>0</v>
      </c>
      <c r="BL318" s="20" t="s">
        <v>315</v>
      </c>
      <c r="BM318" s="226" t="s">
        <v>726</v>
      </c>
    </row>
    <row r="319" s="13" customFormat="1">
      <c r="A319" s="13"/>
      <c r="B319" s="233"/>
      <c r="C319" s="234"/>
      <c r="D319" s="235" t="s">
        <v>177</v>
      </c>
      <c r="E319" s="236" t="s">
        <v>19</v>
      </c>
      <c r="F319" s="237" t="s">
        <v>1046</v>
      </c>
      <c r="G319" s="234"/>
      <c r="H319" s="236" t="s">
        <v>19</v>
      </c>
      <c r="I319" s="238"/>
      <c r="J319" s="234"/>
      <c r="K319" s="234"/>
      <c r="L319" s="239"/>
      <c r="M319" s="240"/>
      <c r="N319" s="241"/>
      <c r="O319" s="241"/>
      <c r="P319" s="241"/>
      <c r="Q319" s="241"/>
      <c r="R319" s="241"/>
      <c r="S319" s="241"/>
      <c r="T319" s="242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3" t="s">
        <v>177</v>
      </c>
      <c r="AU319" s="243" t="s">
        <v>81</v>
      </c>
      <c r="AV319" s="13" t="s">
        <v>79</v>
      </c>
      <c r="AW319" s="13" t="s">
        <v>33</v>
      </c>
      <c r="AX319" s="13" t="s">
        <v>71</v>
      </c>
      <c r="AY319" s="243" t="s">
        <v>166</v>
      </c>
    </row>
    <row r="320" s="13" customFormat="1">
      <c r="A320" s="13"/>
      <c r="B320" s="233"/>
      <c r="C320" s="234"/>
      <c r="D320" s="235" t="s">
        <v>177</v>
      </c>
      <c r="E320" s="236" t="s">
        <v>19</v>
      </c>
      <c r="F320" s="237" t="s">
        <v>709</v>
      </c>
      <c r="G320" s="234"/>
      <c r="H320" s="236" t="s">
        <v>19</v>
      </c>
      <c r="I320" s="238"/>
      <c r="J320" s="234"/>
      <c r="K320" s="234"/>
      <c r="L320" s="239"/>
      <c r="M320" s="240"/>
      <c r="N320" s="241"/>
      <c r="O320" s="241"/>
      <c r="P320" s="241"/>
      <c r="Q320" s="241"/>
      <c r="R320" s="241"/>
      <c r="S320" s="241"/>
      <c r="T320" s="242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3" t="s">
        <v>177</v>
      </c>
      <c r="AU320" s="243" t="s">
        <v>81</v>
      </c>
      <c r="AV320" s="13" t="s">
        <v>79</v>
      </c>
      <c r="AW320" s="13" t="s">
        <v>33</v>
      </c>
      <c r="AX320" s="13" t="s">
        <v>71</v>
      </c>
      <c r="AY320" s="243" t="s">
        <v>166</v>
      </c>
    </row>
    <row r="321" s="13" customFormat="1">
      <c r="A321" s="13"/>
      <c r="B321" s="233"/>
      <c r="C321" s="234"/>
      <c r="D321" s="235" t="s">
        <v>177</v>
      </c>
      <c r="E321" s="236" t="s">
        <v>19</v>
      </c>
      <c r="F321" s="237" t="s">
        <v>714</v>
      </c>
      <c r="G321" s="234"/>
      <c r="H321" s="236" t="s">
        <v>19</v>
      </c>
      <c r="I321" s="238"/>
      <c r="J321" s="234"/>
      <c r="K321" s="234"/>
      <c r="L321" s="239"/>
      <c r="M321" s="240"/>
      <c r="N321" s="241"/>
      <c r="O321" s="241"/>
      <c r="P321" s="241"/>
      <c r="Q321" s="241"/>
      <c r="R321" s="241"/>
      <c r="S321" s="241"/>
      <c r="T321" s="242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3" t="s">
        <v>177</v>
      </c>
      <c r="AU321" s="243" t="s">
        <v>81</v>
      </c>
      <c r="AV321" s="13" t="s">
        <v>79</v>
      </c>
      <c r="AW321" s="13" t="s">
        <v>33</v>
      </c>
      <c r="AX321" s="13" t="s">
        <v>71</v>
      </c>
      <c r="AY321" s="243" t="s">
        <v>166</v>
      </c>
    </row>
    <row r="322" s="14" customFormat="1">
      <c r="A322" s="14"/>
      <c r="B322" s="244"/>
      <c r="C322" s="245"/>
      <c r="D322" s="235" t="s">
        <v>177</v>
      </c>
      <c r="E322" s="246" t="s">
        <v>19</v>
      </c>
      <c r="F322" s="247" t="s">
        <v>1089</v>
      </c>
      <c r="G322" s="245"/>
      <c r="H322" s="248">
        <v>0.031</v>
      </c>
      <c r="I322" s="249"/>
      <c r="J322" s="245"/>
      <c r="K322" s="245"/>
      <c r="L322" s="250"/>
      <c r="M322" s="251"/>
      <c r="N322" s="252"/>
      <c r="O322" s="252"/>
      <c r="P322" s="252"/>
      <c r="Q322" s="252"/>
      <c r="R322" s="252"/>
      <c r="S322" s="252"/>
      <c r="T322" s="253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4" t="s">
        <v>177</v>
      </c>
      <c r="AU322" s="254" t="s">
        <v>81</v>
      </c>
      <c r="AV322" s="14" t="s">
        <v>81</v>
      </c>
      <c r="AW322" s="14" t="s">
        <v>33</v>
      </c>
      <c r="AX322" s="14" t="s">
        <v>71</v>
      </c>
      <c r="AY322" s="254" t="s">
        <v>166</v>
      </c>
    </row>
    <row r="323" s="15" customFormat="1">
      <c r="A323" s="15"/>
      <c r="B323" s="255"/>
      <c r="C323" s="256"/>
      <c r="D323" s="235" t="s">
        <v>177</v>
      </c>
      <c r="E323" s="257" t="s">
        <v>19</v>
      </c>
      <c r="F323" s="258" t="s">
        <v>180</v>
      </c>
      <c r="G323" s="256"/>
      <c r="H323" s="259">
        <v>0.031</v>
      </c>
      <c r="I323" s="260"/>
      <c r="J323" s="256"/>
      <c r="K323" s="256"/>
      <c r="L323" s="261"/>
      <c r="M323" s="262"/>
      <c r="N323" s="263"/>
      <c r="O323" s="263"/>
      <c r="P323" s="263"/>
      <c r="Q323" s="263"/>
      <c r="R323" s="263"/>
      <c r="S323" s="263"/>
      <c r="T323" s="264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T323" s="265" t="s">
        <v>177</v>
      </c>
      <c r="AU323" s="265" t="s">
        <v>81</v>
      </c>
      <c r="AV323" s="15" t="s">
        <v>173</v>
      </c>
      <c r="AW323" s="15" t="s">
        <v>33</v>
      </c>
      <c r="AX323" s="15" t="s">
        <v>79</v>
      </c>
      <c r="AY323" s="265" t="s">
        <v>166</v>
      </c>
    </row>
    <row r="324" s="2" customFormat="1" ht="24.15" customHeight="1">
      <c r="A324" s="41"/>
      <c r="B324" s="42"/>
      <c r="C324" s="215" t="s">
        <v>627</v>
      </c>
      <c r="D324" s="215" t="s">
        <v>168</v>
      </c>
      <c r="E324" s="216" t="s">
        <v>402</v>
      </c>
      <c r="F324" s="217" t="s">
        <v>403</v>
      </c>
      <c r="G324" s="218" t="s">
        <v>234</v>
      </c>
      <c r="H324" s="219">
        <v>0.89200000000000002</v>
      </c>
      <c r="I324" s="220"/>
      <c r="J324" s="221">
        <f>ROUND(I324*H324,2)</f>
        <v>0</v>
      </c>
      <c r="K324" s="217" t="s">
        <v>172</v>
      </c>
      <c r="L324" s="47"/>
      <c r="M324" s="222" t="s">
        <v>19</v>
      </c>
      <c r="N324" s="223" t="s">
        <v>42</v>
      </c>
      <c r="O324" s="87"/>
      <c r="P324" s="224">
        <f>O324*H324</f>
        <v>0</v>
      </c>
      <c r="Q324" s="224">
        <v>0</v>
      </c>
      <c r="R324" s="224">
        <f>Q324*H324</f>
        <v>0</v>
      </c>
      <c r="S324" s="224">
        <v>0</v>
      </c>
      <c r="T324" s="225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26" t="s">
        <v>315</v>
      </c>
      <c r="AT324" s="226" t="s">
        <v>168</v>
      </c>
      <c r="AU324" s="226" t="s">
        <v>81</v>
      </c>
      <c r="AY324" s="20" t="s">
        <v>166</v>
      </c>
      <c r="BE324" s="227">
        <f>IF(N324="základní",J324,0)</f>
        <v>0</v>
      </c>
      <c r="BF324" s="227">
        <f>IF(N324="snížená",J324,0)</f>
        <v>0</v>
      </c>
      <c r="BG324" s="227">
        <f>IF(N324="zákl. přenesená",J324,0)</f>
        <v>0</v>
      </c>
      <c r="BH324" s="227">
        <f>IF(N324="sníž. přenesená",J324,0)</f>
        <v>0</v>
      </c>
      <c r="BI324" s="227">
        <f>IF(N324="nulová",J324,0)</f>
        <v>0</v>
      </c>
      <c r="BJ324" s="20" t="s">
        <v>79</v>
      </c>
      <c r="BK324" s="227">
        <f>ROUND(I324*H324,2)</f>
        <v>0</v>
      </c>
      <c r="BL324" s="20" t="s">
        <v>315</v>
      </c>
      <c r="BM324" s="226" t="s">
        <v>646</v>
      </c>
    </row>
    <row r="325" s="2" customFormat="1">
      <c r="A325" s="41"/>
      <c r="B325" s="42"/>
      <c r="C325" s="43"/>
      <c r="D325" s="228" t="s">
        <v>175</v>
      </c>
      <c r="E325" s="43"/>
      <c r="F325" s="229" t="s">
        <v>405</v>
      </c>
      <c r="G325" s="43"/>
      <c r="H325" s="43"/>
      <c r="I325" s="230"/>
      <c r="J325" s="43"/>
      <c r="K325" s="43"/>
      <c r="L325" s="47"/>
      <c r="M325" s="231"/>
      <c r="N325" s="232"/>
      <c r="O325" s="87"/>
      <c r="P325" s="87"/>
      <c r="Q325" s="87"/>
      <c r="R325" s="87"/>
      <c r="S325" s="87"/>
      <c r="T325" s="88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0" t="s">
        <v>175</v>
      </c>
      <c r="AU325" s="20" t="s">
        <v>81</v>
      </c>
    </row>
    <row r="326" s="12" customFormat="1" ht="22.8" customHeight="1">
      <c r="A326" s="12"/>
      <c r="B326" s="199"/>
      <c r="C326" s="200"/>
      <c r="D326" s="201" t="s">
        <v>70</v>
      </c>
      <c r="E326" s="213" t="s">
        <v>406</v>
      </c>
      <c r="F326" s="213" t="s">
        <v>407</v>
      </c>
      <c r="G326" s="200"/>
      <c r="H326" s="200"/>
      <c r="I326" s="203"/>
      <c r="J326" s="214">
        <f>BK326</f>
        <v>0</v>
      </c>
      <c r="K326" s="200"/>
      <c r="L326" s="205"/>
      <c r="M326" s="206"/>
      <c r="N326" s="207"/>
      <c r="O326" s="207"/>
      <c r="P326" s="208">
        <f>SUM(P327:P342)</f>
        <v>0</v>
      </c>
      <c r="Q326" s="207"/>
      <c r="R326" s="208">
        <f>SUM(R327:R342)</f>
        <v>0.0050695200000000001</v>
      </c>
      <c r="S326" s="207"/>
      <c r="T326" s="209">
        <f>SUM(T327:T342)</f>
        <v>0</v>
      </c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R326" s="210" t="s">
        <v>81</v>
      </c>
      <c r="AT326" s="211" t="s">
        <v>70</v>
      </c>
      <c r="AU326" s="211" t="s">
        <v>79</v>
      </c>
      <c r="AY326" s="210" t="s">
        <v>166</v>
      </c>
      <c r="BK326" s="212">
        <f>SUM(BK327:BK342)</f>
        <v>0</v>
      </c>
    </row>
    <row r="327" s="2" customFormat="1" ht="16.5" customHeight="1">
      <c r="A327" s="41"/>
      <c r="B327" s="42"/>
      <c r="C327" s="215" t="s">
        <v>633</v>
      </c>
      <c r="D327" s="215" t="s">
        <v>168</v>
      </c>
      <c r="E327" s="216" t="s">
        <v>408</v>
      </c>
      <c r="F327" s="217" t="s">
        <v>409</v>
      </c>
      <c r="G327" s="218" t="s">
        <v>188</v>
      </c>
      <c r="H327" s="219">
        <v>42.246000000000002</v>
      </c>
      <c r="I327" s="220"/>
      <c r="J327" s="221">
        <f>ROUND(I327*H327,2)</f>
        <v>0</v>
      </c>
      <c r="K327" s="217" t="s">
        <v>172</v>
      </c>
      <c r="L327" s="47"/>
      <c r="M327" s="222" t="s">
        <v>19</v>
      </c>
      <c r="N327" s="223" t="s">
        <v>42</v>
      </c>
      <c r="O327" s="87"/>
      <c r="P327" s="224">
        <f>O327*H327</f>
        <v>0</v>
      </c>
      <c r="Q327" s="224">
        <v>0.00012</v>
      </c>
      <c r="R327" s="224">
        <f>Q327*H327</f>
        <v>0.0050695200000000001</v>
      </c>
      <c r="S327" s="224">
        <v>0</v>
      </c>
      <c r="T327" s="225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6" t="s">
        <v>315</v>
      </c>
      <c r="AT327" s="226" t="s">
        <v>168</v>
      </c>
      <c r="AU327" s="226" t="s">
        <v>81</v>
      </c>
      <c r="AY327" s="20" t="s">
        <v>166</v>
      </c>
      <c r="BE327" s="227">
        <f>IF(N327="základní",J327,0)</f>
        <v>0</v>
      </c>
      <c r="BF327" s="227">
        <f>IF(N327="snížená",J327,0)</f>
        <v>0</v>
      </c>
      <c r="BG327" s="227">
        <f>IF(N327="zákl. přenesená",J327,0)</f>
        <v>0</v>
      </c>
      <c r="BH327" s="227">
        <f>IF(N327="sníž. přenesená",J327,0)</f>
        <v>0</v>
      </c>
      <c r="BI327" s="227">
        <f>IF(N327="nulová",J327,0)</f>
        <v>0</v>
      </c>
      <c r="BJ327" s="20" t="s">
        <v>79</v>
      </c>
      <c r="BK327" s="227">
        <f>ROUND(I327*H327,2)</f>
        <v>0</v>
      </c>
      <c r="BL327" s="20" t="s">
        <v>315</v>
      </c>
      <c r="BM327" s="226" t="s">
        <v>647</v>
      </c>
    </row>
    <row r="328" s="2" customFormat="1">
      <c r="A328" s="41"/>
      <c r="B328" s="42"/>
      <c r="C328" s="43"/>
      <c r="D328" s="228" t="s">
        <v>175</v>
      </c>
      <c r="E328" s="43"/>
      <c r="F328" s="229" t="s">
        <v>411</v>
      </c>
      <c r="G328" s="43"/>
      <c r="H328" s="43"/>
      <c r="I328" s="230"/>
      <c r="J328" s="43"/>
      <c r="K328" s="43"/>
      <c r="L328" s="47"/>
      <c r="M328" s="231"/>
      <c r="N328" s="232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175</v>
      </c>
      <c r="AU328" s="20" t="s">
        <v>81</v>
      </c>
    </row>
    <row r="329" s="13" customFormat="1">
      <c r="A329" s="13"/>
      <c r="B329" s="233"/>
      <c r="C329" s="234"/>
      <c r="D329" s="235" t="s">
        <v>177</v>
      </c>
      <c r="E329" s="236" t="s">
        <v>19</v>
      </c>
      <c r="F329" s="237" t="s">
        <v>1046</v>
      </c>
      <c r="G329" s="234"/>
      <c r="H329" s="236" t="s">
        <v>19</v>
      </c>
      <c r="I329" s="238"/>
      <c r="J329" s="234"/>
      <c r="K329" s="234"/>
      <c r="L329" s="239"/>
      <c r="M329" s="240"/>
      <c r="N329" s="241"/>
      <c r="O329" s="241"/>
      <c r="P329" s="241"/>
      <c r="Q329" s="241"/>
      <c r="R329" s="241"/>
      <c r="S329" s="241"/>
      <c r="T329" s="242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3" t="s">
        <v>177</v>
      </c>
      <c r="AU329" s="243" t="s">
        <v>81</v>
      </c>
      <c r="AV329" s="13" t="s">
        <v>79</v>
      </c>
      <c r="AW329" s="13" t="s">
        <v>33</v>
      </c>
      <c r="AX329" s="13" t="s">
        <v>71</v>
      </c>
      <c r="AY329" s="243" t="s">
        <v>166</v>
      </c>
    </row>
    <row r="330" s="13" customFormat="1">
      <c r="A330" s="13"/>
      <c r="B330" s="233"/>
      <c r="C330" s="234"/>
      <c r="D330" s="235" t="s">
        <v>177</v>
      </c>
      <c r="E330" s="236" t="s">
        <v>19</v>
      </c>
      <c r="F330" s="237" t="s">
        <v>1069</v>
      </c>
      <c r="G330" s="234"/>
      <c r="H330" s="236" t="s">
        <v>19</v>
      </c>
      <c r="I330" s="238"/>
      <c r="J330" s="234"/>
      <c r="K330" s="234"/>
      <c r="L330" s="239"/>
      <c r="M330" s="240"/>
      <c r="N330" s="241"/>
      <c r="O330" s="241"/>
      <c r="P330" s="241"/>
      <c r="Q330" s="241"/>
      <c r="R330" s="241"/>
      <c r="S330" s="241"/>
      <c r="T330" s="242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3" t="s">
        <v>177</v>
      </c>
      <c r="AU330" s="243" t="s">
        <v>81</v>
      </c>
      <c r="AV330" s="13" t="s">
        <v>79</v>
      </c>
      <c r="AW330" s="13" t="s">
        <v>33</v>
      </c>
      <c r="AX330" s="13" t="s">
        <v>71</v>
      </c>
      <c r="AY330" s="243" t="s">
        <v>166</v>
      </c>
    </row>
    <row r="331" s="13" customFormat="1">
      <c r="A331" s="13"/>
      <c r="B331" s="233"/>
      <c r="C331" s="234"/>
      <c r="D331" s="235" t="s">
        <v>177</v>
      </c>
      <c r="E331" s="236" t="s">
        <v>19</v>
      </c>
      <c r="F331" s="237" t="s">
        <v>631</v>
      </c>
      <c r="G331" s="234"/>
      <c r="H331" s="236" t="s">
        <v>19</v>
      </c>
      <c r="I331" s="238"/>
      <c r="J331" s="234"/>
      <c r="K331" s="234"/>
      <c r="L331" s="239"/>
      <c r="M331" s="240"/>
      <c r="N331" s="241"/>
      <c r="O331" s="241"/>
      <c r="P331" s="241"/>
      <c r="Q331" s="241"/>
      <c r="R331" s="241"/>
      <c r="S331" s="241"/>
      <c r="T331" s="242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3" t="s">
        <v>177</v>
      </c>
      <c r="AU331" s="243" t="s">
        <v>81</v>
      </c>
      <c r="AV331" s="13" t="s">
        <v>79</v>
      </c>
      <c r="AW331" s="13" t="s">
        <v>33</v>
      </c>
      <c r="AX331" s="13" t="s">
        <v>71</v>
      </c>
      <c r="AY331" s="243" t="s">
        <v>166</v>
      </c>
    </row>
    <row r="332" s="14" customFormat="1">
      <c r="A332" s="14"/>
      <c r="B332" s="244"/>
      <c r="C332" s="245"/>
      <c r="D332" s="235" t="s">
        <v>177</v>
      </c>
      <c r="E332" s="246" t="s">
        <v>19</v>
      </c>
      <c r="F332" s="247" t="s">
        <v>1090</v>
      </c>
      <c r="G332" s="245"/>
      <c r="H332" s="248">
        <v>12.611000000000001</v>
      </c>
      <c r="I332" s="249"/>
      <c r="J332" s="245"/>
      <c r="K332" s="245"/>
      <c r="L332" s="250"/>
      <c r="M332" s="251"/>
      <c r="N332" s="252"/>
      <c r="O332" s="252"/>
      <c r="P332" s="252"/>
      <c r="Q332" s="252"/>
      <c r="R332" s="252"/>
      <c r="S332" s="252"/>
      <c r="T332" s="253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54" t="s">
        <v>177</v>
      </c>
      <c r="AU332" s="254" t="s">
        <v>81</v>
      </c>
      <c r="AV332" s="14" t="s">
        <v>81</v>
      </c>
      <c r="AW332" s="14" t="s">
        <v>33</v>
      </c>
      <c r="AX332" s="14" t="s">
        <v>71</v>
      </c>
      <c r="AY332" s="254" t="s">
        <v>166</v>
      </c>
    </row>
    <row r="333" s="13" customFormat="1">
      <c r="A333" s="13"/>
      <c r="B333" s="233"/>
      <c r="C333" s="234"/>
      <c r="D333" s="235" t="s">
        <v>177</v>
      </c>
      <c r="E333" s="236" t="s">
        <v>19</v>
      </c>
      <c r="F333" s="237" t="s">
        <v>637</v>
      </c>
      <c r="G333" s="234"/>
      <c r="H333" s="236" t="s">
        <v>19</v>
      </c>
      <c r="I333" s="238"/>
      <c r="J333" s="234"/>
      <c r="K333" s="234"/>
      <c r="L333" s="239"/>
      <c r="M333" s="240"/>
      <c r="N333" s="241"/>
      <c r="O333" s="241"/>
      <c r="P333" s="241"/>
      <c r="Q333" s="241"/>
      <c r="R333" s="241"/>
      <c r="S333" s="241"/>
      <c r="T333" s="242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3" t="s">
        <v>177</v>
      </c>
      <c r="AU333" s="243" t="s">
        <v>81</v>
      </c>
      <c r="AV333" s="13" t="s">
        <v>79</v>
      </c>
      <c r="AW333" s="13" t="s">
        <v>33</v>
      </c>
      <c r="AX333" s="13" t="s">
        <v>71</v>
      </c>
      <c r="AY333" s="243" t="s">
        <v>166</v>
      </c>
    </row>
    <row r="334" s="14" customFormat="1">
      <c r="A334" s="14"/>
      <c r="B334" s="244"/>
      <c r="C334" s="245"/>
      <c r="D334" s="235" t="s">
        <v>177</v>
      </c>
      <c r="E334" s="246" t="s">
        <v>19</v>
      </c>
      <c r="F334" s="247" t="s">
        <v>1091</v>
      </c>
      <c r="G334" s="245"/>
      <c r="H334" s="248">
        <v>26.875</v>
      </c>
      <c r="I334" s="249"/>
      <c r="J334" s="245"/>
      <c r="K334" s="245"/>
      <c r="L334" s="250"/>
      <c r="M334" s="251"/>
      <c r="N334" s="252"/>
      <c r="O334" s="252"/>
      <c r="P334" s="252"/>
      <c r="Q334" s="252"/>
      <c r="R334" s="252"/>
      <c r="S334" s="252"/>
      <c r="T334" s="253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4" t="s">
        <v>177</v>
      </c>
      <c r="AU334" s="254" t="s">
        <v>81</v>
      </c>
      <c r="AV334" s="14" t="s">
        <v>81</v>
      </c>
      <c r="AW334" s="14" t="s">
        <v>33</v>
      </c>
      <c r="AX334" s="14" t="s">
        <v>71</v>
      </c>
      <c r="AY334" s="254" t="s">
        <v>166</v>
      </c>
    </row>
    <row r="335" s="13" customFormat="1">
      <c r="A335" s="13"/>
      <c r="B335" s="233"/>
      <c r="C335" s="234"/>
      <c r="D335" s="235" t="s">
        <v>177</v>
      </c>
      <c r="E335" s="236" t="s">
        <v>19</v>
      </c>
      <c r="F335" s="237" t="s">
        <v>643</v>
      </c>
      <c r="G335" s="234"/>
      <c r="H335" s="236" t="s">
        <v>19</v>
      </c>
      <c r="I335" s="238"/>
      <c r="J335" s="234"/>
      <c r="K335" s="234"/>
      <c r="L335" s="239"/>
      <c r="M335" s="240"/>
      <c r="N335" s="241"/>
      <c r="O335" s="241"/>
      <c r="P335" s="241"/>
      <c r="Q335" s="241"/>
      <c r="R335" s="241"/>
      <c r="S335" s="241"/>
      <c r="T335" s="242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3" t="s">
        <v>177</v>
      </c>
      <c r="AU335" s="243" t="s">
        <v>81</v>
      </c>
      <c r="AV335" s="13" t="s">
        <v>79</v>
      </c>
      <c r="AW335" s="13" t="s">
        <v>33</v>
      </c>
      <c r="AX335" s="13" t="s">
        <v>71</v>
      </c>
      <c r="AY335" s="243" t="s">
        <v>166</v>
      </c>
    </row>
    <row r="336" s="14" customFormat="1">
      <c r="A336" s="14"/>
      <c r="B336" s="244"/>
      <c r="C336" s="245"/>
      <c r="D336" s="235" t="s">
        <v>177</v>
      </c>
      <c r="E336" s="246" t="s">
        <v>19</v>
      </c>
      <c r="F336" s="247" t="s">
        <v>1092</v>
      </c>
      <c r="G336" s="245"/>
      <c r="H336" s="248">
        <v>0.90700000000000003</v>
      </c>
      <c r="I336" s="249"/>
      <c r="J336" s="245"/>
      <c r="K336" s="245"/>
      <c r="L336" s="250"/>
      <c r="M336" s="251"/>
      <c r="N336" s="252"/>
      <c r="O336" s="252"/>
      <c r="P336" s="252"/>
      <c r="Q336" s="252"/>
      <c r="R336" s="252"/>
      <c r="S336" s="252"/>
      <c r="T336" s="253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4" t="s">
        <v>177</v>
      </c>
      <c r="AU336" s="254" t="s">
        <v>81</v>
      </c>
      <c r="AV336" s="14" t="s">
        <v>81</v>
      </c>
      <c r="AW336" s="14" t="s">
        <v>33</v>
      </c>
      <c r="AX336" s="14" t="s">
        <v>71</v>
      </c>
      <c r="AY336" s="254" t="s">
        <v>166</v>
      </c>
    </row>
    <row r="337" s="16" customFormat="1">
      <c r="A337" s="16"/>
      <c r="B337" s="266"/>
      <c r="C337" s="267"/>
      <c r="D337" s="235" t="s">
        <v>177</v>
      </c>
      <c r="E337" s="268" t="s">
        <v>19</v>
      </c>
      <c r="F337" s="269" t="s">
        <v>218</v>
      </c>
      <c r="G337" s="267"/>
      <c r="H337" s="270">
        <v>40.393000000000001</v>
      </c>
      <c r="I337" s="271"/>
      <c r="J337" s="267"/>
      <c r="K337" s="267"/>
      <c r="L337" s="272"/>
      <c r="M337" s="273"/>
      <c r="N337" s="274"/>
      <c r="O337" s="274"/>
      <c r="P337" s="274"/>
      <c r="Q337" s="274"/>
      <c r="R337" s="274"/>
      <c r="S337" s="274"/>
      <c r="T337" s="275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T337" s="276" t="s">
        <v>177</v>
      </c>
      <c r="AU337" s="276" t="s">
        <v>81</v>
      </c>
      <c r="AV337" s="16" t="s">
        <v>185</v>
      </c>
      <c r="AW337" s="16" t="s">
        <v>33</v>
      </c>
      <c r="AX337" s="16" t="s">
        <v>71</v>
      </c>
      <c r="AY337" s="276" t="s">
        <v>166</v>
      </c>
    </row>
    <row r="338" s="13" customFormat="1">
      <c r="A338" s="13"/>
      <c r="B338" s="233"/>
      <c r="C338" s="234"/>
      <c r="D338" s="235" t="s">
        <v>177</v>
      </c>
      <c r="E338" s="236" t="s">
        <v>19</v>
      </c>
      <c r="F338" s="237" t="s">
        <v>709</v>
      </c>
      <c r="G338" s="234"/>
      <c r="H338" s="236" t="s">
        <v>19</v>
      </c>
      <c r="I338" s="238"/>
      <c r="J338" s="234"/>
      <c r="K338" s="234"/>
      <c r="L338" s="239"/>
      <c r="M338" s="240"/>
      <c r="N338" s="241"/>
      <c r="O338" s="241"/>
      <c r="P338" s="241"/>
      <c r="Q338" s="241"/>
      <c r="R338" s="241"/>
      <c r="S338" s="241"/>
      <c r="T338" s="242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3" t="s">
        <v>177</v>
      </c>
      <c r="AU338" s="243" t="s">
        <v>81</v>
      </c>
      <c r="AV338" s="13" t="s">
        <v>79</v>
      </c>
      <c r="AW338" s="13" t="s">
        <v>33</v>
      </c>
      <c r="AX338" s="13" t="s">
        <v>71</v>
      </c>
      <c r="AY338" s="243" t="s">
        <v>166</v>
      </c>
    </row>
    <row r="339" s="13" customFormat="1">
      <c r="A339" s="13"/>
      <c r="B339" s="233"/>
      <c r="C339" s="234"/>
      <c r="D339" s="235" t="s">
        <v>177</v>
      </c>
      <c r="E339" s="236" t="s">
        <v>19</v>
      </c>
      <c r="F339" s="237" t="s">
        <v>712</v>
      </c>
      <c r="G339" s="234"/>
      <c r="H339" s="236" t="s">
        <v>19</v>
      </c>
      <c r="I339" s="238"/>
      <c r="J339" s="234"/>
      <c r="K339" s="234"/>
      <c r="L339" s="239"/>
      <c r="M339" s="240"/>
      <c r="N339" s="241"/>
      <c r="O339" s="241"/>
      <c r="P339" s="241"/>
      <c r="Q339" s="241"/>
      <c r="R339" s="241"/>
      <c r="S339" s="241"/>
      <c r="T339" s="242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3" t="s">
        <v>177</v>
      </c>
      <c r="AU339" s="243" t="s">
        <v>81</v>
      </c>
      <c r="AV339" s="13" t="s">
        <v>79</v>
      </c>
      <c r="AW339" s="13" t="s">
        <v>33</v>
      </c>
      <c r="AX339" s="13" t="s">
        <v>71</v>
      </c>
      <c r="AY339" s="243" t="s">
        <v>166</v>
      </c>
    </row>
    <row r="340" s="14" customFormat="1">
      <c r="A340" s="14"/>
      <c r="B340" s="244"/>
      <c r="C340" s="245"/>
      <c r="D340" s="235" t="s">
        <v>177</v>
      </c>
      <c r="E340" s="246" t="s">
        <v>19</v>
      </c>
      <c r="F340" s="247" t="s">
        <v>1093</v>
      </c>
      <c r="G340" s="245"/>
      <c r="H340" s="248">
        <v>1.853</v>
      </c>
      <c r="I340" s="249"/>
      <c r="J340" s="245"/>
      <c r="K340" s="245"/>
      <c r="L340" s="250"/>
      <c r="M340" s="251"/>
      <c r="N340" s="252"/>
      <c r="O340" s="252"/>
      <c r="P340" s="252"/>
      <c r="Q340" s="252"/>
      <c r="R340" s="252"/>
      <c r="S340" s="252"/>
      <c r="T340" s="253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54" t="s">
        <v>177</v>
      </c>
      <c r="AU340" s="254" t="s">
        <v>81</v>
      </c>
      <c r="AV340" s="14" t="s">
        <v>81</v>
      </c>
      <c r="AW340" s="14" t="s">
        <v>33</v>
      </c>
      <c r="AX340" s="14" t="s">
        <v>71</v>
      </c>
      <c r="AY340" s="254" t="s">
        <v>166</v>
      </c>
    </row>
    <row r="341" s="16" customFormat="1">
      <c r="A341" s="16"/>
      <c r="B341" s="266"/>
      <c r="C341" s="267"/>
      <c r="D341" s="235" t="s">
        <v>177</v>
      </c>
      <c r="E341" s="268" t="s">
        <v>19</v>
      </c>
      <c r="F341" s="269" t="s">
        <v>218</v>
      </c>
      <c r="G341" s="267"/>
      <c r="H341" s="270">
        <v>1.853</v>
      </c>
      <c r="I341" s="271"/>
      <c r="J341" s="267"/>
      <c r="K341" s="267"/>
      <c r="L341" s="272"/>
      <c r="M341" s="273"/>
      <c r="N341" s="274"/>
      <c r="O341" s="274"/>
      <c r="P341" s="274"/>
      <c r="Q341" s="274"/>
      <c r="R341" s="274"/>
      <c r="S341" s="274"/>
      <c r="T341" s="275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T341" s="276" t="s">
        <v>177</v>
      </c>
      <c r="AU341" s="276" t="s">
        <v>81</v>
      </c>
      <c r="AV341" s="16" t="s">
        <v>185</v>
      </c>
      <c r="AW341" s="16" t="s">
        <v>33</v>
      </c>
      <c r="AX341" s="16" t="s">
        <v>71</v>
      </c>
      <c r="AY341" s="276" t="s">
        <v>166</v>
      </c>
    </row>
    <row r="342" s="15" customFormat="1">
      <c r="A342" s="15"/>
      <c r="B342" s="255"/>
      <c r="C342" s="256"/>
      <c r="D342" s="235" t="s">
        <v>177</v>
      </c>
      <c r="E342" s="257" t="s">
        <v>19</v>
      </c>
      <c r="F342" s="258" t="s">
        <v>180</v>
      </c>
      <c r="G342" s="256"/>
      <c r="H342" s="259">
        <v>42.246000000000002</v>
      </c>
      <c r="I342" s="260"/>
      <c r="J342" s="256"/>
      <c r="K342" s="256"/>
      <c r="L342" s="261"/>
      <c r="M342" s="262"/>
      <c r="N342" s="263"/>
      <c r="O342" s="263"/>
      <c r="P342" s="263"/>
      <c r="Q342" s="263"/>
      <c r="R342" s="263"/>
      <c r="S342" s="263"/>
      <c r="T342" s="264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T342" s="265" t="s">
        <v>177</v>
      </c>
      <c r="AU342" s="265" t="s">
        <v>81</v>
      </c>
      <c r="AV342" s="15" t="s">
        <v>173</v>
      </c>
      <c r="AW342" s="15" t="s">
        <v>33</v>
      </c>
      <c r="AX342" s="15" t="s">
        <v>79</v>
      </c>
      <c r="AY342" s="265" t="s">
        <v>166</v>
      </c>
    </row>
    <row r="343" s="12" customFormat="1" ht="22.8" customHeight="1">
      <c r="A343" s="12"/>
      <c r="B343" s="199"/>
      <c r="C343" s="200"/>
      <c r="D343" s="201" t="s">
        <v>70</v>
      </c>
      <c r="E343" s="213" t="s">
        <v>413</v>
      </c>
      <c r="F343" s="213" t="s">
        <v>414</v>
      </c>
      <c r="G343" s="200"/>
      <c r="H343" s="200"/>
      <c r="I343" s="203"/>
      <c r="J343" s="214">
        <f>BK343</f>
        <v>0</v>
      </c>
      <c r="K343" s="200"/>
      <c r="L343" s="205"/>
      <c r="M343" s="206"/>
      <c r="N343" s="207"/>
      <c r="O343" s="207"/>
      <c r="P343" s="208">
        <f>SUM(P344:P391)</f>
        <v>0</v>
      </c>
      <c r="Q343" s="207"/>
      <c r="R343" s="208">
        <f>SUM(R344:R391)</f>
        <v>0.081534780000000001</v>
      </c>
      <c r="S343" s="207"/>
      <c r="T343" s="209">
        <f>SUM(T344:T391)</f>
        <v>0</v>
      </c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R343" s="210" t="s">
        <v>81</v>
      </c>
      <c r="AT343" s="211" t="s">
        <v>70</v>
      </c>
      <c r="AU343" s="211" t="s">
        <v>79</v>
      </c>
      <c r="AY343" s="210" t="s">
        <v>166</v>
      </c>
      <c r="BK343" s="212">
        <f>SUM(BK344:BK391)</f>
        <v>0</v>
      </c>
    </row>
    <row r="344" s="2" customFormat="1" ht="24.15" customHeight="1">
      <c r="A344" s="41"/>
      <c r="B344" s="42"/>
      <c r="C344" s="215" t="s">
        <v>639</v>
      </c>
      <c r="D344" s="215" t="s">
        <v>168</v>
      </c>
      <c r="E344" s="216" t="s">
        <v>415</v>
      </c>
      <c r="F344" s="217" t="s">
        <v>416</v>
      </c>
      <c r="G344" s="218" t="s">
        <v>188</v>
      </c>
      <c r="H344" s="219">
        <v>42.246000000000002</v>
      </c>
      <c r="I344" s="220"/>
      <c r="J344" s="221">
        <f>ROUND(I344*H344,2)</f>
        <v>0</v>
      </c>
      <c r="K344" s="217" t="s">
        <v>172</v>
      </c>
      <c r="L344" s="47"/>
      <c r="M344" s="222" t="s">
        <v>19</v>
      </c>
      <c r="N344" s="223" t="s">
        <v>42</v>
      </c>
      <c r="O344" s="87"/>
      <c r="P344" s="224">
        <f>O344*H344</f>
        <v>0</v>
      </c>
      <c r="Q344" s="224">
        <v>0</v>
      </c>
      <c r="R344" s="224">
        <f>Q344*H344</f>
        <v>0</v>
      </c>
      <c r="S344" s="224">
        <v>0</v>
      </c>
      <c r="T344" s="225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226" t="s">
        <v>315</v>
      </c>
      <c r="AT344" s="226" t="s">
        <v>168</v>
      </c>
      <c r="AU344" s="226" t="s">
        <v>81</v>
      </c>
      <c r="AY344" s="20" t="s">
        <v>166</v>
      </c>
      <c r="BE344" s="227">
        <f>IF(N344="základní",J344,0)</f>
        <v>0</v>
      </c>
      <c r="BF344" s="227">
        <f>IF(N344="snížená",J344,0)</f>
        <v>0</v>
      </c>
      <c r="BG344" s="227">
        <f>IF(N344="zákl. přenesená",J344,0)</f>
        <v>0</v>
      </c>
      <c r="BH344" s="227">
        <f>IF(N344="sníž. přenesená",J344,0)</f>
        <v>0</v>
      </c>
      <c r="BI344" s="227">
        <f>IF(N344="nulová",J344,0)</f>
        <v>0</v>
      </c>
      <c r="BJ344" s="20" t="s">
        <v>79</v>
      </c>
      <c r="BK344" s="227">
        <f>ROUND(I344*H344,2)</f>
        <v>0</v>
      </c>
      <c r="BL344" s="20" t="s">
        <v>315</v>
      </c>
      <c r="BM344" s="226" t="s">
        <v>652</v>
      </c>
    </row>
    <row r="345" s="2" customFormat="1">
      <c r="A345" s="41"/>
      <c r="B345" s="42"/>
      <c r="C345" s="43"/>
      <c r="D345" s="228" t="s">
        <v>175</v>
      </c>
      <c r="E345" s="43"/>
      <c r="F345" s="229" t="s">
        <v>418</v>
      </c>
      <c r="G345" s="43"/>
      <c r="H345" s="43"/>
      <c r="I345" s="230"/>
      <c r="J345" s="43"/>
      <c r="K345" s="43"/>
      <c r="L345" s="47"/>
      <c r="M345" s="231"/>
      <c r="N345" s="232"/>
      <c r="O345" s="87"/>
      <c r="P345" s="87"/>
      <c r="Q345" s="87"/>
      <c r="R345" s="87"/>
      <c r="S345" s="87"/>
      <c r="T345" s="88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T345" s="20" t="s">
        <v>175</v>
      </c>
      <c r="AU345" s="20" t="s">
        <v>81</v>
      </c>
    </row>
    <row r="346" s="13" customFormat="1">
      <c r="A346" s="13"/>
      <c r="B346" s="233"/>
      <c r="C346" s="234"/>
      <c r="D346" s="235" t="s">
        <v>177</v>
      </c>
      <c r="E346" s="236" t="s">
        <v>19</v>
      </c>
      <c r="F346" s="237" t="s">
        <v>1046</v>
      </c>
      <c r="G346" s="234"/>
      <c r="H346" s="236" t="s">
        <v>19</v>
      </c>
      <c r="I346" s="238"/>
      <c r="J346" s="234"/>
      <c r="K346" s="234"/>
      <c r="L346" s="239"/>
      <c r="M346" s="240"/>
      <c r="N346" s="241"/>
      <c r="O346" s="241"/>
      <c r="P346" s="241"/>
      <c r="Q346" s="241"/>
      <c r="R346" s="241"/>
      <c r="S346" s="241"/>
      <c r="T346" s="242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3" t="s">
        <v>177</v>
      </c>
      <c r="AU346" s="243" t="s">
        <v>81</v>
      </c>
      <c r="AV346" s="13" t="s">
        <v>79</v>
      </c>
      <c r="AW346" s="13" t="s">
        <v>33</v>
      </c>
      <c r="AX346" s="13" t="s">
        <v>71</v>
      </c>
      <c r="AY346" s="243" t="s">
        <v>166</v>
      </c>
    </row>
    <row r="347" s="13" customFormat="1">
      <c r="A347" s="13"/>
      <c r="B347" s="233"/>
      <c r="C347" s="234"/>
      <c r="D347" s="235" t="s">
        <v>177</v>
      </c>
      <c r="E347" s="236" t="s">
        <v>19</v>
      </c>
      <c r="F347" s="237" t="s">
        <v>1069</v>
      </c>
      <c r="G347" s="234"/>
      <c r="H347" s="236" t="s">
        <v>19</v>
      </c>
      <c r="I347" s="238"/>
      <c r="J347" s="234"/>
      <c r="K347" s="234"/>
      <c r="L347" s="239"/>
      <c r="M347" s="240"/>
      <c r="N347" s="241"/>
      <c r="O347" s="241"/>
      <c r="P347" s="241"/>
      <c r="Q347" s="241"/>
      <c r="R347" s="241"/>
      <c r="S347" s="241"/>
      <c r="T347" s="242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43" t="s">
        <v>177</v>
      </c>
      <c r="AU347" s="243" t="s">
        <v>81</v>
      </c>
      <c r="AV347" s="13" t="s">
        <v>79</v>
      </c>
      <c r="AW347" s="13" t="s">
        <v>33</v>
      </c>
      <c r="AX347" s="13" t="s">
        <v>71</v>
      </c>
      <c r="AY347" s="243" t="s">
        <v>166</v>
      </c>
    </row>
    <row r="348" s="13" customFormat="1">
      <c r="A348" s="13"/>
      <c r="B348" s="233"/>
      <c r="C348" s="234"/>
      <c r="D348" s="235" t="s">
        <v>177</v>
      </c>
      <c r="E348" s="236" t="s">
        <v>19</v>
      </c>
      <c r="F348" s="237" t="s">
        <v>631</v>
      </c>
      <c r="G348" s="234"/>
      <c r="H348" s="236" t="s">
        <v>19</v>
      </c>
      <c r="I348" s="238"/>
      <c r="J348" s="234"/>
      <c r="K348" s="234"/>
      <c r="L348" s="239"/>
      <c r="M348" s="240"/>
      <c r="N348" s="241"/>
      <c r="O348" s="241"/>
      <c r="P348" s="241"/>
      <c r="Q348" s="241"/>
      <c r="R348" s="241"/>
      <c r="S348" s="241"/>
      <c r="T348" s="242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3" t="s">
        <v>177</v>
      </c>
      <c r="AU348" s="243" t="s">
        <v>81</v>
      </c>
      <c r="AV348" s="13" t="s">
        <v>79</v>
      </c>
      <c r="AW348" s="13" t="s">
        <v>33</v>
      </c>
      <c r="AX348" s="13" t="s">
        <v>71</v>
      </c>
      <c r="AY348" s="243" t="s">
        <v>166</v>
      </c>
    </row>
    <row r="349" s="14" customFormat="1">
      <c r="A349" s="14"/>
      <c r="B349" s="244"/>
      <c r="C349" s="245"/>
      <c r="D349" s="235" t="s">
        <v>177</v>
      </c>
      <c r="E349" s="246" t="s">
        <v>19</v>
      </c>
      <c r="F349" s="247" t="s">
        <v>1090</v>
      </c>
      <c r="G349" s="245"/>
      <c r="H349" s="248">
        <v>12.611000000000001</v>
      </c>
      <c r="I349" s="249"/>
      <c r="J349" s="245"/>
      <c r="K349" s="245"/>
      <c r="L349" s="250"/>
      <c r="M349" s="251"/>
      <c r="N349" s="252"/>
      <c r="O349" s="252"/>
      <c r="P349" s="252"/>
      <c r="Q349" s="252"/>
      <c r="R349" s="252"/>
      <c r="S349" s="252"/>
      <c r="T349" s="253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54" t="s">
        <v>177</v>
      </c>
      <c r="AU349" s="254" t="s">
        <v>81</v>
      </c>
      <c r="AV349" s="14" t="s">
        <v>81</v>
      </c>
      <c r="AW349" s="14" t="s">
        <v>33</v>
      </c>
      <c r="AX349" s="14" t="s">
        <v>71</v>
      </c>
      <c r="AY349" s="254" t="s">
        <v>166</v>
      </c>
    </row>
    <row r="350" s="13" customFormat="1">
      <c r="A350" s="13"/>
      <c r="B350" s="233"/>
      <c r="C350" s="234"/>
      <c r="D350" s="235" t="s">
        <v>177</v>
      </c>
      <c r="E350" s="236" t="s">
        <v>19</v>
      </c>
      <c r="F350" s="237" t="s">
        <v>637</v>
      </c>
      <c r="G350" s="234"/>
      <c r="H350" s="236" t="s">
        <v>19</v>
      </c>
      <c r="I350" s="238"/>
      <c r="J350" s="234"/>
      <c r="K350" s="234"/>
      <c r="L350" s="239"/>
      <c r="M350" s="240"/>
      <c r="N350" s="241"/>
      <c r="O350" s="241"/>
      <c r="P350" s="241"/>
      <c r="Q350" s="241"/>
      <c r="R350" s="241"/>
      <c r="S350" s="241"/>
      <c r="T350" s="242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3" t="s">
        <v>177</v>
      </c>
      <c r="AU350" s="243" t="s">
        <v>81</v>
      </c>
      <c r="AV350" s="13" t="s">
        <v>79</v>
      </c>
      <c r="AW350" s="13" t="s">
        <v>33</v>
      </c>
      <c r="AX350" s="13" t="s">
        <v>71</v>
      </c>
      <c r="AY350" s="243" t="s">
        <v>166</v>
      </c>
    </row>
    <row r="351" s="14" customFormat="1">
      <c r="A351" s="14"/>
      <c r="B351" s="244"/>
      <c r="C351" s="245"/>
      <c r="D351" s="235" t="s">
        <v>177</v>
      </c>
      <c r="E351" s="246" t="s">
        <v>19</v>
      </c>
      <c r="F351" s="247" t="s">
        <v>1091</v>
      </c>
      <c r="G351" s="245"/>
      <c r="H351" s="248">
        <v>26.875</v>
      </c>
      <c r="I351" s="249"/>
      <c r="J351" s="245"/>
      <c r="K351" s="245"/>
      <c r="L351" s="250"/>
      <c r="M351" s="251"/>
      <c r="N351" s="252"/>
      <c r="O351" s="252"/>
      <c r="P351" s="252"/>
      <c r="Q351" s="252"/>
      <c r="R351" s="252"/>
      <c r="S351" s="252"/>
      <c r="T351" s="253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54" t="s">
        <v>177</v>
      </c>
      <c r="AU351" s="254" t="s">
        <v>81</v>
      </c>
      <c r="AV351" s="14" t="s">
        <v>81</v>
      </c>
      <c r="AW351" s="14" t="s">
        <v>33</v>
      </c>
      <c r="AX351" s="14" t="s">
        <v>71</v>
      </c>
      <c r="AY351" s="254" t="s">
        <v>166</v>
      </c>
    </row>
    <row r="352" s="13" customFormat="1">
      <c r="A352" s="13"/>
      <c r="B352" s="233"/>
      <c r="C352" s="234"/>
      <c r="D352" s="235" t="s">
        <v>177</v>
      </c>
      <c r="E352" s="236" t="s">
        <v>19</v>
      </c>
      <c r="F352" s="237" t="s">
        <v>643</v>
      </c>
      <c r="G352" s="234"/>
      <c r="H352" s="236" t="s">
        <v>19</v>
      </c>
      <c r="I352" s="238"/>
      <c r="J352" s="234"/>
      <c r="K352" s="234"/>
      <c r="L352" s="239"/>
      <c r="M352" s="240"/>
      <c r="N352" s="241"/>
      <c r="O352" s="241"/>
      <c r="P352" s="241"/>
      <c r="Q352" s="241"/>
      <c r="R352" s="241"/>
      <c r="S352" s="241"/>
      <c r="T352" s="242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3" t="s">
        <v>177</v>
      </c>
      <c r="AU352" s="243" t="s">
        <v>81</v>
      </c>
      <c r="AV352" s="13" t="s">
        <v>79</v>
      </c>
      <c r="AW352" s="13" t="s">
        <v>33</v>
      </c>
      <c r="AX352" s="13" t="s">
        <v>71</v>
      </c>
      <c r="AY352" s="243" t="s">
        <v>166</v>
      </c>
    </row>
    <row r="353" s="14" customFormat="1">
      <c r="A353" s="14"/>
      <c r="B353" s="244"/>
      <c r="C353" s="245"/>
      <c r="D353" s="235" t="s">
        <v>177</v>
      </c>
      <c r="E353" s="246" t="s">
        <v>19</v>
      </c>
      <c r="F353" s="247" t="s">
        <v>1092</v>
      </c>
      <c r="G353" s="245"/>
      <c r="H353" s="248">
        <v>0.90700000000000003</v>
      </c>
      <c r="I353" s="249"/>
      <c r="J353" s="245"/>
      <c r="K353" s="245"/>
      <c r="L353" s="250"/>
      <c r="M353" s="251"/>
      <c r="N353" s="252"/>
      <c r="O353" s="252"/>
      <c r="P353" s="252"/>
      <c r="Q353" s="252"/>
      <c r="R353" s="252"/>
      <c r="S353" s="252"/>
      <c r="T353" s="253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4" t="s">
        <v>177</v>
      </c>
      <c r="AU353" s="254" t="s">
        <v>81</v>
      </c>
      <c r="AV353" s="14" t="s">
        <v>81</v>
      </c>
      <c r="AW353" s="14" t="s">
        <v>33</v>
      </c>
      <c r="AX353" s="14" t="s">
        <v>71</v>
      </c>
      <c r="AY353" s="254" t="s">
        <v>166</v>
      </c>
    </row>
    <row r="354" s="16" customFormat="1">
      <c r="A354" s="16"/>
      <c r="B354" s="266"/>
      <c r="C354" s="267"/>
      <c r="D354" s="235" t="s">
        <v>177</v>
      </c>
      <c r="E354" s="268" t="s">
        <v>19</v>
      </c>
      <c r="F354" s="269" t="s">
        <v>218</v>
      </c>
      <c r="G354" s="267"/>
      <c r="H354" s="270">
        <v>40.393000000000001</v>
      </c>
      <c r="I354" s="271"/>
      <c r="J354" s="267"/>
      <c r="K354" s="267"/>
      <c r="L354" s="272"/>
      <c r="M354" s="273"/>
      <c r="N354" s="274"/>
      <c r="O354" s="274"/>
      <c r="P354" s="274"/>
      <c r="Q354" s="274"/>
      <c r="R354" s="274"/>
      <c r="S354" s="274"/>
      <c r="T354" s="275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T354" s="276" t="s">
        <v>177</v>
      </c>
      <c r="AU354" s="276" t="s">
        <v>81</v>
      </c>
      <c r="AV354" s="16" t="s">
        <v>185</v>
      </c>
      <c r="AW354" s="16" t="s">
        <v>33</v>
      </c>
      <c r="AX354" s="16" t="s">
        <v>71</v>
      </c>
      <c r="AY354" s="276" t="s">
        <v>166</v>
      </c>
    </row>
    <row r="355" s="13" customFormat="1">
      <c r="A355" s="13"/>
      <c r="B355" s="233"/>
      <c r="C355" s="234"/>
      <c r="D355" s="235" t="s">
        <v>177</v>
      </c>
      <c r="E355" s="236" t="s">
        <v>19</v>
      </c>
      <c r="F355" s="237" t="s">
        <v>709</v>
      </c>
      <c r="G355" s="234"/>
      <c r="H355" s="236" t="s">
        <v>19</v>
      </c>
      <c r="I355" s="238"/>
      <c r="J355" s="234"/>
      <c r="K355" s="234"/>
      <c r="L355" s="239"/>
      <c r="M355" s="240"/>
      <c r="N355" s="241"/>
      <c r="O355" s="241"/>
      <c r="P355" s="241"/>
      <c r="Q355" s="241"/>
      <c r="R355" s="241"/>
      <c r="S355" s="241"/>
      <c r="T355" s="242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43" t="s">
        <v>177</v>
      </c>
      <c r="AU355" s="243" t="s">
        <v>81</v>
      </c>
      <c r="AV355" s="13" t="s">
        <v>79</v>
      </c>
      <c r="AW355" s="13" t="s">
        <v>33</v>
      </c>
      <c r="AX355" s="13" t="s">
        <v>71</v>
      </c>
      <c r="AY355" s="243" t="s">
        <v>166</v>
      </c>
    </row>
    <row r="356" s="13" customFormat="1">
      <c r="A356" s="13"/>
      <c r="B356" s="233"/>
      <c r="C356" s="234"/>
      <c r="D356" s="235" t="s">
        <v>177</v>
      </c>
      <c r="E356" s="236" t="s">
        <v>19</v>
      </c>
      <c r="F356" s="237" t="s">
        <v>712</v>
      </c>
      <c r="G356" s="234"/>
      <c r="H356" s="236" t="s">
        <v>19</v>
      </c>
      <c r="I356" s="238"/>
      <c r="J356" s="234"/>
      <c r="K356" s="234"/>
      <c r="L356" s="239"/>
      <c r="M356" s="240"/>
      <c r="N356" s="241"/>
      <c r="O356" s="241"/>
      <c r="P356" s="241"/>
      <c r="Q356" s="241"/>
      <c r="R356" s="241"/>
      <c r="S356" s="241"/>
      <c r="T356" s="242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3" t="s">
        <v>177</v>
      </c>
      <c r="AU356" s="243" t="s">
        <v>81</v>
      </c>
      <c r="AV356" s="13" t="s">
        <v>79</v>
      </c>
      <c r="AW356" s="13" t="s">
        <v>33</v>
      </c>
      <c r="AX356" s="13" t="s">
        <v>71</v>
      </c>
      <c r="AY356" s="243" t="s">
        <v>166</v>
      </c>
    </row>
    <row r="357" s="14" customFormat="1">
      <c r="A357" s="14"/>
      <c r="B357" s="244"/>
      <c r="C357" s="245"/>
      <c r="D357" s="235" t="s">
        <v>177</v>
      </c>
      <c r="E357" s="246" t="s">
        <v>19</v>
      </c>
      <c r="F357" s="247" t="s">
        <v>1093</v>
      </c>
      <c r="G357" s="245"/>
      <c r="H357" s="248">
        <v>1.853</v>
      </c>
      <c r="I357" s="249"/>
      <c r="J357" s="245"/>
      <c r="K357" s="245"/>
      <c r="L357" s="250"/>
      <c r="M357" s="251"/>
      <c r="N357" s="252"/>
      <c r="O357" s="252"/>
      <c r="P357" s="252"/>
      <c r="Q357" s="252"/>
      <c r="R357" s="252"/>
      <c r="S357" s="252"/>
      <c r="T357" s="253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54" t="s">
        <v>177</v>
      </c>
      <c r="AU357" s="254" t="s">
        <v>81</v>
      </c>
      <c r="AV357" s="14" t="s">
        <v>81</v>
      </c>
      <c r="AW357" s="14" t="s">
        <v>33</v>
      </c>
      <c r="AX357" s="14" t="s">
        <v>71</v>
      </c>
      <c r="AY357" s="254" t="s">
        <v>166</v>
      </c>
    </row>
    <row r="358" s="16" customFormat="1">
      <c r="A358" s="16"/>
      <c r="B358" s="266"/>
      <c r="C358" s="267"/>
      <c r="D358" s="235" t="s">
        <v>177</v>
      </c>
      <c r="E358" s="268" t="s">
        <v>19</v>
      </c>
      <c r="F358" s="269" t="s">
        <v>218</v>
      </c>
      <c r="G358" s="267"/>
      <c r="H358" s="270">
        <v>1.853</v>
      </c>
      <c r="I358" s="271"/>
      <c r="J358" s="267"/>
      <c r="K358" s="267"/>
      <c r="L358" s="272"/>
      <c r="M358" s="273"/>
      <c r="N358" s="274"/>
      <c r="O358" s="274"/>
      <c r="P358" s="274"/>
      <c r="Q358" s="274"/>
      <c r="R358" s="274"/>
      <c r="S358" s="274"/>
      <c r="T358" s="275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T358" s="276" t="s">
        <v>177</v>
      </c>
      <c r="AU358" s="276" t="s">
        <v>81</v>
      </c>
      <c r="AV358" s="16" t="s">
        <v>185</v>
      </c>
      <c r="AW358" s="16" t="s">
        <v>33</v>
      </c>
      <c r="AX358" s="16" t="s">
        <v>71</v>
      </c>
      <c r="AY358" s="276" t="s">
        <v>166</v>
      </c>
    </row>
    <row r="359" s="15" customFormat="1">
      <c r="A359" s="15"/>
      <c r="B359" s="255"/>
      <c r="C359" s="256"/>
      <c r="D359" s="235" t="s">
        <v>177</v>
      </c>
      <c r="E359" s="257" t="s">
        <v>19</v>
      </c>
      <c r="F359" s="258" t="s">
        <v>180</v>
      </c>
      <c r="G359" s="256"/>
      <c r="H359" s="259">
        <v>42.246000000000002</v>
      </c>
      <c r="I359" s="260"/>
      <c r="J359" s="256"/>
      <c r="K359" s="256"/>
      <c r="L359" s="261"/>
      <c r="M359" s="262"/>
      <c r="N359" s="263"/>
      <c r="O359" s="263"/>
      <c r="P359" s="263"/>
      <c r="Q359" s="263"/>
      <c r="R359" s="263"/>
      <c r="S359" s="263"/>
      <c r="T359" s="264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T359" s="265" t="s">
        <v>177</v>
      </c>
      <c r="AU359" s="265" t="s">
        <v>81</v>
      </c>
      <c r="AV359" s="15" t="s">
        <v>173</v>
      </c>
      <c r="AW359" s="15" t="s">
        <v>33</v>
      </c>
      <c r="AX359" s="15" t="s">
        <v>79</v>
      </c>
      <c r="AY359" s="265" t="s">
        <v>166</v>
      </c>
    </row>
    <row r="360" s="2" customFormat="1" ht="16.5" customHeight="1">
      <c r="A360" s="41"/>
      <c r="B360" s="42"/>
      <c r="C360" s="215" t="s">
        <v>645</v>
      </c>
      <c r="D360" s="215" t="s">
        <v>168</v>
      </c>
      <c r="E360" s="216" t="s">
        <v>419</v>
      </c>
      <c r="F360" s="217" t="s">
        <v>420</v>
      </c>
      <c r="G360" s="218" t="s">
        <v>188</v>
      </c>
      <c r="H360" s="219">
        <v>42.246000000000002</v>
      </c>
      <c r="I360" s="220"/>
      <c r="J360" s="221">
        <f>ROUND(I360*H360,2)</f>
        <v>0</v>
      </c>
      <c r="K360" s="217" t="s">
        <v>172</v>
      </c>
      <c r="L360" s="47"/>
      <c r="M360" s="222" t="s">
        <v>19</v>
      </c>
      <c r="N360" s="223" t="s">
        <v>42</v>
      </c>
      <c r="O360" s="87"/>
      <c r="P360" s="224">
        <f>O360*H360</f>
        <v>0</v>
      </c>
      <c r="Q360" s="224">
        <v>0</v>
      </c>
      <c r="R360" s="224">
        <f>Q360*H360</f>
        <v>0</v>
      </c>
      <c r="S360" s="224">
        <v>0</v>
      </c>
      <c r="T360" s="225">
        <f>S360*H360</f>
        <v>0</v>
      </c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R360" s="226" t="s">
        <v>315</v>
      </c>
      <c r="AT360" s="226" t="s">
        <v>168</v>
      </c>
      <c r="AU360" s="226" t="s">
        <v>81</v>
      </c>
      <c r="AY360" s="20" t="s">
        <v>166</v>
      </c>
      <c r="BE360" s="227">
        <f>IF(N360="základní",J360,0)</f>
        <v>0</v>
      </c>
      <c r="BF360" s="227">
        <f>IF(N360="snížená",J360,0)</f>
        <v>0</v>
      </c>
      <c r="BG360" s="227">
        <f>IF(N360="zákl. přenesená",J360,0)</f>
        <v>0</v>
      </c>
      <c r="BH360" s="227">
        <f>IF(N360="sníž. přenesená",J360,0)</f>
        <v>0</v>
      </c>
      <c r="BI360" s="227">
        <f>IF(N360="nulová",J360,0)</f>
        <v>0</v>
      </c>
      <c r="BJ360" s="20" t="s">
        <v>79</v>
      </c>
      <c r="BK360" s="227">
        <f>ROUND(I360*H360,2)</f>
        <v>0</v>
      </c>
      <c r="BL360" s="20" t="s">
        <v>315</v>
      </c>
      <c r="BM360" s="226" t="s">
        <v>654</v>
      </c>
    </row>
    <row r="361" s="2" customFormat="1">
      <c r="A361" s="41"/>
      <c r="B361" s="42"/>
      <c r="C361" s="43"/>
      <c r="D361" s="228" t="s">
        <v>175</v>
      </c>
      <c r="E361" s="43"/>
      <c r="F361" s="229" t="s">
        <v>422</v>
      </c>
      <c r="G361" s="43"/>
      <c r="H361" s="43"/>
      <c r="I361" s="230"/>
      <c r="J361" s="43"/>
      <c r="K361" s="43"/>
      <c r="L361" s="47"/>
      <c r="M361" s="231"/>
      <c r="N361" s="232"/>
      <c r="O361" s="87"/>
      <c r="P361" s="87"/>
      <c r="Q361" s="87"/>
      <c r="R361" s="87"/>
      <c r="S361" s="87"/>
      <c r="T361" s="88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T361" s="20" t="s">
        <v>175</v>
      </c>
      <c r="AU361" s="20" t="s">
        <v>81</v>
      </c>
    </row>
    <row r="362" s="13" customFormat="1">
      <c r="A362" s="13"/>
      <c r="B362" s="233"/>
      <c r="C362" s="234"/>
      <c r="D362" s="235" t="s">
        <v>177</v>
      </c>
      <c r="E362" s="236" t="s">
        <v>19</v>
      </c>
      <c r="F362" s="237" t="s">
        <v>1046</v>
      </c>
      <c r="G362" s="234"/>
      <c r="H362" s="236" t="s">
        <v>19</v>
      </c>
      <c r="I362" s="238"/>
      <c r="J362" s="234"/>
      <c r="K362" s="234"/>
      <c r="L362" s="239"/>
      <c r="M362" s="240"/>
      <c r="N362" s="241"/>
      <c r="O362" s="241"/>
      <c r="P362" s="241"/>
      <c r="Q362" s="241"/>
      <c r="R362" s="241"/>
      <c r="S362" s="241"/>
      <c r="T362" s="242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3" t="s">
        <v>177</v>
      </c>
      <c r="AU362" s="243" t="s">
        <v>81</v>
      </c>
      <c r="AV362" s="13" t="s">
        <v>79</v>
      </c>
      <c r="AW362" s="13" t="s">
        <v>33</v>
      </c>
      <c r="AX362" s="13" t="s">
        <v>71</v>
      </c>
      <c r="AY362" s="243" t="s">
        <v>166</v>
      </c>
    </row>
    <row r="363" s="13" customFormat="1">
      <c r="A363" s="13"/>
      <c r="B363" s="233"/>
      <c r="C363" s="234"/>
      <c r="D363" s="235" t="s">
        <v>177</v>
      </c>
      <c r="E363" s="236" t="s">
        <v>19</v>
      </c>
      <c r="F363" s="237" t="s">
        <v>1069</v>
      </c>
      <c r="G363" s="234"/>
      <c r="H363" s="236" t="s">
        <v>19</v>
      </c>
      <c r="I363" s="238"/>
      <c r="J363" s="234"/>
      <c r="K363" s="234"/>
      <c r="L363" s="239"/>
      <c r="M363" s="240"/>
      <c r="N363" s="241"/>
      <c r="O363" s="241"/>
      <c r="P363" s="241"/>
      <c r="Q363" s="241"/>
      <c r="R363" s="241"/>
      <c r="S363" s="241"/>
      <c r="T363" s="242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43" t="s">
        <v>177</v>
      </c>
      <c r="AU363" s="243" t="s">
        <v>81</v>
      </c>
      <c r="AV363" s="13" t="s">
        <v>79</v>
      </c>
      <c r="AW363" s="13" t="s">
        <v>33</v>
      </c>
      <c r="AX363" s="13" t="s">
        <v>71</v>
      </c>
      <c r="AY363" s="243" t="s">
        <v>166</v>
      </c>
    </row>
    <row r="364" s="13" customFormat="1">
      <c r="A364" s="13"/>
      <c r="B364" s="233"/>
      <c r="C364" s="234"/>
      <c r="D364" s="235" t="s">
        <v>177</v>
      </c>
      <c r="E364" s="236" t="s">
        <v>19</v>
      </c>
      <c r="F364" s="237" t="s">
        <v>631</v>
      </c>
      <c r="G364" s="234"/>
      <c r="H364" s="236" t="s">
        <v>19</v>
      </c>
      <c r="I364" s="238"/>
      <c r="J364" s="234"/>
      <c r="K364" s="234"/>
      <c r="L364" s="239"/>
      <c r="M364" s="240"/>
      <c r="N364" s="241"/>
      <c r="O364" s="241"/>
      <c r="P364" s="241"/>
      <c r="Q364" s="241"/>
      <c r="R364" s="241"/>
      <c r="S364" s="241"/>
      <c r="T364" s="242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3" t="s">
        <v>177</v>
      </c>
      <c r="AU364" s="243" t="s">
        <v>81</v>
      </c>
      <c r="AV364" s="13" t="s">
        <v>79</v>
      </c>
      <c r="AW364" s="13" t="s">
        <v>33</v>
      </c>
      <c r="AX364" s="13" t="s">
        <v>71</v>
      </c>
      <c r="AY364" s="243" t="s">
        <v>166</v>
      </c>
    </row>
    <row r="365" s="14" customFormat="1">
      <c r="A365" s="14"/>
      <c r="B365" s="244"/>
      <c r="C365" s="245"/>
      <c r="D365" s="235" t="s">
        <v>177</v>
      </c>
      <c r="E365" s="246" t="s">
        <v>19</v>
      </c>
      <c r="F365" s="247" t="s">
        <v>1090</v>
      </c>
      <c r="G365" s="245"/>
      <c r="H365" s="248">
        <v>12.611000000000001</v>
      </c>
      <c r="I365" s="249"/>
      <c r="J365" s="245"/>
      <c r="K365" s="245"/>
      <c r="L365" s="250"/>
      <c r="M365" s="251"/>
      <c r="N365" s="252"/>
      <c r="O365" s="252"/>
      <c r="P365" s="252"/>
      <c r="Q365" s="252"/>
      <c r="R365" s="252"/>
      <c r="S365" s="252"/>
      <c r="T365" s="253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54" t="s">
        <v>177</v>
      </c>
      <c r="AU365" s="254" t="s">
        <v>81</v>
      </c>
      <c r="AV365" s="14" t="s">
        <v>81</v>
      </c>
      <c r="AW365" s="14" t="s">
        <v>33</v>
      </c>
      <c r="AX365" s="14" t="s">
        <v>71</v>
      </c>
      <c r="AY365" s="254" t="s">
        <v>166</v>
      </c>
    </row>
    <row r="366" s="13" customFormat="1">
      <c r="A366" s="13"/>
      <c r="B366" s="233"/>
      <c r="C366" s="234"/>
      <c r="D366" s="235" t="s">
        <v>177</v>
      </c>
      <c r="E366" s="236" t="s">
        <v>19</v>
      </c>
      <c r="F366" s="237" t="s">
        <v>637</v>
      </c>
      <c r="G366" s="234"/>
      <c r="H366" s="236" t="s">
        <v>19</v>
      </c>
      <c r="I366" s="238"/>
      <c r="J366" s="234"/>
      <c r="K366" s="234"/>
      <c r="L366" s="239"/>
      <c r="M366" s="240"/>
      <c r="N366" s="241"/>
      <c r="O366" s="241"/>
      <c r="P366" s="241"/>
      <c r="Q366" s="241"/>
      <c r="R366" s="241"/>
      <c r="S366" s="241"/>
      <c r="T366" s="242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43" t="s">
        <v>177</v>
      </c>
      <c r="AU366" s="243" t="s">
        <v>81</v>
      </c>
      <c r="AV366" s="13" t="s">
        <v>79</v>
      </c>
      <c r="AW366" s="13" t="s">
        <v>33</v>
      </c>
      <c r="AX366" s="13" t="s">
        <v>71</v>
      </c>
      <c r="AY366" s="243" t="s">
        <v>166</v>
      </c>
    </row>
    <row r="367" s="14" customFormat="1">
      <c r="A367" s="14"/>
      <c r="B367" s="244"/>
      <c r="C367" s="245"/>
      <c r="D367" s="235" t="s">
        <v>177</v>
      </c>
      <c r="E367" s="246" t="s">
        <v>19</v>
      </c>
      <c r="F367" s="247" t="s">
        <v>1091</v>
      </c>
      <c r="G367" s="245"/>
      <c r="H367" s="248">
        <v>26.875</v>
      </c>
      <c r="I367" s="249"/>
      <c r="J367" s="245"/>
      <c r="K367" s="245"/>
      <c r="L367" s="250"/>
      <c r="M367" s="251"/>
      <c r="N367" s="252"/>
      <c r="O367" s="252"/>
      <c r="P367" s="252"/>
      <c r="Q367" s="252"/>
      <c r="R367" s="252"/>
      <c r="S367" s="252"/>
      <c r="T367" s="253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54" t="s">
        <v>177</v>
      </c>
      <c r="AU367" s="254" t="s">
        <v>81</v>
      </c>
      <c r="AV367" s="14" t="s">
        <v>81</v>
      </c>
      <c r="AW367" s="14" t="s">
        <v>33</v>
      </c>
      <c r="AX367" s="14" t="s">
        <v>71</v>
      </c>
      <c r="AY367" s="254" t="s">
        <v>166</v>
      </c>
    </row>
    <row r="368" s="13" customFormat="1">
      <c r="A368" s="13"/>
      <c r="B368" s="233"/>
      <c r="C368" s="234"/>
      <c r="D368" s="235" t="s">
        <v>177</v>
      </c>
      <c r="E368" s="236" t="s">
        <v>19</v>
      </c>
      <c r="F368" s="237" t="s">
        <v>643</v>
      </c>
      <c r="G368" s="234"/>
      <c r="H368" s="236" t="s">
        <v>19</v>
      </c>
      <c r="I368" s="238"/>
      <c r="J368" s="234"/>
      <c r="K368" s="234"/>
      <c r="L368" s="239"/>
      <c r="M368" s="240"/>
      <c r="N368" s="241"/>
      <c r="O368" s="241"/>
      <c r="P368" s="241"/>
      <c r="Q368" s="241"/>
      <c r="R368" s="241"/>
      <c r="S368" s="241"/>
      <c r="T368" s="242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3" t="s">
        <v>177</v>
      </c>
      <c r="AU368" s="243" t="s">
        <v>81</v>
      </c>
      <c r="AV368" s="13" t="s">
        <v>79</v>
      </c>
      <c r="AW368" s="13" t="s">
        <v>33</v>
      </c>
      <c r="AX368" s="13" t="s">
        <v>71</v>
      </c>
      <c r="AY368" s="243" t="s">
        <v>166</v>
      </c>
    </row>
    <row r="369" s="14" customFormat="1">
      <c r="A369" s="14"/>
      <c r="B369" s="244"/>
      <c r="C369" s="245"/>
      <c r="D369" s="235" t="s">
        <v>177</v>
      </c>
      <c r="E369" s="246" t="s">
        <v>19</v>
      </c>
      <c r="F369" s="247" t="s">
        <v>1092</v>
      </c>
      <c r="G369" s="245"/>
      <c r="H369" s="248">
        <v>0.90700000000000003</v>
      </c>
      <c r="I369" s="249"/>
      <c r="J369" s="245"/>
      <c r="K369" s="245"/>
      <c r="L369" s="250"/>
      <c r="M369" s="251"/>
      <c r="N369" s="252"/>
      <c r="O369" s="252"/>
      <c r="P369" s="252"/>
      <c r="Q369" s="252"/>
      <c r="R369" s="252"/>
      <c r="S369" s="252"/>
      <c r="T369" s="253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54" t="s">
        <v>177</v>
      </c>
      <c r="AU369" s="254" t="s">
        <v>81</v>
      </c>
      <c r="AV369" s="14" t="s">
        <v>81</v>
      </c>
      <c r="AW369" s="14" t="s">
        <v>33</v>
      </c>
      <c r="AX369" s="14" t="s">
        <v>71</v>
      </c>
      <c r="AY369" s="254" t="s">
        <v>166</v>
      </c>
    </row>
    <row r="370" s="16" customFormat="1">
      <c r="A370" s="16"/>
      <c r="B370" s="266"/>
      <c r="C370" s="267"/>
      <c r="D370" s="235" t="s">
        <v>177</v>
      </c>
      <c r="E370" s="268" t="s">
        <v>19</v>
      </c>
      <c r="F370" s="269" t="s">
        <v>218</v>
      </c>
      <c r="G370" s="267"/>
      <c r="H370" s="270">
        <v>40.393000000000001</v>
      </c>
      <c r="I370" s="271"/>
      <c r="J370" s="267"/>
      <c r="K370" s="267"/>
      <c r="L370" s="272"/>
      <c r="M370" s="273"/>
      <c r="N370" s="274"/>
      <c r="O370" s="274"/>
      <c r="P370" s="274"/>
      <c r="Q370" s="274"/>
      <c r="R370" s="274"/>
      <c r="S370" s="274"/>
      <c r="T370" s="275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T370" s="276" t="s">
        <v>177</v>
      </c>
      <c r="AU370" s="276" t="s">
        <v>81</v>
      </c>
      <c r="AV370" s="16" t="s">
        <v>185</v>
      </c>
      <c r="AW370" s="16" t="s">
        <v>33</v>
      </c>
      <c r="AX370" s="16" t="s">
        <v>71</v>
      </c>
      <c r="AY370" s="276" t="s">
        <v>166</v>
      </c>
    </row>
    <row r="371" s="13" customFormat="1">
      <c r="A371" s="13"/>
      <c r="B371" s="233"/>
      <c r="C371" s="234"/>
      <c r="D371" s="235" t="s">
        <v>177</v>
      </c>
      <c r="E371" s="236" t="s">
        <v>19</v>
      </c>
      <c r="F371" s="237" t="s">
        <v>709</v>
      </c>
      <c r="G371" s="234"/>
      <c r="H371" s="236" t="s">
        <v>19</v>
      </c>
      <c r="I371" s="238"/>
      <c r="J371" s="234"/>
      <c r="K371" s="234"/>
      <c r="L371" s="239"/>
      <c r="M371" s="240"/>
      <c r="N371" s="241"/>
      <c r="O371" s="241"/>
      <c r="P371" s="241"/>
      <c r="Q371" s="241"/>
      <c r="R371" s="241"/>
      <c r="S371" s="241"/>
      <c r="T371" s="242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3" t="s">
        <v>177</v>
      </c>
      <c r="AU371" s="243" t="s">
        <v>81</v>
      </c>
      <c r="AV371" s="13" t="s">
        <v>79</v>
      </c>
      <c r="AW371" s="13" t="s">
        <v>33</v>
      </c>
      <c r="AX371" s="13" t="s">
        <v>71</v>
      </c>
      <c r="AY371" s="243" t="s">
        <v>166</v>
      </c>
    </row>
    <row r="372" s="13" customFormat="1">
      <c r="A372" s="13"/>
      <c r="B372" s="233"/>
      <c r="C372" s="234"/>
      <c r="D372" s="235" t="s">
        <v>177</v>
      </c>
      <c r="E372" s="236" t="s">
        <v>19</v>
      </c>
      <c r="F372" s="237" t="s">
        <v>712</v>
      </c>
      <c r="G372" s="234"/>
      <c r="H372" s="236" t="s">
        <v>19</v>
      </c>
      <c r="I372" s="238"/>
      <c r="J372" s="234"/>
      <c r="K372" s="234"/>
      <c r="L372" s="239"/>
      <c r="M372" s="240"/>
      <c r="N372" s="241"/>
      <c r="O372" s="241"/>
      <c r="P372" s="241"/>
      <c r="Q372" s="241"/>
      <c r="R372" s="241"/>
      <c r="S372" s="241"/>
      <c r="T372" s="242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3" t="s">
        <v>177</v>
      </c>
      <c r="AU372" s="243" t="s">
        <v>81</v>
      </c>
      <c r="AV372" s="13" t="s">
        <v>79</v>
      </c>
      <c r="AW372" s="13" t="s">
        <v>33</v>
      </c>
      <c r="AX372" s="13" t="s">
        <v>71</v>
      </c>
      <c r="AY372" s="243" t="s">
        <v>166</v>
      </c>
    </row>
    <row r="373" s="14" customFormat="1">
      <c r="A373" s="14"/>
      <c r="B373" s="244"/>
      <c r="C373" s="245"/>
      <c r="D373" s="235" t="s">
        <v>177</v>
      </c>
      <c r="E373" s="246" t="s">
        <v>19</v>
      </c>
      <c r="F373" s="247" t="s">
        <v>1093</v>
      </c>
      <c r="G373" s="245"/>
      <c r="H373" s="248">
        <v>1.853</v>
      </c>
      <c r="I373" s="249"/>
      <c r="J373" s="245"/>
      <c r="K373" s="245"/>
      <c r="L373" s="250"/>
      <c r="M373" s="251"/>
      <c r="N373" s="252"/>
      <c r="O373" s="252"/>
      <c r="P373" s="252"/>
      <c r="Q373" s="252"/>
      <c r="R373" s="252"/>
      <c r="S373" s="252"/>
      <c r="T373" s="253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54" t="s">
        <v>177</v>
      </c>
      <c r="AU373" s="254" t="s">
        <v>81</v>
      </c>
      <c r="AV373" s="14" t="s">
        <v>81</v>
      </c>
      <c r="AW373" s="14" t="s">
        <v>33</v>
      </c>
      <c r="AX373" s="14" t="s">
        <v>71</v>
      </c>
      <c r="AY373" s="254" t="s">
        <v>166</v>
      </c>
    </row>
    <row r="374" s="16" customFormat="1">
      <c r="A374" s="16"/>
      <c r="B374" s="266"/>
      <c r="C374" s="267"/>
      <c r="D374" s="235" t="s">
        <v>177</v>
      </c>
      <c r="E374" s="268" t="s">
        <v>19</v>
      </c>
      <c r="F374" s="269" t="s">
        <v>218</v>
      </c>
      <c r="G374" s="267"/>
      <c r="H374" s="270">
        <v>1.853</v>
      </c>
      <c r="I374" s="271"/>
      <c r="J374" s="267"/>
      <c r="K374" s="267"/>
      <c r="L374" s="272"/>
      <c r="M374" s="273"/>
      <c r="N374" s="274"/>
      <c r="O374" s="274"/>
      <c r="P374" s="274"/>
      <c r="Q374" s="274"/>
      <c r="R374" s="274"/>
      <c r="S374" s="274"/>
      <c r="T374" s="275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T374" s="276" t="s">
        <v>177</v>
      </c>
      <c r="AU374" s="276" t="s">
        <v>81</v>
      </c>
      <c r="AV374" s="16" t="s">
        <v>185</v>
      </c>
      <c r="AW374" s="16" t="s">
        <v>33</v>
      </c>
      <c r="AX374" s="16" t="s">
        <v>71</v>
      </c>
      <c r="AY374" s="276" t="s">
        <v>166</v>
      </c>
    </row>
    <row r="375" s="15" customFormat="1">
      <c r="A375" s="15"/>
      <c r="B375" s="255"/>
      <c r="C375" s="256"/>
      <c r="D375" s="235" t="s">
        <v>177</v>
      </c>
      <c r="E375" s="257" t="s">
        <v>19</v>
      </c>
      <c r="F375" s="258" t="s">
        <v>180</v>
      </c>
      <c r="G375" s="256"/>
      <c r="H375" s="259">
        <v>42.246000000000002</v>
      </c>
      <c r="I375" s="260"/>
      <c r="J375" s="256"/>
      <c r="K375" s="256"/>
      <c r="L375" s="261"/>
      <c r="M375" s="262"/>
      <c r="N375" s="263"/>
      <c r="O375" s="263"/>
      <c r="P375" s="263"/>
      <c r="Q375" s="263"/>
      <c r="R375" s="263"/>
      <c r="S375" s="263"/>
      <c r="T375" s="264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65" t="s">
        <v>177</v>
      </c>
      <c r="AU375" s="265" t="s">
        <v>81</v>
      </c>
      <c r="AV375" s="15" t="s">
        <v>173</v>
      </c>
      <c r="AW375" s="15" t="s">
        <v>33</v>
      </c>
      <c r="AX375" s="15" t="s">
        <v>79</v>
      </c>
      <c r="AY375" s="265" t="s">
        <v>166</v>
      </c>
    </row>
    <row r="376" s="2" customFormat="1" ht="16.5" customHeight="1">
      <c r="A376" s="41"/>
      <c r="B376" s="42"/>
      <c r="C376" s="215" t="s">
        <v>395</v>
      </c>
      <c r="D376" s="215" t="s">
        <v>168</v>
      </c>
      <c r="E376" s="216" t="s">
        <v>423</v>
      </c>
      <c r="F376" s="217" t="s">
        <v>424</v>
      </c>
      <c r="G376" s="218" t="s">
        <v>188</v>
      </c>
      <c r="H376" s="219">
        <v>42.246000000000002</v>
      </c>
      <c r="I376" s="220"/>
      <c r="J376" s="221">
        <f>ROUND(I376*H376,2)</f>
        <v>0</v>
      </c>
      <c r="K376" s="217" t="s">
        <v>172</v>
      </c>
      <c r="L376" s="47"/>
      <c r="M376" s="222" t="s">
        <v>19</v>
      </c>
      <c r="N376" s="223" t="s">
        <v>42</v>
      </c>
      <c r="O376" s="87"/>
      <c r="P376" s="224">
        <f>O376*H376</f>
        <v>0</v>
      </c>
      <c r="Q376" s="224">
        <v>0.0019300000000000001</v>
      </c>
      <c r="R376" s="224">
        <f>Q376*H376</f>
        <v>0.081534780000000001</v>
      </c>
      <c r="S376" s="224">
        <v>0</v>
      </c>
      <c r="T376" s="225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226" t="s">
        <v>315</v>
      </c>
      <c r="AT376" s="226" t="s">
        <v>168</v>
      </c>
      <c r="AU376" s="226" t="s">
        <v>81</v>
      </c>
      <c r="AY376" s="20" t="s">
        <v>166</v>
      </c>
      <c r="BE376" s="227">
        <f>IF(N376="základní",J376,0)</f>
        <v>0</v>
      </c>
      <c r="BF376" s="227">
        <f>IF(N376="snížená",J376,0)</f>
        <v>0</v>
      </c>
      <c r="BG376" s="227">
        <f>IF(N376="zákl. přenesená",J376,0)</f>
        <v>0</v>
      </c>
      <c r="BH376" s="227">
        <f>IF(N376="sníž. přenesená",J376,0)</f>
        <v>0</v>
      </c>
      <c r="BI376" s="227">
        <f>IF(N376="nulová",J376,0)</f>
        <v>0</v>
      </c>
      <c r="BJ376" s="20" t="s">
        <v>79</v>
      </c>
      <c r="BK376" s="227">
        <f>ROUND(I376*H376,2)</f>
        <v>0</v>
      </c>
      <c r="BL376" s="20" t="s">
        <v>315</v>
      </c>
      <c r="BM376" s="226" t="s">
        <v>656</v>
      </c>
    </row>
    <row r="377" s="2" customFormat="1">
      <c r="A377" s="41"/>
      <c r="B377" s="42"/>
      <c r="C377" s="43"/>
      <c r="D377" s="228" t="s">
        <v>175</v>
      </c>
      <c r="E377" s="43"/>
      <c r="F377" s="229" t="s">
        <v>426</v>
      </c>
      <c r="G377" s="43"/>
      <c r="H377" s="43"/>
      <c r="I377" s="230"/>
      <c r="J377" s="43"/>
      <c r="K377" s="43"/>
      <c r="L377" s="47"/>
      <c r="M377" s="231"/>
      <c r="N377" s="232"/>
      <c r="O377" s="87"/>
      <c r="P377" s="87"/>
      <c r="Q377" s="87"/>
      <c r="R377" s="87"/>
      <c r="S377" s="87"/>
      <c r="T377" s="88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T377" s="20" t="s">
        <v>175</v>
      </c>
      <c r="AU377" s="20" t="s">
        <v>81</v>
      </c>
    </row>
    <row r="378" s="13" customFormat="1">
      <c r="A378" s="13"/>
      <c r="B378" s="233"/>
      <c r="C378" s="234"/>
      <c r="D378" s="235" t="s">
        <v>177</v>
      </c>
      <c r="E378" s="236" t="s">
        <v>19</v>
      </c>
      <c r="F378" s="237" t="s">
        <v>1046</v>
      </c>
      <c r="G378" s="234"/>
      <c r="H378" s="236" t="s">
        <v>19</v>
      </c>
      <c r="I378" s="238"/>
      <c r="J378" s="234"/>
      <c r="K378" s="234"/>
      <c r="L378" s="239"/>
      <c r="M378" s="240"/>
      <c r="N378" s="241"/>
      <c r="O378" s="241"/>
      <c r="P378" s="241"/>
      <c r="Q378" s="241"/>
      <c r="R378" s="241"/>
      <c r="S378" s="241"/>
      <c r="T378" s="242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3" t="s">
        <v>177</v>
      </c>
      <c r="AU378" s="243" t="s">
        <v>81</v>
      </c>
      <c r="AV378" s="13" t="s">
        <v>79</v>
      </c>
      <c r="AW378" s="13" t="s">
        <v>33</v>
      </c>
      <c r="AX378" s="13" t="s">
        <v>71</v>
      </c>
      <c r="AY378" s="243" t="s">
        <v>166</v>
      </c>
    </row>
    <row r="379" s="13" customFormat="1">
      <c r="A379" s="13"/>
      <c r="B379" s="233"/>
      <c r="C379" s="234"/>
      <c r="D379" s="235" t="s">
        <v>177</v>
      </c>
      <c r="E379" s="236" t="s">
        <v>19</v>
      </c>
      <c r="F379" s="237" t="s">
        <v>1069</v>
      </c>
      <c r="G379" s="234"/>
      <c r="H379" s="236" t="s">
        <v>19</v>
      </c>
      <c r="I379" s="238"/>
      <c r="J379" s="234"/>
      <c r="K379" s="234"/>
      <c r="L379" s="239"/>
      <c r="M379" s="240"/>
      <c r="N379" s="241"/>
      <c r="O379" s="241"/>
      <c r="P379" s="241"/>
      <c r="Q379" s="241"/>
      <c r="R379" s="241"/>
      <c r="S379" s="241"/>
      <c r="T379" s="242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43" t="s">
        <v>177</v>
      </c>
      <c r="AU379" s="243" t="s">
        <v>81</v>
      </c>
      <c r="AV379" s="13" t="s">
        <v>79</v>
      </c>
      <c r="AW379" s="13" t="s">
        <v>33</v>
      </c>
      <c r="AX379" s="13" t="s">
        <v>71</v>
      </c>
      <c r="AY379" s="243" t="s">
        <v>166</v>
      </c>
    </row>
    <row r="380" s="13" customFormat="1">
      <c r="A380" s="13"/>
      <c r="B380" s="233"/>
      <c r="C380" s="234"/>
      <c r="D380" s="235" t="s">
        <v>177</v>
      </c>
      <c r="E380" s="236" t="s">
        <v>19</v>
      </c>
      <c r="F380" s="237" t="s">
        <v>631</v>
      </c>
      <c r="G380" s="234"/>
      <c r="H380" s="236" t="s">
        <v>19</v>
      </c>
      <c r="I380" s="238"/>
      <c r="J380" s="234"/>
      <c r="K380" s="234"/>
      <c r="L380" s="239"/>
      <c r="M380" s="240"/>
      <c r="N380" s="241"/>
      <c r="O380" s="241"/>
      <c r="P380" s="241"/>
      <c r="Q380" s="241"/>
      <c r="R380" s="241"/>
      <c r="S380" s="241"/>
      <c r="T380" s="242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3" t="s">
        <v>177</v>
      </c>
      <c r="AU380" s="243" t="s">
        <v>81</v>
      </c>
      <c r="AV380" s="13" t="s">
        <v>79</v>
      </c>
      <c r="AW380" s="13" t="s">
        <v>33</v>
      </c>
      <c r="AX380" s="13" t="s">
        <v>71</v>
      </c>
      <c r="AY380" s="243" t="s">
        <v>166</v>
      </c>
    </row>
    <row r="381" s="14" customFormat="1">
      <c r="A381" s="14"/>
      <c r="B381" s="244"/>
      <c r="C381" s="245"/>
      <c r="D381" s="235" t="s">
        <v>177</v>
      </c>
      <c r="E381" s="246" t="s">
        <v>19</v>
      </c>
      <c r="F381" s="247" t="s">
        <v>1090</v>
      </c>
      <c r="G381" s="245"/>
      <c r="H381" s="248">
        <v>12.611000000000001</v>
      </c>
      <c r="I381" s="249"/>
      <c r="J381" s="245"/>
      <c r="K381" s="245"/>
      <c r="L381" s="250"/>
      <c r="M381" s="251"/>
      <c r="N381" s="252"/>
      <c r="O381" s="252"/>
      <c r="P381" s="252"/>
      <c r="Q381" s="252"/>
      <c r="R381" s="252"/>
      <c r="S381" s="252"/>
      <c r="T381" s="253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54" t="s">
        <v>177</v>
      </c>
      <c r="AU381" s="254" t="s">
        <v>81</v>
      </c>
      <c r="AV381" s="14" t="s">
        <v>81</v>
      </c>
      <c r="AW381" s="14" t="s">
        <v>33</v>
      </c>
      <c r="AX381" s="14" t="s">
        <v>71</v>
      </c>
      <c r="AY381" s="254" t="s">
        <v>166</v>
      </c>
    </row>
    <row r="382" s="13" customFormat="1">
      <c r="A382" s="13"/>
      <c r="B382" s="233"/>
      <c r="C382" s="234"/>
      <c r="D382" s="235" t="s">
        <v>177</v>
      </c>
      <c r="E382" s="236" t="s">
        <v>19</v>
      </c>
      <c r="F382" s="237" t="s">
        <v>637</v>
      </c>
      <c r="G382" s="234"/>
      <c r="H382" s="236" t="s">
        <v>19</v>
      </c>
      <c r="I382" s="238"/>
      <c r="J382" s="234"/>
      <c r="K382" s="234"/>
      <c r="L382" s="239"/>
      <c r="M382" s="240"/>
      <c r="N382" s="241"/>
      <c r="O382" s="241"/>
      <c r="P382" s="241"/>
      <c r="Q382" s="241"/>
      <c r="R382" s="241"/>
      <c r="S382" s="241"/>
      <c r="T382" s="242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3" t="s">
        <v>177</v>
      </c>
      <c r="AU382" s="243" t="s">
        <v>81</v>
      </c>
      <c r="AV382" s="13" t="s">
        <v>79</v>
      </c>
      <c r="AW382" s="13" t="s">
        <v>33</v>
      </c>
      <c r="AX382" s="13" t="s">
        <v>71</v>
      </c>
      <c r="AY382" s="243" t="s">
        <v>166</v>
      </c>
    </row>
    <row r="383" s="14" customFormat="1">
      <c r="A383" s="14"/>
      <c r="B383" s="244"/>
      <c r="C383" s="245"/>
      <c r="D383" s="235" t="s">
        <v>177</v>
      </c>
      <c r="E383" s="246" t="s">
        <v>19</v>
      </c>
      <c r="F383" s="247" t="s">
        <v>1091</v>
      </c>
      <c r="G383" s="245"/>
      <c r="H383" s="248">
        <v>26.875</v>
      </c>
      <c r="I383" s="249"/>
      <c r="J383" s="245"/>
      <c r="K383" s="245"/>
      <c r="L383" s="250"/>
      <c r="M383" s="251"/>
      <c r="N383" s="252"/>
      <c r="O383" s="252"/>
      <c r="P383" s="252"/>
      <c r="Q383" s="252"/>
      <c r="R383" s="252"/>
      <c r="S383" s="252"/>
      <c r="T383" s="253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54" t="s">
        <v>177</v>
      </c>
      <c r="AU383" s="254" t="s">
        <v>81</v>
      </c>
      <c r="AV383" s="14" t="s">
        <v>81</v>
      </c>
      <c r="AW383" s="14" t="s">
        <v>33</v>
      </c>
      <c r="AX383" s="14" t="s">
        <v>71</v>
      </c>
      <c r="AY383" s="254" t="s">
        <v>166</v>
      </c>
    </row>
    <row r="384" s="13" customFormat="1">
      <c r="A384" s="13"/>
      <c r="B384" s="233"/>
      <c r="C384" s="234"/>
      <c r="D384" s="235" t="s">
        <v>177</v>
      </c>
      <c r="E384" s="236" t="s">
        <v>19</v>
      </c>
      <c r="F384" s="237" t="s">
        <v>643</v>
      </c>
      <c r="G384" s="234"/>
      <c r="H384" s="236" t="s">
        <v>19</v>
      </c>
      <c r="I384" s="238"/>
      <c r="J384" s="234"/>
      <c r="K384" s="234"/>
      <c r="L384" s="239"/>
      <c r="M384" s="240"/>
      <c r="N384" s="241"/>
      <c r="O384" s="241"/>
      <c r="P384" s="241"/>
      <c r="Q384" s="241"/>
      <c r="R384" s="241"/>
      <c r="S384" s="241"/>
      <c r="T384" s="242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3" t="s">
        <v>177</v>
      </c>
      <c r="AU384" s="243" t="s">
        <v>81</v>
      </c>
      <c r="AV384" s="13" t="s">
        <v>79</v>
      </c>
      <c r="AW384" s="13" t="s">
        <v>33</v>
      </c>
      <c r="AX384" s="13" t="s">
        <v>71</v>
      </c>
      <c r="AY384" s="243" t="s">
        <v>166</v>
      </c>
    </row>
    <row r="385" s="14" customFormat="1">
      <c r="A385" s="14"/>
      <c r="B385" s="244"/>
      <c r="C385" s="245"/>
      <c r="D385" s="235" t="s">
        <v>177</v>
      </c>
      <c r="E385" s="246" t="s">
        <v>19</v>
      </c>
      <c r="F385" s="247" t="s">
        <v>1092</v>
      </c>
      <c r="G385" s="245"/>
      <c r="H385" s="248">
        <v>0.90700000000000003</v>
      </c>
      <c r="I385" s="249"/>
      <c r="J385" s="245"/>
      <c r="K385" s="245"/>
      <c r="L385" s="250"/>
      <c r="M385" s="251"/>
      <c r="N385" s="252"/>
      <c r="O385" s="252"/>
      <c r="P385" s="252"/>
      <c r="Q385" s="252"/>
      <c r="R385" s="252"/>
      <c r="S385" s="252"/>
      <c r="T385" s="253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4" t="s">
        <v>177</v>
      </c>
      <c r="AU385" s="254" t="s">
        <v>81</v>
      </c>
      <c r="AV385" s="14" t="s">
        <v>81</v>
      </c>
      <c r="AW385" s="14" t="s">
        <v>33</v>
      </c>
      <c r="AX385" s="14" t="s">
        <v>71</v>
      </c>
      <c r="AY385" s="254" t="s">
        <v>166</v>
      </c>
    </row>
    <row r="386" s="16" customFormat="1">
      <c r="A386" s="16"/>
      <c r="B386" s="266"/>
      <c r="C386" s="267"/>
      <c r="D386" s="235" t="s">
        <v>177</v>
      </c>
      <c r="E386" s="268" t="s">
        <v>19</v>
      </c>
      <c r="F386" s="269" t="s">
        <v>218</v>
      </c>
      <c r="G386" s="267"/>
      <c r="H386" s="270">
        <v>40.393000000000001</v>
      </c>
      <c r="I386" s="271"/>
      <c r="J386" s="267"/>
      <c r="K386" s="267"/>
      <c r="L386" s="272"/>
      <c r="M386" s="273"/>
      <c r="N386" s="274"/>
      <c r="O386" s="274"/>
      <c r="P386" s="274"/>
      <c r="Q386" s="274"/>
      <c r="R386" s="274"/>
      <c r="S386" s="274"/>
      <c r="T386" s="275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T386" s="276" t="s">
        <v>177</v>
      </c>
      <c r="AU386" s="276" t="s">
        <v>81</v>
      </c>
      <c r="AV386" s="16" t="s">
        <v>185</v>
      </c>
      <c r="AW386" s="16" t="s">
        <v>33</v>
      </c>
      <c r="AX386" s="16" t="s">
        <v>71</v>
      </c>
      <c r="AY386" s="276" t="s">
        <v>166</v>
      </c>
    </row>
    <row r="387" s="13" customFormat="1">
      <c r="A387" s="13"/>
      <c r="B387" s="233"/>
      <c r="C387" s="234"/>
      <c r="D387" s="235" t="s">
        <v>177</v>
      </c>
      <c r="E387" s="236" t="s">
        <v>19</v>
      </c>
      <c r="F387" s="237" t="s">
        <v>709</v>
      </c>
      <c r="G387" s="234"/>
      <c r="H387" s="236" t="s">
        <v>19</v>
      </c>
      <c r="I387" s="238"/>
      <c r="J387" s="234"/>
      <c r="K387" s="234"/>
      <c r="L387" s="239"/>
      <c r="M387" s="240"/>
      <c r="N387" s="241"/>
      <c r="O387" s="241"/>
      <c r="P387" s="241"/>
      <c r="Q387" s="241"/>
      <c r="R387" s="241"/>
      <c r="S387" s="241"/>
      <c r="T387" s="242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3" t="s">
        <v>177</v>
      </c>
      <c r="AU387" s="243" t="s">
        <v>81</v>
      </c>
      <c r="AV387" s="13" t="s">
        <v>79</v>
      </c>
      <c r="AW387" s="13" t="s">
        <v>33</v>
      </c>
      <c r="AX387" s="13" t="s">
        <v>71</v>
      </c>
      <c r="AY387" s="243" t="s">
        <v>166</v>
      </c>
    </row>
    <row r="388" s="13" customFormat="1">
      <c r="A388" s="13"/>
      <c r="B388" s="233"/>
      <c r="C388" s="234"/>
      <c r="D388" s="235" t="s">
        <v>177</v>
      </c>
      <c r="E388" s="236" t="s">
        <v>19</v>
      </c>
      <c r="F388" s="237" t="s">
        <v>712</v>
      </c>
      <c r="G388" s="234"/>
      <c r="H388" s="236" t="s">
        <v>19</v>
      </c>
      <c r="I388" s="238"/>
      <c r="J388" s="234"/>
      <c r="K388" s="234"/>
      <c r="L388" s="239"/>
      <c r="M388" s="240"/>
      <c r="N388" s="241"/>
      <c r="O388" s="241"/>
      <c r="P388" s="241"/>
      <c r="Q388" s="241"/>
      <c r="R388" s="241"/>
      <c r="S388" s="241"/>
      <c r="T388" s="242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3" t="s">
        <v>177</v>
      </c>
      <c r="AU388" s="243" t="s">
        <v>81</v>
      </c>
      <c r="AV388" s="13" t="s">
        <v>79</v>
      </c>
      <c r="AW388" s="13" t="s">
        <v>33</v>
      </c>
      <c r="AX388" s="13" t="s">
        <v>71</v>
      </c>
      <c r="AY388" s="243" t="s">
        <v>166</v>
      </c>
    </row>
    <row r="389" s="14" customFormat="1">
      <c r="A389" s="14"/>
      <c r="B389" s="244"/>
      <c r="C389" s="245"/>
      <c r="D389" s="235" t="s">
        <v>177</v>
      </c>
      <c r="E389" s="246" t="s">
        <v>19</v>
      </c>
      <c r="F389" s="247" t="s">
        <v>1093</v>
      </c>
      <c r="G389" s="245"/>
      <c r="H389" s="248">
        <v>1.853</v>
      </c>
      <c r="I389" s="249"/>
      <c r="J389" s="245"/>
      <c r="K389" s="245"/>
      <c r="L389" s="250"/>
      <c r="M389" s="251"/>
      <c r="N389" s="252"/>
      <c r="O389" s="252"/>
      <c r="P389" s="252"/>
      <c r="Q389" s="252"/>
      <c r="R389" s="252"/>
      <c r="S389" s="252"/>
      <c r="T389" s="253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54" t="s">
        <v>177</v>
      </c>
      <c r="AU389" s="254" t="s">
        <v>81</v>
      </c>
      <c r="AV389" s="14" t="s">
        <v>81</v>
      </c>
      <c r="AW389" s="14" t="s">
        <v>33</v>
      </c>
      <c r="AX389" s="14" t="s">
        <v>71</v>
      </c>
      <c r="AY389" s="254" t="s">
        <v>166</v>
      </c>
    </row>
    <row r="390" s="16" customFormat="1">
      <c r="A390" s="16"/>
      <c r="B390" s="266"/>
      <c r="C390" s="267"/>
      <c r="D390" s="235" t="s">
        <v>177</v>
      </c>
      <c r="E390" s="268" t="s">
        <v>19</v>
      </c>
      <c r="F390" s="269" t="s">
        <v>218</v>
      </c>
      <c r="G390" s="267"/>
      <c r="H390" s="270">
        <v>1.853</v>
      </c>
      <c r="I390" s="271"/>
      <c r="J390" s="267"/>
      <c r="K390" s="267"/>
      <c r="L390" s="272"/>
      <c r="M390" s="273"/>
      <c r="N390" s="274"/>
      <c r="O390" s="274"/>
      <c r="P390" s="274"/>
      <c r="Q390" s="274"/>
      <c r="R390" s="274"/>
      <c r="S390" s="274"/>
      <c r="T390" s="275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T390" s="276" t="s">
        <v>177</v>
      </c>
      <c r="AU390" s="276" t="s">
        <v>81</v>
      </c>
      <c r="AV390" s="16" t="s">
        <v>185</v>
      </c>
      <c r="AW390" s="16" t="s">
        <v>33</v>
      </c>
      <c r="AX390" s="16" t="s">
        <v>71</v>
      </c>
      <c r="AY390" s="276" t="s">
        <v>166</v>
      </c>
    </row>
    <row r="391" s="15" customFormat="1">
      <c r="A391" s="15"/>
      <c r="B391" s="255"/>
      <c r="C391" s="256"/>
      <c r="D391" s="235" t="s">
        <v>177</v>
      </c>
      <c r="E391" s="257" t="s">
        <v>19</v>
      </c>
      <c r="F391" s="258" t="s">
        <v>180</v>
      </c>
      <c r="G391" s="256"/>
      <c r="H391" s="259">
        <v>42.246000000000002</v>
      </c>
      <c r="I391" s="260"/>
      <c r="J391" s="256"/>
      <c r="K391" s="256"/>
      <c r="L391" s="261"/>
      <c r="M391" s="262"/>
      <c r="N391" s="263"/>
      <c r="O391" s="263"/>
      <c r="P391" s="263"/>
      <c r="Q391" s="263"/>
      <c r="R391" s="263"/>
      <c r="S391" s="263"/>
      <c r="T391" s="264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T391" s="265" t="s">
        <v>177</v>
      </c>
      <c r="AU391" s="265" t="s">
        <v>81</v>
      </c>
      <c r="AV391" s="15" t="s">
        <v>173</v>
      </c>
      <c r="AW391" s="15" t="s">
        <v>33</v>
      </c>
      <c r="AX391" s="15" t="s">
        <v>79</v>
      </c>
      <c r="AY391" s="265" t="s">
        <v>166</v>
      </c>
    </row>
    <row r="392" s="12" customFormat="1" ht="25.92" customHeight="1">
      <c r="A392" s="12"/>
      <c r="B392" s="199"/>
      <c r="C392" s="200"/>
      <c r="D392" s="201" t="s">
        <v>70</v>
      </c>
      <c r="E392" s="202" t="s">
        <v>342</v>
      </c>
      <c r="F392" s="202" t="s">
        <v>343</v>
      </c>
      <c r="G392" s="200"/>
      <c r="H392" s="200"/>
      <c r="I392" s="203"/>
      <c r="J392" s="204">
        <f>BK392</f>
        <v>0</v>
      </c>
      <c r="K392" s="200"/>
      <c r="L392" s="205"/>
      <c r="M392" s="206"/>
      <c r="N392" s="207"/>
      <c r="O392" s="207"/>
      <c r="P392" s="208">
        <f>P393</f>
        <v>0</v>
      </c>
      <c r="Q392" s="207"/>
      <c r="R392" s="208">
        <f>R393</f>
        <v>0</v>
      </c>
      <c r="S392" s="207"/>
      <c r="T392" s="209">
        <f>T393</f>
        <v>0</v>
      </c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R392" s="210" t="s">
        <v>198</v>
      </c>
      <c r="AT392" s="211" t="s">
        <v>70</v>
      </c>
      <c r="AU392" s="211" t="s">
        <v>71</v>
      </c>
      <c r="AY392" s="210" t="s">
        <v>166</v>
      </c>
      <c r="BK392" s="212">
        <f>BK393</f>
        <v>0</v>
      </c>
    </row>
    <row r="393" s="2" customFormat="1" ht="16.5" customHeight="1">
      <c r="A393" s="41"/>
      <c r="B393" s="42"/>
      <c r="C393" s="215" t="s">
        <v>651</v>
      </c>
      <c r="D393" s="215" t="s">
        <v>168</v>
      </c>
      <c r="E393" s="216" t="s">
        <v>345</v>
      </c>
      <c r="F393" s="217" t="s">
        <v>346</v>
      </c>
      <c r="G393" s="218" t="s">
        <v>347</v>
      </c>
      <c r="H393" s="277"/>
      <c r="I393" s="220"/>
      <c r="J393" s="221">
        <f>ROUND(I393*H393,2)</f>
        <v>0</v>
      </c>
      <c r="K393" s="217" t="s">
        <v>19</v>
      </c>
      <c r="L393" s="47"/>
      <c r="M393" s="278" t="s">
        <v>19</v>
      </c>
      <c r="N393" s="279" t="s">
        <v>42</v>
      </c>
      <c r="O393" s="280"/>
      <c r="P393" s="281">
        <f>O393*H393</f>
        <v>0</v>
      </c>
      <c r="Q393" s="281">
        <v>0</v>
      </c>
      <c r="R393" s="281">
        <f>Q393*H393</f>
        <v>0</v>
      </c>
      <c r="S393" s="281">
        <v>0</v>
      </c>
      <c r="T393" s="282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6" t="s">
        <v>173</v>
      </c>
      <c r="AT393" s="226" t="s">
        <v>168</v>
      </c>
      <c r="AU393" s="226" t="s">
        <v>79</v>
      </c>
      <c r="AY393" s="20" t="s">
        <v>166</v>
      </c>
      <c r="BE393" s="227">
        <f>IF(N393="základní",J393,0)</f>
        <v>0</v>
      </c>
      <c r="BF393" s="227">
        <f>IF(N393="snížená",J393,0)</f>
        <v>0</v>
      </c>
      <c r="BG393" s="227">
        <f>IF(N393="zákl. přenesená",J393,0)</f>
        <v>0</v>
      </c>
      <c r="BH393" s="227">
        <f>IF(N393="sníž. přenesená",J393,0)</f>
        <v>0</v>
      </c>
      <c r="BI393" s="227">
        <f>IF(N393="nulová",J393,0)</f>
        <v>0</v>
      </c>
      <c r="BJ393" s="20" t="s">
        <v>79</v>
      </c>
      <c r="BK393" s="227">
        <f>ROUND(I393*H393,2)</f>
        <v>0</v>
      </c>
      <c r="BL393" s="20" t="s">
        <v>173</v>
      </c>
      <c r="BM393" s="226" t="s">
        <v>532</v>
      </c>
    </row>
    <row r="394" s="2" customFormat="1" ht="6.96" customHeight="1">
      <c r="A394" s="41"/>
      <c r="B394" s="62"/>
      <c r="C394" s="63"/>
      <c r="D394" s="63"/>
      <c r="E394" s="63"/>
      <c r="F394" s="63"/>
      <c r="G394" s="63"/>
      <c r="H394" s="63"/>
      <c r="I394" s="63"/>
      <c r="J394" s="63"/>
      <c r="K394" s="63"/>
      <c r="L394" s="47"/>
      <c r="M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</row>
  </sheetData>
  <sheetProtection sheet="1" autoFilter="0" formatColumns="0" formatRows="0" objects="1" scenarios="1" spinCount="100000" saltValue="SNFfBCa260upY7dQVyEdWPKYhZ6VoYXVM5wR6U0Zu+udKojeYxtaclxthyxzGsDtgV6Gk/f1G9XuPtVeGfGNBQ==" hashValue="Q/PD+f9AVFBtRiOQFpckX8vas/mR9aIpI3+sOjXhYhzpM2J5fpctkB+aUl/0B/zp/fMNtgG81ZssmUfSXSKCUg==" algorithmName="SHA-512" password="CC35"/>
  <autoFilter ref="C94:K39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3:H83"/>
    <mergeCell ref="E85:H85"/>
    <mergeCell ref="E87:H87"/>
    <mergeCell ref="L2:V2"/>
  </mergeCells>
  <hyperlinks>
    <hyperlink ref="F99" r:id="rId1" display="https://podminky.urs.cz/item/CS_URS_2025_02/213141112"/>
    <hyperlink ref="F111" r:id="rId2" display="https://podminky.urs.cz/item/CS_URS_2025_02/213311151"/>
    <hyperlink ref="F119" r:id="rId3" display="https://podminky.urs.cz/item/CS_URS_2025_02/631311236"/>
    <hyperlink ref="F143" r:id="rId4" display="https://podminky.urs.cz/item/CS_URS_2025_02/631319175"/>
    <hyperlink ref="F156" r:id="rId5" display="https://podminky.urs.cz/item/CS_URS_2025_02/631319185"/>
    <hyperlink ref="F167" r:id="rId6" display="https://podminky.urs.cz/item/CS_URS_2025_02/631351101"/>
    <hyperlink ref="F174" r:id="rId7" display="https://podminky.urs.cz/item/CS_URS_2025_02/631351102"/>
    <hyperlink ref="F181" r:id="rId8" display="https://podminky.urs.cz/item/CS_URS_2025_02/631362021"/>
    <hyperlink ref="F194" r:id="rId9" display="https://podminky.urs.cz/item/CS_URS_2025_02/632481213"/>
    <hyperlink ref="F207" r:id="rId10" display="https://podminky.urs.cz/item/CS_URS_2025_02/633991111"/>
    <hyperlink ref="F221" r:id="rId11" display="https://podminky.urs.cz/item/CS_URS_2025_02/949101111"/>
    <hyperlink ref="F227" r:id="rId12" display="https://podminky.urs.cz/item/CS_URS_2025_02/953943121"/>
    <hyperlink ref="F253" r:id="rId13" display="https://podminky.urs.cz/item/CS_URS_2025_02/953961214"/>
    <hyperlink ref="F259" r:id="rId14" display="https://podminky.urs.cz/item/CS_URS_2025_02/953965131"/>
    <hyperlink ref="F276" r:id="rId15" display="https://podminky.urs.cz/item/CS_URS_2025_02/998011008"/>
    <hyperlink ref="F280" r:id="rId16" display="https://podminky.urs.cz/item/CS_URS_2025_02/767163122"/>
    <hyperlink ref="F304" r:id="rId17" display="https://podminky.urs.cz/item/CS_URS_2025_02/767995112"/>
    <hyperlink ref="F325" r:id="rId18" display="https://podminky.urs.cz/item/CS_URS_2025_02/998767121"/>
    <hyperlink ref="F328" r:id="rId19" display="https://podminky.urs.cz/item/CS_URS_2025_02/783317101"/>
    <hyperlink ref="F345" r:id="rId20" display="https://podminky.urs.cz/item/CS_URS_2025_02/789111141"/>
    <hyperlink ref="F361" r:id="rId21" display="https://podminky.urs.cz/item/CS_URS_2025_02/789111260"/>
    <hyperlink ref="F377" r:id="rId22" display="https://podminky.urs.cz/item/CS_URS_2025_02/78941253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3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138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1094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31. 8. 2025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19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32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34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35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37</v>
      </c>
      <c r="E30" s="41"/>
      <c r="F30" s="41"/>
      <c r="G30" s="41"/>
      <c r="H30" s="41"/>
      <c r="I30" s="41"/>
      <c r="J30" s="156">
        <f>ROUND(J85,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39</v>
      </c>
      <c r="G32" s="41"/>
      <c r="H32" s="41"/>
      <c r="I32" s="157" t="s">
        <v>38</v>
      </c>
      <c r="J32" s="157" t="s">
        <v>40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41</v>
      </c>
      <c r="E33" s="145" t="s">
        <v>42</v>
      </c>
      <c r="F33" s="159">
        <f>ROUND((SUM(BE85:BE233)),  2)</f>
        <v>0</v>
      </c>
      <c r="G33" s="41"/>
      <c r="H33" s="41"/>
      <c r="I33" s="160">
        <v>0.20999999999999999</v>
      </c>
      <c r="J33" s="159">
        <f>ROUND(((SUM(BE85:BE233))*I33),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43</v>
      </c>
      <c r="F34" s="159">
        <f>ROUND((SUM(BF85:BF233)),  2)</f>
        <v>0</v>
      </c>
      <c r="G34" s="41"/>
      <c r="H34" s="41"/>
      <c r="I34" s="160">
        <v>0.12</v>
      </c>
      <c r="J34" s="159">
        <f>ROUND(((SUM(BF85:BF233))*I34),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44</v>
      </c>
      <c r="F35" s="159">
        <f>ROUND((SUM(BG85:BG233)),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45</v>
      </c>
      <c r="F36" s="159">
        <f>ROUND((SUM(BH85:BH233)),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ROUND((SUM(BI85:BI233)),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47</v>
      </c>
      <c r="E39" s="163"/>
      <c r="F39" s="163"/>
      <c r="G39" s="164" t="s">
        <v>48</v>
      </c>
      <c r="H39" s="165" t="s">
        <v>49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140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Novostavba skateparkového hřiště, Bystřice pod Hostýnem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138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03 - Betonové podlahy skateparku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31. 8. 2025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25.65" customHeight="1">
      <c r="A54" s="41"/>
      <c r="B54" s="42"/>
      <c r="C54" s="35" t="s">
        <v>25</v>
      </c>
      <c r="D54" s="43"/>
      <c r="E54" s="43"/>
      <c r="F54" s="30" t="str">
        <f>E15</f>
        <v>Město Bystřice pod Hostýnem</v>
      </c>
      <c r="G54" s="43"/>
      <c r="H54" s="43"/>
      <c r="I54" s="35" t="s">
        <v>31</v>
      </c>
      <c r="J54" s="39" t="str">
        <f>E21</f>
        <v>Michal Langoš, Hranice na Moravě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34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141</v>
      </c>
      <c r="D57" s="174"/>
      <c r="E57" s="174"/>
      <c r="F57" s="174"/>
      <c r="G57" s="174"/>
      <c r="H57" s="174"/>
      <c r="I57" s="174"/>
      <c r="J57" s="175" t="s">
        <v>142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69</v>
      </c>
      <c r="D59" s="43"/>
      <c r="E59" s="43"/>
      <c r="F59" s="43"/>
      <c r="G59" s="43"/>
      <c r="H59" s="43"/>
      <c r="I59" s="43"/>
      <c r="J59" s="105">
        <f>J85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143</v>
      </c>
    </row>
    <row r="60" s="9" customFormat="1" ht="24.96" customHeight="1">
      <c r="A60" s="9"/>
      <c r="B60" s="177"/>
      <c r="C60" s="178"/>
      <c r="D60" s="179" t="s">
        <v>144</v>
      </c>
      <c r="E60" s="180"/>
      <c r="F60" s="180"/>
      <c r="G60" s="180"/>
      <c r="H60" s="180"/>
      <c r="I60" s="180"/>
      <c r="J60" s="181">
        <f>J86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146</v>
      </c>
      <c r="E61" s="185"/>
      <c r="F61" s="185"/>
      <c r="G61" s="185"/>
      <c r="H61" s="185"/>
      <c r="I61" s="185"/>
      <c r="J61" s="186">
        <f>J87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430</v>
      </c>
      <c r="E62" s="185"/>
      <c r="F62" s="185"/>
      <c r="G62" s="185"/>
      <c r="H62" s="185"/>
      <c r="I62" s="185"/>
      <c r="J62" s="186">
        <f>J121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147</v>
      </c>
      <c r="E63" s="185"/>
      <c r="F63" s="185"/>
      <c r="G63" s="185"/>
      <c r="H63" s="185"/>
      <c r="I63" s="185"/>
      <c r="J63" s="186">
        <f>J206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148</v>
      </c>
      <c r="E64" s="185"/>
      <c r="F64" s="185"/>
      <c r="G64" s="185"/>
      <c r="H64" s="185"/>
      <c r="I64" s="185"/>
      <c r="J64" s="186">
        <f>J229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77"/>
      <c r="C65" s="178"/>
      <c r="D65" s="179" t="s">
        <v>150</v>
      </c>
      <c r="E65" s="180"/>
      <c r="F65" s="180"/>
      <c r="G65" s="180"/>
      <c r="H65" s="180"/>
      <c r="I65" s="180"/>
      <c r="J65" s="181">
        <f>J232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2" customFormat="1" ht="21.84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6.96" customHeight="1">
      <c r="A67" s="41"/>
      <c r="B67" s="62"/>
      <c r="C67" s="63"/>
      <c r="D67" s="63"/>
      <c r="E67" s="63"/>
      <c r="F67" s="63"/>
      <c r="G67" s="63"/>
      <c r="H67" s="63"/>
      <c r="I67" s="63"/>
      <c r="J67" s="63"/>
      <c r="K67" s="63"/>
      <c r="L67" s="14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71" s="2" customFormat="1" ht="6.96" customHeight="1">
      <c r="A71" s="41"/>
      <c r="B71" s="64"/>
      <c r="C71" s="65"/>
      <c r="D71" s="65"/>
      <c r="E71" s="65"/>
      <c r="F71" s="65"/>
      <c r="G71" s="65"/>
      <c r="H71" s="65"/>
      <c r="I71" s="65"/>
      <c r="J71" s="65"/>
      <c r="K71" s="65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24.96" customHeight="1">
      <c r="A72" s="41"/>
      <c r="B72" s="42"/>
      <c r="C72" s="26" t="s">
        <v>151</v>
      </c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16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3"/>
      <c r="D75" s="43"/>
      <c r="E75" s="172" t="str">
        <f>E7</f>
        <v>Novostavba skateparkového hřiště, Bystřice pod Hostýnem</v>
      </c>
      <c r="F75" s="35"/>
      <c r="G75" s="35"/>
      <c r="H75" s="35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138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72" t="str">
        <f>E9</f>
        <v>03 - Betonové podlahy skateparku</v>
      </c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21</v>
      </c>
      <c r="D79" s="43"/>
      <c r="E79" s="43"/>
      <c r="F79" s="30" t="str">
        <f>F12</f>
        <v xml:space="preserve"> </v>
      </c>
      <c r="G79" s="43"/>
      <c r="H79" s="43"/>
      <c r="I79" s="35" t="s">
        <v>23</v>
      </c>
      <c r="J79" s="75" t="str">
        <f>IF(J12="","",J12)</f>
        <v>31. 8. 2025</v>
      </c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5.65" customHeight="1">
      <c r="A81" s="41"/>
      <c r="B81" s="42"/>
      <c r="C81" s="35" t="s">
        <v>25</v>
      </c>
      <c r="D81" s="43"/>
      <c r="E81" s="43"/>
      <c r="F81" s="30" t="str">
        <f>E15</f>
        <v>Město Bystřice pod Hostýnem</v>
      </c>
      <c r="G81" s="43"/>
      <c r="H81" s="43"/>
      <c r="I81" s="35" t="s">
        <v>31</v>
      </c>
      <c r="J81" s="39" t="str">
        <f>E21</f>
        <v>Michal Langoš, Hranice na Moravě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29</v>
      </c>
      <c r="D82" s="43"/>
      <c r="E82" s="43"/>
      <c r="F82" s="30" t="str">
        <f>IF(E18="","",E18)</f>
        <v>Vyplň údaj</v>
      </c>
      <c r="G82" s="43"/>
      <c r="H82" s="43"/>
      <c r="I82" s="35" t="s">
        <v>34</v>
      </c>
      <c r="J82" s="39" t="str">
        <f>E24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0.32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1" customFormat="1" ht="29.28" customHeight="1">
      <c r="A84" s="188"/>
      <c r="B84" s="189"/>
      <c r="C84" s="190" t="s">
        <v>152</v>
      </c>
      <c r="D84" s="191" t="s">
        <v>56</v>
      </c>
      <c r="E84" s="191" t="s">
        <v>52</v>
      </c>
      <c r="F84" s="191" t="s">
        <v>53</v>
      </c>
      <c r="G84" s="191" t="s">
        <v>153</v>
      </c>
      <c r="H84" s="191" t="s">
        <v>154</v>
      </c>
      <c r="I84" s="191" t="s">
        <v>155</v>
      </c>
      <c r="J84" s="191" t="s">
        <v>142</v>
      </c>
      <c r="K84" s="192" t="s">
        <v>156</v>
      </c>
      <c r="L84" s="193"/>
      <c r="M84" s="95" t="s">
        <v>19</v>
      </c>
      <c r="N84" s="96" t="s">
        <v>41</v>
      </c>
      <c r="O84" s="96" t="s">
        <v>157</v>
      </c>
      <c r="P84" s="96" t="s">
        <v>158</v>
      </c>
      <c r="Q84" s="96" t="s">
        <v>159</v>
      </c>
      <c r="R84" s="96" t="s">
        <v>160</v>
      </c>
      <c r="S84" s="96" t="s">
        <v>161</v>
      </c>
      <c r="T84" s="97" t="s">
        <v>162</v>
      </c>
      <c r="U84" s="188"/>
      <c r="V84" s="188"/>
      <c r="W84" s="188"/>
      <c r="X84" s="188"/>
      <c r="Y84" s="188"/>
      <c r="Z84" s="188"/>
      <c r="AA84" s="188"/>
      <c r="AB84" s="188"/>
      <c r="AC84" s="188"/>
      <c r="AD84" s="188"/>
      <c r="AE84" s="188"/>
    </row>
    <row r="85" s="2" customFormat="1" ht="22.8" customHeight="1">
      <c r="A85" s="41"/>
      <c r="B85" s="42"/>
      <c r="C85" s="102" t="s">
        <v>163</v>
      </c>
      <c r="D85" s="43"/>
      <c r="E85" s="43"/>
      <c r="F85" s="43"/>
      <c r="G85" s="43"/>
      <c r="H85" s="43"/>
      <c r="I85" s="43"/>
      <c r="J85" s="194">
        <f>BK85</f>
        <v>0</v>
      </c>
      <c r="K85" s="43"/>
      <c r="L85" s="47"/>
      <c r="M85" s="98"/>
      <c r="N85" s="195"/>
      <c r="O85" s="99"/>
      <c r="P85" s="196">
        <f>P86+P232</f>
        <v>0</v>
      </c>
      <c r="Q85" s="99"/>
      <c r="R85" s="196">
        <f>R86+R232</f>
        <v>627.72358256000007</v>
      </c>
      <c r="S85" s="99"/>
      <c r="T85" s="197">
        <f>T86+T232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0" t="s">
        <v>70</v>
      </c>
      <c r="AU85" s="20" t="s">
        <v>143</v>
      </c>
      <c r="BK85" s="198">
        <f>BK86+BK232</f>
        <v>0</v>
      </c>
    </row>
    <row r="86" s="12" customFormat="1" ht="25.92" customHeight="1">
      <c r="A86" s="12"/>
      <c r="B86" s="199"/>
      <c r="C86" s="200"/>
      <c r="D86" s="201" t="s">
        <v>70</v>
      </c>
      <c r="E86" s="202" t="s">
        <v>164</v>
      </c>
      <c r="F86" s="202" t="s">
        <v>165</v>
      </c>
      <c r="G86" s="200"/>
      <c r="H86" s="200"/>
      <c r="I86" s="203"/>
      <c r="J86" s="204">
        <f>BK86</f>
        <v>0</v>
      </c>
      <c r="K86" s="200"/>
      <c r="L86" s="205"/>
      <c r="M86" s="206"/>
      <c r="N86" s="207"/>
      <c r="O86" s="207"/>
      <c r="P86" s="208">
        <f>P87+P121+P206+P229</f>
        <v>0</v>
      </c>
      <c r="Q86" s="207"/>
      <c r="R86" s="208">
        <f>R87+R121+R206+R229</f>
        <v>627.72358256000007</v>
      </c>
      <c r="S86" s="207"/>
      <c r="T86" s="209">
        <f>T87+T121+T206+T229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10" t="s">
        <v>79</v>
      </c>
      <c r="AT86" s="211" t="s">
        <v>70</v>
      </c>
      <c r="AU86" s="211" t="s">
        <v>71</v>
      </c>
      <c r="AY86" s="210" t="s">
        <v>166</v>
      </c>
      <c r="BK86" s="212">
        <f>BK87+BK121+BK206+BK229</f>
        <v>0</v>
      </c>
    </row>
    <row r="87" s="12" customFormat="1" ht="22.8" customHeight="1">
      <c r="A87" s="12"/>
      <c r="B87" s="199"/>
      <c r="C87" s="200"/>
      <c r="D87" s="201" t="s">
        <v>70</v>
      </c>
      <c r="E87" s="213" t="s">
        <v>81</v>
      </c>
      <c r="F87" s="213" t="s">
        <v>248</v>
      </c>
      <c r="G87" s="200"/>
      <c r="H87" s="200"/>
      <c r="I87" s="203"/>
      <c r="J87" s="214">
        <f>BK87</f>
        <v>0</v>
      </c>
      <c r="K87" s="200"/>
      <c r="L87" s="205"/>
      <c r="M87" s="206"/>
      <c r="N87" s="207"/>
      <c r="O87" s="207"/>
      <c r="P87" s="208">
        <f>SUM(P88:P120)</f>
        <v>0</v>
      </c>
      <c r="Q87" s="207"/>
      <c r="R87" s="208">
        <f>SUM(R88:R120)</f>
        <v>453.27994640000003</v>
      </c>
      <c r="S87" s="207"/>
      <c r="T87" s="209">
        <f>SUM(T88:T120)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79</v>
      </c>
      <c r="AT87" s="211" t="s">
        <v>70</v>
      </c>
      <c r="AU87" s="211" t="s">
        <v>79</v>
      </c>
      <c r="AY87" s="210" t="s">
        <v>166</v>
      </c>
      <c r="BK87" s="212">
        <f>SUM(BK88:BK120)</f>
        <v>0</v>
      </c>
    </row>
    <row r="88" s="2" customFormat="1" ht="24.15" customHeight="1">
      <c r="A88" s="41"/>
      <c r="B88" s="42"/>
      <c r="C88" s="215" t="s">
        <v>79</v>
      </c>
      <c r="D88" s="215" t="s">
        <v>168</v>
      </c>
      <c r="E88" s="216" t="s">
        <v>431</v>
      </c>
      <c r="F88" s="217" t="s">
        <v>432</v>
      </c>
      <c r="G88" s="218" t="s">
        <v>188</v>
      </c>
      <c r="H88" s="219">
        <v>426.57999999999998</v>
      </c>
      <c r="I88" s="220"/>
      <c r="J88" s="221">
        <f>ROUND(I88*H88,2)</f>
        <v>0</v>
      </c>
      <c r="K88" s="217" t="s">
        <v>172</v>
      </c>
      <c r="L88" s="47"/>
      <c r="M88" s="222" t="s">
        <v>19</v>
      </c>
      <c r="N88" s="223" t="s">
        <v>42</v>
      </c>
      <c r="O88" s="87"/>
      <c r="P88" s="224">
        <f>O88*H88</f>
        <v>0</v>
      </c>
      <c r="Q88" s="224">
        <v>0.00013999999999999999</v>
      </c>
      <c r="R88" s="224">
        <f>Q88*H88</f>
        <v>0.059721199999999995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173</v>
      </c>
      <c r="AT88" s="226" t="s">
        <v>168</v>
      </c>
      <c r="AU88" s="226" t="s">
        <v>81</v>
      </c>
      <c r="AY88" s="20" t="s">
        <v>166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79</v>
      </c>
      <c r="BK88" s="227">
        <f>ROUND(I88*H88,2)</f>
        <v>0</v>
      </c>
      <c r="BL88" s="20" t="s">
        <v>173</v>
      </c>
      <c r="BM88" s="226" t="s">
        <v>1095</v>
      </c>
    </row>
    <row r="89" s="2" customFormat="1">
      <c r="A89" s="41"/>
      <c r="B89" s="42"/>
      <c r="C89" s="43"/>
      <c r="D89" s="228" t="s">
        <v>175</v>
      </c>
      <c r="E89" s="43"/>
      <c r="F89" s="229" t="s">
        <v>434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175</v>
      </c>
      <c r="AU89" s="20" t="s">
        <v>81</v>
      </c>
    </row>
    <row r="90" s="13" customFormat="1">
      <c r="A90" s="13"/>
      <c r="B90" s="233"/>
      <c r="C90" s="234"/>
      <c r="D90" s="235" t="s">
        <v>177</v>
      </c>
      <c r="E90" s="236" t="s">
        <v>19</v>
      </c>
      <c r="F90" s="237" t="s">
        <v>1096</v>
      </c>
      <c r="G90" s="234"/>
      <c r="H90" s="236" t="s">
        <v>19</v>
      </c>
      <c r="I90" s="238"/>
      <c r="J90" s="234"/>
      <c r="K90" s="234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177</v>
      </c>
      <c r="AU90" s="243" t="s">
        <v>81</v>
      </c>
      <c r="AV90" s="13" t="s">
        <v>79</v>
      </c>
      <c r="AW90" s="13" t="s">
        <v>33</v>
      </c>
      <c r="AX90" s="13" t="s">
        <v>71</v>
      </c>
      <c r="AY90" s="243" t="s">
        <v>166</v>
      </c>
    </row>
    <row r="91" s="13" customFormat="1">
      <c r="A91" s="13"/>
      <c r="B91" s="233"/>
      <c r="C91" s="234"/>
      <c r="D91" s="235" t="s">
        <v>177</v>
      </c>
      <c r="E91" s="236" t="s">
        <v>19</v>
      </c>
      <c r="F91" s="237" t="s">
        <v>1097</v>
      </c>
      <c r="G91" s="234"/>
      <c r="H91" s="236" t="s">
        <v>19</v>
      </c>
      <c r="I91" s="238"/>
      <c r="J91" s="234"/>
      <c r="K91" s="234"/>
      <c r="L91" s="239"/>
      <c r="M91" s="240"/>
      <c r="N91" s="241"/>
      <c r="O91" s="241"/>
      <c r="P91" s="241"/>
      <c r="Q91" s="241"/>
      <c r="R91" s="241"/>
      <c r="S91" s="241"/>
      <c r="T91" s="242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43" t="s">
        <v>177</v>
      </c>
      <c r="AU91" s="243" t="s">
        <v>81</v>
      </c>
      <c r="AV91" s="13" t="s">
        <v>79</v>
      </c>
      <c r="AW91" s="13" t="s">
        <v>33</v>
      </c>
      <c r="AX91" s="13" t="s">
        <v>71</v>
      </c>
      <c r="AY91" s="243" t="s">
        <v>166</v>
      </c>
    </row>
    <row r="92" s="13" customFormat="1">
      <c r="A92" s="13"/>
      <c r="B92" s="233"/>
      <c r="C92" s="234"/>
      <c r="D92" s="235" t="s">
        <v>177</v>
      </c>
      <c r="E92" s="236" t="s">
        <v>19</v>
      </c>
      <c r="F92" s="237" t="s">
        <v>1098</v>
      </c>
      <c r="G92" s="234"/>
      <c r="H92" s="236" t="s">
        <v>19</v>
      </c>
      <c r="I92" s="238"/>
      <c r="J92" s="234"/>
      <c r="K92" s="234"/>
      <c r="L92" s="239"/>
      <c r="M92" s="240"/>
      <c r="N92" s="241"/>
      <c r="O92" s="241"/>
      <c r="P92" s="241"/>
      <c r="Q92" s="241"/>
      <c r="R92" s="241"/>
      <c r="S92" s="241"/>
      <c r="T92" s="242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T92" s="243" t="s">
        <v>177</v>
      </c>
      <c r="AU92" s="243" t="s">
        <v>81</v>
      </c>
      <c r="AV92" s="13" t="s">
        <v>79</v>
      </c>
      <c r="AW92" s="13" t="s">
        <v>33</v>
      </c>
      <c r="AX92" s="13" t="s">
        <v>71</v>
      </c>
      <c r="AY92" s="243" t="s">
        <v>166</v>
      </c>
    </row>
    <row r="93" s="14" customFormat="1">
      <c r="A93" s="14"/>
      <c r="B93" s="244"/>
      <c r="C93" s="245"/>
      <c r="D93" s="235" t="s">
        <v>177</v>
      </c>
      <c r="E93" s="246" t="s">
        <v>19</v>
      </c>
      <c r="F93" s="247" t="s">
        <v>1099</v>
      </c>
      <c r="G93" s="245"/>
      <c r="H93" s="248">
        <v>26.399999999999999</v>
      </c>
      <c r="I93" s="249"/>
      <c r="J93" s="245"/>
      <c r="K93" s="245"/>
      <c r="L93" s="250"/>
      <c r="M93" s="251"/>
      <c r="N93" s="252"/>
      <c r="O93" s="252"/>
      <c r="P93" s="252"/>
      <c r="Q93" s="252"/>
      <c r="R93" s="252"/>
      <c r="S93" s="252"/>
      <c r="T93" s="253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54" t="s">
        <v>177</v>
      </c>
      <c r="AU93" s="254" t="s">
        <v>81</v>
      </c>
      <c r="AV93" s="14" t="s">
        <v>81</v>
      </c>
      <c r="AW93" s="14" t="s">
        <v>33</v>
      </c>
      <c r="AX93" s="14" t="s">
        <v>71</v>
      </c>
      <c r="AY93" s="254" t="s">
        <v>166</v>
      </c>
    </row>
    <row r="94" s="13" customFormat="1">
      <c r="A94" s="13"/>
      <c r="B94" s="233"/>
      <c r="C94" s="234"/>
      <c r="D94" s="235" t="s">
        <v>177</v>
      </c>
      <c r="E94" s="236" t="s">
        <v>19</v>
      </c>
      <c r="F94" s="237" t="s">
        <v>1100</v>
      </c>
      <c r="G94" s="234"/>
      <c r="H94" s="236" t="s">
        <v>19</v>
      </c>
      <c r="I94" s="238"/>
      <c r="J94" s="234"/>
      <c r="K94" s="234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177</v>
      </c>
      <c r="AU94" s="243" t="s">
        <v>81</v>
      </c>
      <c r="AV94" s="13" t="s">
        <v>79</v>
      </c>
      <c r="AW94" s="13" t="s">
        <v>33</v>
      </c>
      <c r="AX94" s="13" t="s">
        <v>71</v>
      </c>
      <c r="AY94" s="243" t="s">
        <v>166</v>
      </c>
    </row>
    <row r="95" s="14" customFormat="1">
      <c r="A95" s="14"/>
      <c r="B95" s="244"/>
      <c r="C95" s="245"/>
      <c r="D95" s="235" t="s">
        <v>177</v>
      </c>
      <c r="E95" s="246" t="s">
        <v>19</v>
      </c>
      <c r="F95" s="247" t="s">
        <v>1101</v>
      </c>
      <c r="G95" s="245"/>
      <c r="H95" s="248">
        <v>290.27999999999997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177</v>
      </c>
      <c r="AU95" s="254" t="s">
        <v>81</v>
      </c>
      <c r="AV95" s="14" t="s">
        <v>81</v>
      </c>
      <c r="AW95" s="14" t="s">
        <v>33</v>
      </c>
      <c r="AX95" s="14" t="s">
        <v>71</v>
      </c>
      <c r="AY95" s="254" t="s">
        <v>166</v>
      </c>
    </row>
    <row r="96" s="13" customFormat="1">
      <c r="A96" s="13"/>
      <c r="B96" s="233"/>
      <c r="C96" s="234"/>
      <c r="D96" s="235" t="s">
        <v>177</v>
      </c>
      <c r="E96" s="236" t="s">
        <v>19</v>
      </c>
      <c r="F96" s="237" t="s">
        <v>1102</v>
      </c>
      <c r="G96" s="234"/>
      <c r="H96" s="236" t="s">
        <v>19</v>
      </c>
      <c r="I96" s="238"/>
      <c r="J96" s="234"/>
      <c r="K96" s="234"/>
      <c r="L96" s="239"/>
      <c r="M96" s="240"/>
      <c r="N96" s="241"/>
      <c r="O96" s="241"/>
      <c r="P96" s="241"/>
      <c r="Q96" s="241"/>
      <c r="R96" s="241"/>
      <c r="S96" s="241"/>
      <c r="T96" s="242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43" t="s">
        <v>177</v>
      </c>
      <c r="AU96" s="243" t="s">
        <v>81</v>
      </c>
      <c r="AV96" s="13" t="s">
        <v>79</v>
      </c>
      <c r="AW96" s="13" t="s">
        <v>33</v>
      </c>
      <c r="AX96" s="13" t="s">
        <v>71</v>
      </c>
      <c r="AY96" s="243" t="s">
        <v>166</v>
      </c>
    </row>
    <row r="97" s="14" customFormat="1">
      <c r="A97" s="14"/>
      <c r="B97" s="244"/>
      <c r="C97" s="245"/>
      <c r="D97" s="235" t="s">
        <v>177</v>
      </c>
      <c r="E97" s="246" t="s">
        <v>19</v>
      </c>
      <c r="F97" s="247" t="s">
        <v>1103</v>
      </c>
      <c r="G97" s="245"/>
      <c r="H97" s="248">
        <v>109.90000000000001</v>
      </c>
      <c r="I97" s="249"/>
      <c r="J97" s="245"/>
      <c r="K97" s="245"/>
      <c r="L97" s="250"/>
      <c r="M97" s="251"/>
      <c r="N97" s="252"/>
      <c r="O97" s="252"/>
      <c r="P97" s="252"/>
      <c r="Q97" s="252"/>
      <c r="R97" s="252"/>
      <c r="S97" s="252"/>
      <c r="T97" s="253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4" t="s">
        <v>177</v>
      </c>
      <c r="AU97" s="254" t="s">
        <v>81</v>
      </c>
      <c r="AV97" s="14" t="s">
        <v>81</v>
      </c>
      <c r="AW97" s="14" t="s">
        <v>33</v>
      </c>
      <c r="AX97" s="14" t="s">
        <v>71</v>
      </c>
      <c r="AY97" s="254" t="s">
        <v>166</v>
      </c>
    </row>
    <row r="98" s="15" customFormat="1">
      <c r="A98" s="15"/>
      <c r="B98" s="255"/>
      <c r="C98" s="256"/>
      <c r="D98" s="235" t="s">
        <v>177</v>
      </c>
      <c r="E98" s="257" t="s">
        <v>19</v>
      </c>
      <c r="F98" s="258" t="s">
        <v>180</v>
      </c>
      <c r="G98" s="256"/>
      <c r="H98" s="259">
        <v>426.57999999999993</v>
      </c>
      <c r="I98" s="260"/>
      <c r="J98" s="256"/>
      <c r="K98" s="256"/>
      <c r="L98" s="261"/>
      <c r="M98" s="262"/>
      <c r="N98" s="263"/>
      <c r="O98" s="263"/>
      <c r="P98" s="263"/>
      <c r="Q98" s="263"/>
      <c r="R98" s="263"/>
      <c r="S98" s="263"/>
      <c r="T98" s="264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5" t="s">
        <v>177</v>
      </c>
      <c r="AU98" s="265" t="s">
        <v>81</v>
      </c>
      <c r="AV98" s="15" t="s">
        <v>173</v>
      </c>
      <c r="AW98" s="15" t="s">
        <v>33</v>
      </c>
      <c r="AX98" s="15" t="s">
        <v>79</v>
      </c>
      <c r="AY98" s="265" t="s">
        <v>166</v>
      </c>
    </row>
    <row r="99" s="2" customFormat="1" ht="16.5" customHeight="1">
      <c r="A99" s="41"/>
      <c r="B99" s="42"/>
      <c r="C99" s="283" t="s">
        <v>81</v>
      </c>
      <c r="D99" s="283" t="s">
        <v>392</v>
      </c>
      <c r="E99" s="284" t="s">
        <v>438</v>
      </c>
      <c r="F99" s="285" t="s">
        <v>439</v>
      </c>
      <c r="G99" s="286" t="s">
        <v>188</v>
      </c>
      <c r="H99" s="287">
        <v>505.28399999999999</v>
      </c>
      <c r="I99" s="288"/>
      <c r="J99" s="289">
        <f>ROUND(I99*H99,2)</f>
        <v>0</v>
      </c>
      <c r="K99" s="285" t="s">
        <v>172</v>
      </c>
      <c r="L99" s="290"/>
      <c r="M99" s="291" t="s">
        <v>19</v>
      </c>
      <c r="N99" s="292" t="s">
        <v>42</v>
      </c>
      <c r="O99" s="87"/>
      <c r="P99" s="224">
        <f>O99*H99</f>
        <v>0</v>
      </c>
      <c r="Q99" s="224">
        <v>0.00029999999999999997</v>
      </c>
      <c r="R99" s="224">
        <f>Q99*H99</f>
        <v>0.15158519999999998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226</v>
      </c>
      <c r="AT99" s="226" t="s">
        <v>392</v>
      </c>
      <c r="AU99" s="226" t="s">
        <v>81</v>
      </c>
      <c r="AY99" s="20" t="s">
        <v>166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79</v>
      </c>
      <c r="BK99" s="227">
        <f>ROUND(I99*H99,2)</f>
        <v>0</v>
      </c>
      <c r="BL99" s="20" t="s">
        <v>173</v>
      </c>
      <c r="BM99" s="226" t="s">
        <v>1104</v>
      </c>
    </row>
    <row r="100" s="13" customFormat="1">
      <c r="A100" s="13"/>
      <c r="B100" s="233"/>
      <c r="C100" s="234"/>
      <c r="D100" s="235" t="s">
        <v>177</v>
      </c>
      <c r="E100" s="236" t="s">
        <v>19</v>
      </c>
      <c r="F100" s="237" t="s">
        <v>1096</v>
      </c>
      <c r="G100" s="234"/>
      <c r="H100" s="236" t="s">
        <v>19</v>
      </c>
      <c r="I100" s="238"/>
      <c r="J100" s="234"/>
      <c r="K100" s="234"/>
      <c r="L100" s="239"/>
      <c r="M100" s="240"/>
      <c r="N100" s="241"/>
      <c r="O100" s="241"/>
      <c r="P100" s="241"/>
      <c r="Q100" s="241"/>
      <c r="R100" s="241"/>
      <c r="S100" s="241"/>
      <c r="T100" s="242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3" t="s">
        <v>177</v>
      </c>
      <c r="AU100" s="243" t="s">
        <v>81</v>
      </c>
      <c r="AV100" s="13" t="s">
        <v>79</v>
      </c>
      <c r="AW100" s="13" t="s">
        <v>33</v>
      </c>
      <c r="AX100" s="13" t="s">
        <v>71</v>
      </c>
      <c r="AY100" s="243" t="s">
        <v>166</v>
      </c>
    </row>
    <row r="101" s="13" customFormat="1">
      <c r="A101" s="13"/>
      <c r="B101" s="233"/>
      <c r="C101" s="234"/>
      <c r="D101" s="235" t="s">
        <v>177</v>
      </c>
      <c r="E101" s="236" t="s">
        <v>19</v>
      </c>
      <c r="F101" s="237" t="s">
        <v>1097</v>
      </c>
      <c r="G101" s="234"/>
      <c r="H101" s="236" t="s">
        <v>19</v>
      </c>
      <c r="I101" s="238"/>
      <c r="J101" s="234"/>
      <c r="K101" s="234"/>
      <c r="L101" s="239"/>
      <c r="M101" s="240"/>
      <c r="N101" s="241"/>
      <c r="O101" s="241"/>
      <c r="P101" s="241"/>
      <c r="Q101" s="241"/>
      <c r="R101" s="241"/>
      <c r="S101" s="241"/>
      <c r="T101" s="242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3" t="s">
        <v>177</v>
      </c>
      <c r="AU101" s="243" t="s">
        <v>81</v>
      </c>
      <c r="AV101" s="13" t="s">
        <v>79</v>
      </c>
      <c r="AW101" s="13" t="s">
        <v>33</v>
      </c>
      <c r="AX101" s="13" t="s">
        <v>71</v>
      </c>
      <c r="AY101" s="243" t="s">
        <v>166</v>
      </c>
    </row>
    <row r="102" s="13" customFormat="1">
      <c r="A102" s="13"/>
      <c r="B102" s="233"/>
      <c r="C102" s="234"/>
      <c r="D102" s="235" t="s">
        <v>177</v>
      </c>
      <c r="E102" s="236" t="s">
        <v>19</v>
      </c>
      <c r="F102" s="237" t="s">
        <v>1098</v>
      </c>
      <c r="G102" s="234"/>
      <c r="H102" s="236" t="s">
        <v>19</v>
      </c>
      <c r="I102" s="238"/>
      <c r="J102" s="234"/>
      <c r="K102" s="234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177</v>
      </c>
      <c r="AU102" s="243" t="s">
        <v>81</v>
      </c>
      <c r="AV102" s="13" t="s">
        <v>79</v>
      </c>
      <c r="AW102" s="13" t="s">
        <v>33</v>
      </c>
      <c r="AX102" s="13" t="s">
        <v>71</v>
      </c>
      <c r="AY102" s="243" t="s">
        <v>166</v>
      </c>
    </row>
    <row r="103" s="14" customFormat="1">
      <c r="A103" s="14"/>
      <c r="B103" s="244"/>
      <c r="C103" s="245"/>
      <c r="D103" s="235" t="s">
        <v>177</v>
      </c>
      <c r="E103" s="246" t="s">
        <v>19</v>
      </c>
      <c r="F103" s="247" t="s">
        <v>1099</v>
      </c>
      <c r="G103" s="245"/>
      <c r="H103" s="248">
        <v>26.399999999999999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177</v>
      </c>
      <c r="AU103" s="254" t="s">
        <v>81</v>
      </c>
      <c r="AV103" s="14" t="s">
        <v>81</v>
      </c>
      <c r="AW103" s="14" t="s">
        <v>33</v>
      </c>
      <c r="AX103" s="14" t="s">
        <v>71</v>
      </c>
      <c r="AY103" s="254" t="s">
        <v>166</v>
      </c>
    </row>
    <row r="104" s="13" customFormat="1">
      <c r="A104" s="13"/>
      <c r="B104" s="233"/>
      <c r="C104" s="234"/>
      <c r="D104" s="235" t="s">
        <v>177</v>
      </c>
      <c r="E104" s="236" t="s">
        <v>19</v>
      </c>
      <c r="F104" s="237" t="s">
        <v>1100</v>
      </c>
      <c r="G104" s="234"/>
      <c r="H104" s="236" t="s">
        <v>19</v>
      </c>
      <c r="I104" s="238"/>
      <c r="J104" s="234"/>
      <c r="K104" s="234"/>
      <c r="L104" s="239"/>
      <c r="M104" s="240"/>
      <c r="N104" s="241"/>
      <c r="O104" s="241"/>
      <c r="P104" s="241"/>
      <c r="Q104" s="241"/>
      <c r="R104" s="241"/>
      <c r="S104" s="241"/>
      <c r="T104" s="242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3" t="s">
        <v>177</v>
      </c>
      <c r="AU104" s="243" t="s">
        <v>81</v>
      </c>
      <c r="AV104" s="13" t="s">
        <v>79</v>
      </c>
      <c r="AW104" s="13" t="s">
        <v>33</v>
      </c>
      <c r="AX104" s="13" t="s">
        <v>71</v>
      </c>
      <c r="AY104" s="243" t="s">
        <v>166</v>
      </c>
    </row>
    <row r="105" s="14" customFormat="1">
      <c r="A105" s="14"/>
      <c r="B105" s="244"/>
      <c r="C105" s="245"/>
      <c r="D105" s="235" t="s">
        <v>177</v>
      </c>
      <c r="E105" s="246" t="s">
        <v>19</v>
      </c>
      <c r="F105" s="247" t="s">
        <v>1101</v>
      </c>
      <c r="G105" s="245"/>
      <c r="H105" s="248">
        <v>290.27999999999997</v>
      </c>
      <c r="I105" s="249"/>
      <c r="J105" s="245"/>
      <c r="K105" s="245"/>
      <c r="L105" s="250"/>
      <c r="M105" s="251"/>
      <c r="N105" s="252"/>
      <c r="O105" s="252"/>
      <c r="P105" s="252"/>
      <c r="Q105" s="252"/>
      <c r="R105" s="252"/>
      <c r="S105" s="252"/>
      <c r="T105" s="253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4" t="s">
        <v>177</v>
      </c>
      <c r="AU105" s="254" t="s">
        <v>81</v>
      </c>
      <c r="AV105" s="14" t="s">
        <v>81</v>
      </c>
      <c r="AW105" s="14" t="s">
        <v>33</v>
      </c>
      <c r="AX105" s="14" t="s">
        <v>71</v>
      </c>
      <c r="AY105" s="254" t="s">
        <v>166</v>
      </c>
    </row>
    <row r="106" s="13" customFormat="1">
      <c r="A106" s="13"/>
      <c r="B106" s="233"/>
      <c r="C106" s="234"/>
      <c r="D106" s="235" t="s">
        <v>177</v>
      </c>
      <c r="E106" s="236" t="s">
        <v>19</v>
      </c>
      <c r="F106" s="237" t="s">
        <v>1102</v>
      </c>
      <c r="G106" s="234"/>
      <c r="H106" s="236" t="s">
        <v>19</v>
      </c>
      <c r="I106" s="238"/>
      <c r="J106" s="234"/>
      <c r="K106" s="234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177</v>
      </c>
      <c r="AU106" s="243" t="s">
        <v>81</v>
      </c>
      <c r="AV106" s="13" t="s">
        <v>79</v>
      </c>
      <c r="AW106" s="13" t="s">
        <v>33</v>
      </c>
      <c r="AX106" s="13" t="s">
        <v>71</v>
      </c>
      <c r="AY106" s="243" t="s">
        <v>166</v>
      </c>
    </row>
    <row r="107" s="14" customFormat="1">
      <c r="A107" s="14"/>
      <c r="B107" s="244"/>
      <c r="C107" s="245"/>
      <c r="D107" s="235" t="s">
        <v>177</v>
      </c>
      <c r="E107" s="246" t="s">
        <v>19</v>
      </c>
      <c r="F107" s="247" t="s">
        <v>1103</v>
      </c>
      <c r="G107" s="245"/>
      <c r="H107" s="248">
        <v>109.90000000000001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177</v>
      </c>
      <c r="AU107" s="254" t="s">
        <v>81</v>
      </c>
      <c r="AV107" s="14" t="s">
        <v>81</v>
      </c>
      <c r="AW107" s="14" t="s">
        <v>33</v>
      </c>
      <c r="AX107" s="14" t="s">
        <v>71</v>
      </c>
      <c r="AY107" s="254" t="s">
        <v>166</v>
      </c>
    </row>
    <row r="108" s="15" customFormat="1">
      <c r="A108" s="15"/>
      <c r="B108" s="255"/>
      <c r="C108" s="256"/>
      <c r="D108" s="235" t="s">
        <v>177</v>
      </c>
      <c r="E108" s="257" t="s">
        <v>19</v>
      </c>
      <c r="F108" s="258" t="s">
        <v>180</v>
      </c>
      <c r="G108" s="256"/>
      <c r="H108" s="259">
        <v>426.57999999999993</v>
      </c>
      <c r="I108" s="260"/>
      <c r="J108" s="256"/>
      <c r="K108" s="256"/>
      <c r="L108" s="261"/>
      <c r="M108" s="262"/>
      <c r="N108" s="263"/>
      <c r="O108" s="263"/>
      <c r="P108" s="263"/>
      <c r="Q108" s="263"/>
      <c r="R108" s="263"/>
      <c r="S108" s="263"/>
      <c r="T108" s="264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5" t="s">
        <v>177</v>
      </c>
      <c r="AU108" s="265" t="s">
        <v>81</v>
      </c>
      <c r="AV108" s="15" t="s">
        <v>173</v>
      </c>
      <c r="AW108" s="15" t="s">
        <v>33</v>
      </c>
      <c r="AX108" s="15" t="s">
        <v>79</v>
      </c>
      <c r="AY108" s="265" t="s">
        <v>166</v>
      </c>
    </row>
    <row r="109" s="14" customFormat="1">
      <c r="A109" s="14"/>
      <c r="B109" s="244"/>
      <c r="C109" s="245"/>
      <c r="D109" s="235" t="s">
        <v>177</v>
      </c>
      <c r="E109" s="245"/>
      <c r="F109" s="247" t="s">
        <v>1105</v>
      </c>
      <c r="G109" s="245"/>
      <c r="H109" s="248">
        <v>505.28399999999999</v>
      </c>
      <c r="I109" s="249"/>
      <c r="J109" s="245"/>
      <c r="K109" s="245"/>
      <c r="L109" s="250"/>
      <c r="M109" s="251"/>
      <c r="N109" s="252"/>
      <c r="O109" s="252"/>
      <c r="P109" s="252"/>
      <c r="Q109" s="252"/>
      <c r="R109" s="252"/>
      <c r="S109" s="252"/>
      <c r="T109" s="253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4" t="s">
        <v>177</v>
      </c>
      <c r="AU109" s="254" t="s">
        <v>81</v>
      </c>
      <c r="AV109" s="14" t="s">
        <v>81</v>
      </c>
      <c r="AW109" s="14" t="s">
        <v>4</v>
      </c>
      <c r="AX109" s="14" t="s">
        <v>79</v>
      </c>
      <c r="AY109" s="254" t="s">
        <v>166</v>
      </c>
    </row>
    <row r="110" s="2" customFormat="1" ht="16.5" customHeight="1">
      <c r="A110" s="41"/>
      <c r="B110" s="42"/>
      <c r="C110" s="215" t="s">
        <v>185</v>
      </c>
      <c r="D110" s="215" t="s">
        <v>168</v>
      </c>
      <c r="E110" s="216" t="s">
        <v>442</v>
      </c>
      <c r="F110" s="217" t="s">
        <v>443</v>
      </c>
      <c r="G110" s="218" t="s">
        <v>194</v>
      </c>
      <c r="H110" s="219">
        <v>209.75399999999999</v>
      </c>
      <c r="I110" s="220"/>
      <c r="J110" s="221">
        <f>ROUND(I110*H110,2)</f>
        <v>0</v>
      </c>
      <c r="K110" s="217" t="s">
        <v>172</v>
      </c>
      <c r="L110" s="47"/>
      <c r="M110" s="222" t="s">
        <v>19</v>
      </c>
      <c r="N110" s="223" t="s">
        <v>42</v>
      </c>
      <c r="O110" s="87"/>
      <c r="P110" s="224">
        <f>O110*H110</f>
        <v>0</v>
      </c>
      <c r="Q110" s="224">
        <v>2.1600000000000001</v>
      </c>
      <c r="R110" s="224">
        <f>Q110*H110</f>
        <v>453.06864000000002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173</v>
      </c>
      <c r="AT110" s="226" t="s">
        <v>168</v>
      </c>
      <c r="AU110" s="226" t="s">
        <v>81</v>
      </c>
      <c r="AY110" s="20" t="s">
        <v>166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79</v>
      </c>
      <c r="BK110" s="227">
        <f>ROUND(I110*H110,2)</f>
        <v>0</v>
      </c>
      <c r="BL110" s="20" t="s">
        <v>173</v>
      </c>
      <c r="BM110" s="226" t="s">
        <v>1106</v>
      </c>
    </row>
    <row r="111" s="2" customFormat="1">
      <c r="A111" s="41"/>
      <c r="B111" s="42"/>
      <c r="C111" s="43"/>
      <c r="D111" s="228" t="s">
        <v>175</v>
      </c>
      <c r="E111" s="43"/>
      <c r="F111" s="229" t="s">
        <v>445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175</v>
      </c>
      <c r="AU111" s="20" t="s">
        <v>81</v>
      </c>
    </row>
    <row r="112" s="13" customFormat="1">
      <c r="A112" s="13"/>
      <c r="B112" s="233"/>
      <c r="C112" s="234"/>
      <c r="D112" s="235" t="s">
        <v>177</v>
      </c>
      <c r="E112" s="236" t="s">
        <v>19</v>
      </c>
      <c r="F112" s="237" t="s">
        <v>1096</v>
      </c>
      <c r="G112" s="234"/>
      <c r="H112" s="236" t="s">
        <v>19</v>
      </c>
      <c r="I112" s="238"/>
      <c r="J112" s="234"/>
      <c r="K112" s="234"/>
      <c r="L112" s="239"/>
      <c r="M112" s="240"/>
      <c r="N112" s="241"/>
      <c r="O112" s="241"/>
      <c r="P112" s="241"/>
      <c r="Q112" s="241"/>
      <c r="R112" s="241"/>
      <c r="S112" s="241"/>
      <c r="T112" s="242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3" t="s">
        <v>177</v>
      </c>
      <c r="AU112" s="243" t="s">
        <v>81</v>
      </c>
      <c r="AV112" s="13" t="s">
        <v>79</v>
      </c>
      <c r="AW112" s="13" t="s">
        <v>33</v>
      </c>
      <c r="AX112" s="13" t="s">
        <v>71</v>
      </c>
      <c r="AY112" s="243" t="s">
        <v>166</v>
      </c>
    </row>
    <row r="113" s="13" customFormat="1">
      <c r="A113" s="13"/>
      <c r="B113" s="233"/>
      <c r="C113" s="234"/>
      <c r="D113" s="235" t="s">
        <v>177</v>
      </c>
      <c r="E113" s="236" t="s">
        <v>19</v>
      </c>
      <c r="F113" s="237" t="s">
        <v>1097</v>
      </c>
      <c r="G113" s="234"/>
      <c r="H113" s="236" t="s">
        <v>19</v>
      </c>
      <c r="I113" s="238"/>
      <c r="J113" s="234"/>
      <c r="K113" s="234"/>
      <c r="L113" s="239"/>
      <c r="M113" s="240"/>
      <c r="N113" s="241"/>
      <c r="O113" s="241"/>
      <c r="P113" s="241"/>
      <c r="Q113" s="241"/>
      <c r="R113" s="241"/>
      <c r="S113" s="241"/>
      <c r="T113" s="242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3" t="s">
        <v>177</v>
      </c>
      <c r="AU113" s="243" t="s">
        <v>81</v>
      </c>
      <c r="AV113" s="13" t="s">
        <v>79</v>
      </c>
      <c r="AW113" s="13" t="s">
        <v>33</v>
      </c>
      <c r="AX113" s="13" t="s">
        <v>71</v>
      </c>
      <c r="AY113" s="243" t="s">
        <v>166</v>
      </c>
    </row>
    <row r="114" s="13" customFormat="1">
      <c r="A114" s="13"/>
      <c r="B114" s="233"/>
      <c r="C114" s="234"/>
      <c r="D114" s="235" t="s">
        <v>177</v>
      </c>
      <c r="E114" s="236" t="s">
        <v>19</v>
      </c>
      <c r="F114" s="237" t="s">
        <v>1098</v>
      </c>
      <c r="G114" s="234"/>
      <c r="H114" s="236" t="s">
        <v>19</v>
      </c>
      <c r="I114" s="238"/>
      <c r="J114" s="234"/>
      <c r="K114" s="234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177</v>
      </c>
      <c r="AU114" s="243" t="s">
        <v>81</v>
      </c>
      <c r="AV114" s="13" t="s">
        <v>79</v>
      </c>
      <c r="AW114" s="13" t="s">
        <v>33</v>
      </c>
      <c r="AX114" s="13" t="s">
        <v>71</v>
      </c>
      <c r="AY114" s="243" t="s">
        <v>166</v>
      </c>
    </row>
    <row r="115" s="14" customFormat="1">
      <c r="A115" s="14"/>
      <c r="B115" s="244"/>
      <c r="C115" s="245"/>
      <c r="D115" s="235" t="s">
        <v>177</v>
      </c>
      <c r="E115" s="246" t="s">
        <v>19</v>
      </c>
      <c r="F115" s="247" t="s">
        <v>1107</v>
      </c>
      <c r="G115" s="245"/>
      <c r="H115" s="248">
        <v>23.760000000000002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177</v>
      </c>
      <c r="AU115" s="254" t="s">
        <v>81</v>
      </c>
      <c r="AV115" s="14" t="s">
        <v>81</v>
      </c>
      <c r="AW115" s="14" t="s">
        <v>33</v>
      </c>
      <c r="AX115" s="14" t="s">
        <v>71</v>
      </c>
      <c r="AY115" s="254" t="s">
        <v>166</v>
      </c>
    </row>
    <row r="116" s="13" customFormat="1">
      <c r="A116" s="13"/>
      <c r="B116" s="233"/>
      <c r="C116" s="234"/>
      <c r="D116" s="235" t="s">
        <v>177</v>
      </c>
      <c r="E116" s="236" t="s">
        <v>19</v>
      </c>
      <c r="F116" s="237" t="s">
        <v>1100</v>
      </c>
      <c r="G116" s="234"/>
      <c r="H116" s="236" t="s">
        <v>19</v>
      </c>
      <c r="I116" s="238"/>
      <c r="J116" s="234"/>
      <c r="K116" s="234"/>
      <c r="L116" s="239"/>
      <c r="M116" s="240"/>
      <c r="N116" s="241"/>
      <c r="O116" s="241"/>
      <c r="P116" s="241"/>
      <c r="Q116" s="241"/>
      <c r="R116" s="241"/>
      <c r="S116" s="241"/>
      <c r="T116" s="242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3" t="s">
        <v>177</v>
      </c>
      <c r="AU116" s="243" t="s">
        <v>81</v>
      </c>
      <c r="AV116" s="13" t="s">
        <v>79</v>
      </c>
      <c r="AW116" s="13" t="s">
        <v>33</v>
      </c>
      <c r="AX116" s="13" t="s">
        <v>71</v>
      </c>
      <c r="AY116" s="243" t="s">
        <v>166</v>
      </c>
    </row>
    <row r="117" s="14" customFormat="1">
      <c r="A117" s="14"/>
      <c r="B117" s="244"/>
      <c r="C117" s="245"/>
      <c r="D117" s="235" t="s">
        <v>177</v>
      </c>
      <c r="E117" s="246" t="s">
        <v>19</v>
      </c>
      <c r="F117" s="247" t="s">
        <v>1108</v>
      </c>
      <c r="G117" s="245"/>
      <c r="H117" s="248">
        <v>87.084000000000003</v>
      </c>
      <c r="I117" s="249"/>
      <c r="J117" s="245"/>
      <c r="K117" s="245"/>
      <c r="L117" s="250"/>
      <c r="M117" s="251"/>
      <c r="N117" s="252"/>
      <c r="O117" s="252"/>
      <c r="P117" s="252"/>
      <c r="Q117" s="252"/>
      <c r="R117" s="252"/>
      <c r="S117" s="252"/>
      <c r="T117" s="253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4" t="s">
        <v>177</v>
      </c>
      <c r="AU117" s="254" t="s">
        <v>81</v>
      </c>
      <c r="AV117" s="14" t="s">
        <v>81</v>
      </c>
      <c r="AW117" s="14" t="s">
        <v>33</v>
      </c>
      <c r="AX117" s="14" t="s">
        <v>71</v>
      </c>
      <c r="AY117" s="254" t="s">
        <v>166</v>
      </c>
    </row>
    <row r="118" s="13" customFormat="1">
      <c r="A118" s="13"/>
      <c r="B118" s="233"/>
      <c r="C118" s="234"/>
      <c r="D118" s="235" t="s">
        <v>177</v>
      </c>
      <c r="E118" s="236" t="s">
        <v>19</v>
      </c>
      <c r="F118" s="237" t="s">
        <v>1102</v>
      </c>
      <c r="G118" s="234"/>
      <c r="H118" s="236" t="s">
        <v>19</v>
      </c>
      <c r="I118" s="238"/>
      <c r="J118" s="234"/>
      <c r="K118" s="234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177</v>
      </c>
      <c r="AU118" s="243" t="s">
        <v>81</v>
      </c>
      <c r="AV118" s="13" t="s">
        <v>79</v>
      </c>
      <c r="AW118" s="13" t="s">
        <v>33</v>
      </c>
      <c r="AX118" s="13" t="s">
        <v>71</v>
      </c>
      <c r="AY118" s="243" t="s">
        <v>166</v>
      </c>
    </row>
    <row r="119" s="14" customFormat="1">
      <c r="A119" s="14"/>
      <c r="B119" s="244"/>
      <c r="C119" s="245"/>
      <c r="D119" s="235" t="s">
        <v>177</v>
      </c>
      <c r="E119" s="246" t="s">
        <v>19</v>
      </c>
      <c r="F119" s="247" t="s">
        <v>1109</v>
      </c>
      <c r="G119" s="245"/>
      <c r="H119" s="248">
        <v>98.909999999999997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177</v>
      </c>
      <c r="AU119" s="254" t="s">
        <v>81</v>
      </c>
      <c r="AV119" s="14" t="s">
        <v>81</v>
      </c>
      <c r="AW119" s="14" t="s">
        <v>33</v>
      </c>
      <c r="AX119" s="14" t="s">
        <v>71</v>
      </c>
      <c r="AY119" s="254" t="s">
        <v>166</v>
      </c>
    </row>
    <row r="120" s="15" customFormat="1">
      <c r="A120" s="15"/>
      <c r="B120" s="255"/>
      <c r="C120" s="256"/>
      <c r="D120" s="235" t="s">
        <v>177</v>
      </c>
      <c r="E120" s="257" t="s">
        <v>19</v>
      </c>
      <c r="F120" s="258" t="s">
        <v>180</v>
      </c>
      <c r="G120" s="256"/>
      <c r="H120" s="259">
        <v>209.75400000000002</v>
      </c>
      <c r="I120" s="260"/>
      <c r="J120" s="256"/>
      <c r="K120" s="256"/>
      <c r="L120" s="261"/>
      <c r="M120" s="262"/>
      <c r="N120" s="263"/>
      <c r="O120" s="263"/>
      <c r="P120" s="263"/>
      <c r="Q120" s="263"/>
      <c r="R120" s="263"/>
      <c r="S120" s="263"/>
      <c r="T120" s="264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5" t="s">
        <v>177</v>
      </c>
      <c r="AU120" s="265" t="s">
        <v>81</v>
      </c>
      <c r="AV120" s="15" t="s">
        <v>173</v>
      </c>
      <c r="AW120" s="15" t="s">
        <v>33</v>
      </c>
      <c r="AX120" s="15" t="s">
        <v>79</v>
      </c>
      <c r="AY120" s="265" t="s">
        <v>166</v>
      </c>
    </row>
    <row r="121" s="12" customFormat="1" ht="22.8" customHeight="1">
      <c r="A121" s="12"/>
      <c r="B121" s="199"/>
      <c r="C121" s="200"/>
      <c r="D121" s="201" t="s">
        <v>70</v>
      </c>
      <c r="E121" s="213" t="s">
        <v>213</v>
      </c>
      <c r="F121" s="213" t="s">
        <v>462</v>
      </c>
      <c r="G121" s="200"/>
      <c r="H121" s="200"/>
      <c r="I121" s="203"/>
      <c r="J121" s="214">
        <f>BK121</f>
        <v>0</v>
      </c>
      <c r="K121" s="200"/>
      <c r="L121" s="205"/>
      <c r="M121" s="206"/>
      <c r="N121" s="207"/>
      <c r="O121" s="207"/>
      <c r="P121" s="208">
        <f>SUM(P122:P205)</f>
        <v>0</v>
      </c>
      <c r="Q121" s="207"/>
      <c r="R121" s="208">
        <f>SUM(R122:R205)</f>
        <v>174.41800136000001</v>
      </c>
      <c r="S121" s="207"/>
      <c r="T121" s="209">
        <f>SUM(T122:T205)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0" t="s">
        <v>79</v>
      </c>
      <c r="AT121" s="211" t="s">
        <v>70</v>
      </c>
      <c r="AU121" s="211" t="s">
        <v>79</v>
      </c>
      <c r="AY121" s="210" t="s">
        <v>166</v>
      </c>
      <c r="BK121" s="212">
        <f>SUM(BK122:BK205)</f>
        <v>0</v>
      </c>
    </row>
    <row r="122" s="2" customFormat="1" ht="21.75" customHeight="1">
      <c r="A122" s="41"/>
      <c r="B122" s="42"/>
      <c r="C122" s="215" t="s">
        <v>173</v>
      </c>
      <c r="D122" s="215" t="s">
        <v>168</v>
      </c>
      <c r="E122" s="216" t="s">
        <v>463</v>
      </c>
      <c r="F122" s="217" t="s">
        <v>464</v>
      </c>
      <c r="G122" s="218" t="s">
        <v>194</v>
      </c>
      <c r="H122" s="219">
        <v>68.253</v>
      </c>
      <c r="I122" s="220"/>
      <c r="J122" s="221">
        <f>ROUND(I122*H122,2)</f>
        <v>0</v>
      </c>
      <c r="K122" s="217" t="s">
        <v>172</v>
      </c>
      <c r="L122" s="47"/>
      <c r="M122" s="222" t="s">
        <v>19</v>
      </c>
      <c r="N122" s="223" t="s">
        <v>42</v>
      </c>
      <c r="O122" s="87"/>
      <c r="P122" s="224">
        <f>O122*H122</f>
        <v>0</v>
      </c>
      <c r="Q122" s="224">
        <v>2.5018699999999998</v>
      </c>
      <c r="R122" s="224">
        <f>Q122*H122</f>
        <v>170.76013311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173</v>
      </c>
      <c r="AT122" s="226" t="s">
        <v>168</v>
      </c>
      <c r="AU122" s="226" t="s">
        <v>81</v>
      </c>
      <c r="AY122" s="20" t="s">
        <v>166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79</v>
      </c>
      <c r="BK122" s="227">
        <f>ROUND(I122*H122,2)</f>
        <v>0</v>
      </c>
      <c r="BL122" s="20" t="s">
        <v>173</v>
      </c>
      <c r="BM122" s="226" t="s">
        <v>1110</v>
      </c>
    </row>
    <row r="123" s="2" customFormat="1">
      <c r="A123" s="41"/>
      <c r="B123" s="42"/>
      <c r="C123" s="43"/>
      <c r="D123" s="228" t="s">
        <v>175</v>
      </c>
      <c r="E123" s="43"/>
      <c r="F123" s="229" t="s">
        <v>466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175</v>
      </c>
      <c r="AU123" s="20" t="s">
        <v>81</v>
      </c>
    </row>
    <row r="124" s="13" customFormat="1">
      <c r="A124" s="13"/>
      <c r="B124" s="233"/>
      <c r="C124" s="234"/>
      <c r="D124" s="235" t="s">
        <v>177</v>
      </c>
      <c r="E124" s="236" t="s">
        <v>19</v>
      </c>
      <c r="F124" s="237" t="s">
        <v>1096</v>
      </c>
      <c r="G124" s="234"/>
      <c r="H124" s="236" t="s">
        <v>19</v>
      </c>
      <c r="I124" s="238"/>
      <c r="J124" s="234"/>
      <c r="K124" s="234"/>
      <c r="L124" s="239"/>
      <c r="M124" s="240"/>
      <c r="N124" s="241"/>
      <c r="O124" s="241"/>
      <c r="P124" s="241"/>
      <c r="Q124" s="241"/>
      <c r="R124" s="241"/>
      <c r="S124" s="241"/>
      <c r="T124" s="242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3" t="s">
        <v>177</v>
      </c>
      <c r="AU124" s="243" t="s">
        <v>81</v>
      </c>
      <c r="AV124" s="13" t="s">
        <v>79</v>
      </c>
      <c r="AW124" s="13" t="s">
        <v>33</v>
      </c>
      <c r="AX124" s="13" t="s">
        <v>71</v>
      </c>
      <c r="AY124" s="243" t="s">
        <v>166</v>
      </c>
    </row>
    <row r="125" s="13" customFormat="1">
      <c r="A125" s="13"/>
      <c r="B125" s="233"/>
      <c r="C125" s="234"/>
      <c r="D125" s="235" t="s">
        <v>177</v>
      </c>
      <c r="E125" s="236" t="s">
        <v>19</v>
      </c>
      <c r="F125" s="237" t="s">
        <v>1097</v>
      </c>
      <c r="G125" s="234"/>
      <c r="H125" s="236" t="s">
        <v>19</v>
      </c>
      <c r="I125" s="238"/>
      <c r="J125" s="234"/>
      <c r="K125" s="234"/>
      <c r="L125" s="239"/>
      <c r="M125" s="240"/>
      <c r="N125" s="241"/>
      <c r="O125" s="241"/>
      <c r="P125" s="241"/>
      <c r="Q125" s="241"/>
      <c r="R125" s="241"/>
      <c r="S125" s="241"/>
      <c r="T125" s="242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3" t="s">
        <v>177</v>
      </c>
      <c r="AU125" s="243" t="s">
        <v>81</v>
      </c>
      <c r="AV125" s="13" t="s">
        <v>79</v>
      </c>
      <c r="AW125" s="13" t="s">
        <v>33</v>
      </c>
      <c r="AX125" s="13" t="s">
        <v>71</v>
      </c>
      <c r="AY125" s="243" t="s">
        <v>166</v>
      </c>
    </row>
    <row r="126" s="13" customFormat="1">
      <c r="A126" s="13"/>
      <c r="B126" s="233"/>
      <c r="C126" s="234"/>
      <c r="D126" s="235" t="s">
        <v>177</v>
      </c>
      <c r="E126" s="236" t="s">
        <v>19</v>
      </c>
      <c r="F126" s="237" t="s">
        <v>1098</v>
      </c>
      <c r="G126" s="234"/>
      <c r="H126" s="236" t="s">
        <v>19</v>
      </c>
      <c r="I126" s="238"/>
      <c r="J126" s="234"/>
      <c r="K126" s="234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177</v>
      </c>
      <c r="AU126" s="243" t="s">
        <v>81</v>
      </c>
      <c r="AV126" s="13" t="s">
        <v>79</v>
      </c>
      <c r="AW126" s="13" t="s">
        <v>33</v>
      </c>
      <c r="AX126" s="13" t="s">
        <v>71</v>
      </c>
      <c r="AY126" s="243" t="s">
        <v>166</v>
      </c>
    </row>
    <row r="127" s="14" customFormat="1">
      <c r="A127" s="14"/>
      <c r="B127" s="244"/>
      <c r="C127" s="245"/>
      <c r="D127" s="235" t="s">
        <v>177</v>
      </c>
      <c r="E127" s="246" t="s">
        <v>19</v>
      </c>
      <c r="F127" s="247" t="s">
        <v>1111</v>
      </c>
      <c r="G127" s="245"/>
      <c r="H127" s="248">
        <v>4.2240000000000002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177</v>
      </c>
      <c r="AU127" s="254" t="s">
        <v>81</v>
      </c>
      <c r="AV127" s="14" t="s">
        <v>81</v>
      </c>
      <c r="AW127" s="14" t="s">
        <v>33</v>
      </c>
      <c r="AX127" s="14" t="s">
        <v>71</v>
      </c>
      <c r="AY127" s="254" t="s">
        <v>166</v>
      </c>
    </row>
    <row r="128" s="13" customFormat="1">
      <c r="A128" s="13"/>
      <c r="B128" s="233"/>
      <c r="C128" s="234"/>
      <c r="D128" s="235" t="s">
        <v>177</v>
      </c>
      <c r="E128" s="236" t="s">
        <v>19</v>
      </c>
      <c r="F128" s="237" t="s">
        <v>1100</v>
      </c>
      <c r="G128" s="234"/>
      <c r="H128" s="236" t="s">
        <v>19</v>
      </c>
      <c r="I128" s="238"/>
      <c r="J128" s="234"/>
      <c r="K128" s="234"/>
      <c r="L128" s="239"/>
      <c r="M128" s="240"/>
      <c r="N128" s="241"/>
      <c r="O128" s="241"/>
      <c r="P128" s="241"/>
      <c r="Q128" s="241"/>
      <c r="R128" s="241"/>
      <c r="S128" s="241"/>
      <c r="T128" s="242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3" t="s">
        <v>177</v>
      </c>
      <c r="AU128" s="243" t="s">
        <v>81</v>
      </c>
      <c r="AV128" s="13" t="s">
        <v>79</v>
      </c>
      <c r="AW128" s="13" t="s">
        <v>33</v>
      </c>
      <c r="AX128" s="13" t="s">
        <v>71</v>
      </c>
      <c r="AY128" s="243" t="s">
        <v>166</v>
      </c>
    </row>
    <row r="129" s="14" customFormat="1">
      <c r="A129" s="14"/>
      <c r="B129" s="244"/>
      <c r="C129" s="245"/>
      <c r="D129" s="235" t="s">
        <v>177</v>
      </c>
      <c r="E129" s="246" t="s">
        <v>19</v>
      </c>
      <c r="F129" s="247" t="s">
        <v>1112</v>
      </c>
      <c r="G129" s="245"/>
      <c r="H129" s="248">
        <v>46.445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4" t="s">
        <v>177</v>
      </c>
      <c r="AU129" s="254" t="s">
        <v>81</v>
      </c>
      <c r="AV129" s="14" t="s">
        <v>81</v>
      </c>
      <c r="AW129" s="14" t="s">
        <v>33</v>
      </c>
      <c r="AX129" s="14" t="s">
        <v>71</v>
      </c>
      <c r="AY129" s="254" t="s">
        <v>166</v>
      </c>
    </row>
    <row r="130" s="13" customFormat="1">
      <c r="A130" s="13"/>
      <c r="B130" s="233"/>
      <c r="C130" s="234"/>
      <c r="D130" s="235" t="s">
        <v>177</v>
      </c>
      <c r="E130" s="236" t="s">
        <v>19</v>
      </c>
      <c r="F130" s="237" t="s">
        <v>1102</v>
      </c>
      <c r="G130" s="234"/>
      <c r="H130" s="236" t="s">
        <v>19</v>
      </c>
      <c r="I130" s="238"/>
      <c r="J130" s="234"/>
      <c r="K130" s="234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177</v>
      </c>
      <c r="AU130" s="243" t="s">
        <v>81</v>
      </c>
      <c r="AV130" s="13" t="s">
        <v>79</v>
      </c>
      <c r="AW130" s="13" t="s">
        <v>33</v>
      </c>
      <c r="AX130" s="13" t="s">
        <v>71</v>
      </c>
      <c r="AY130" s="243" t="s">
        <v>166</v>
      </c>
    </row>
    <row r="131" s="14" customFormat="1">
      <c r="A131" s="14"/>
      <c r="B131" s="244"/>
      <c r="C131" s="245"/>
      <c r="D131" s="235" t="s">
        <v>177</v>
      </c>
      <c r="E131" s="246" t="s">
        <v>19</v>
      </c>
      <c r="F131" s="247" t="s">
        <v>1113</v>
      </c>
      <c r="G131" s="245"/>
      <c r="H131" s="248">
        <v>17.584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177</v>
      </c>
      <c r="AU131" s="254" t="s">
        <v>81</v>
      </c>
      <c r="AV131" s="14" t="s">
        <v>81</v>
      </c>
      <c r="AW131" s="14" t="s">
        <v>33</v>
      </c>
      <c r="AX131" s="14" t="s">
        <v>71</v>
      </c>
      <c r="AY131" s="254" t="s">
        <v>166</v>
      </c>
    </row>
    <row r="132" s="15" customFormat="1">
      <c r="A132" s="15"/>
      <c r="B132" s="255"/>
      <c r="C132" s="256"/>
      <c r="D132" s="235" t="s">
        <v>177</v>
      </c>
      <c r="E132" s="257" t="s">
        <v>19</v>
      </c>
      <c r="F132" s="258" t="s">
        <v>180</v>
      </c>
      <c r="G132" s="256"/>
      <c r="H132" s="259">
        <v>68.253</v>
      </c>
      <c r="I132" s="260"/>
      <c r="J132" s="256"/>
      <c r="K132" s="256"/>
      <c r="L132" s="261"/>
      <c r="M132" s="262"/>
      <c r="N132" s="263"/>
      <c r="O132" s="263"/>
      <c r="P132" s="263"/>
      <c r="Q132" s="263"/>
      <c r="R132" s="263"/>
      <c r="S132" s="263"/>
      <c r="T132" s="264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T132" s="265" t="s">
        <v>177</v>
      </c>
      <c r="AU132" s="265" t="s">
        <v>81</v>
      </c>
      <c r="AV132" s="15" t="s">
        <v>173</v>
      </c>
      <c r="AW132" s="15" t="s">
        <v>33</v>
      </c>
      <c r="AX132" s="15" t="s">
        <v>79</v>
      </c>
      <c r="AY132" s="265" t="s">
        <v>166</v>
      </c>
    </row>
    <row r="133" s="2" customFormat="1" ht="21.75" customHeight="1">
      <c r="A133" s="41"/>
      <c r="B133" s="42"/>
      <c r="C133" s="215" t="s">
        <v>198</v>
      </c>
      <c r="D133" s="215" t="s">
        <v>168</v>
      </c>
      <c r="E133" s="216" t="s">
        <v>1114</v>
      </c>
      <c r="F133" s="217" t="s">
        <v>1115</v>
      </c>
      <c r="G133" s="218" t="s">
        <v>194</v>
      </c>
      <c r="H133" s="219">
        <v>68.253</v>
      </c>
      <c r="I133" s="220"/>
      <c r="J133" s="221">
        <f>ROUND(I133*H133,2)</f>
        <v>0</v>
      </c>
      <c r="K133" s="217" t="s">
        <v>172</v>
      </c>
      <c r="L133" s="47"/>
      <c r="M133" s="222" t="s">
        <v>19</v>
      </c>
      <c r="N133" s="223" t="s">
        <v>42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173</v>
      </c>
      <c r="AT133" s="226" t="s">
        <v>168</v>
      </c>
      <c r="AU133" s="226" t="s">
        <v>81</v>
      </c>
      <c r="AY133" s="20" t="s">
        <v>166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79</v>
      </c>
      <c r="BK133" s="227">
        <f>ROUND(I133*H133,2)</f>
        <v>0</v>
      </c>
      <c r="BL133" s="20" t="s">
        <v>173</v>
      </c>
      <c r="BM133" s="226" t="s">
        <v>1116</v>
      </c>
    </row>
    <row r="134" s="2" customFormat="1">
      <c r="A134" s="41"/>
      <c r="B134" s="42"/>
      <c r="C134" s="43"/>
      <c r="D134" s="228" t="s">
        <v>175</v>
      </c>
      <c r="E134" s="43"/>
      <c r="F134" s="229" t="s">
        <v>1117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175</v>
      </c>
      <c r="AU134" s="20" t="s">
        <v>81</v>
      </c>
    </row>
    <row r="135" s="13" customFormat="1">
      <c r="A135" s="13"/>
      <c r="B135" s="233"/>
      <c r="C135" s="234"/>
      <c r="D135" s="235" t="s">
        <v>177</v>
      </c>
      <c r="E135" s="236" t="s">
        <v>19</v>
      </c>
      <c r="F135" s="237" t="s">
        <v>1096</v>
      </c>
      <c r="G135" s="234"/>
      <c r="H135" s="236" t="s">
        <v>19</v>
      </c>
      <c r="I135" s="238"/>
      <c r="J135" s="234"/>
      <c r="K135" s="234"/>
      <c r="L135" s="239"/>
      <c r="M135" s="240"/>
      <c r="N135" s="241"/>
      <c r="O135" s="241"/>
      <c r="P135" s="241"/>
      <c r="Q135" s="241"/>
      <c r="R135" s="241"/>
      <c r="S135" s="241"/>
      <c r="T135" s="24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3" t="s">
        <v>177</v>
      </c>
      <c r="AU135" s="243" t="s">
        <v>81</v>
      </c>
      <c r="AV135" s="13" t="s">
        <v>79</v>
      </c>
      <c r="AW135" s="13" t="s">
        <v>33</v>
      </c>
      <c r="AX135" s="13" t="s">
        <v>71</v>
      </c>
      <c r="AY135" s="243" t="s">
        <v>166</v>
      </c>
    </row>
    <row r="136" s="13" customFormat="1">
      <c r="A136" s="13"/>
      <c r="B136" s="233"/>
      <c r="C136" s="234"/>
      <c r="D136" s="235" t="s">
        <v>177</v>
      </c>
      <c r="E136" s="236" t="s">
        <v>19</v>
      </c>
      <c r="F136" s="237" t="s">
        <v>1097</v>
      </c>
      <c r="G136" s="234"/>
      <c r="H136" s="236" t="s">
        <v>19</v>
      </c>
      <c r="I136" s="238"/>
      <c r="J136" s="234"/>
      <c r="K136" s="234"/>
      <c r="L136" s="239"/>
      <c r="M136" s="240"/>
      <c r="N136" s="241"/>
      <c r="O136" s="241"/>
      <c r="P136" s="241"/>
      <c r="Q136" s="241"/>
      <c r="R136" s="241"/>
      <c r="S136" s="241"/>
      <c r="T136" s="242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3" t="s">
        <v>177</v>
      </c>
      <c r="AU136" s="243" t="s">
        <v>81</v>
      </c>
      <c r="AV136" s="13" t="s">
        <v>79</v>
      </c>
      <c r="AW136" s="13" t="s">
        <v>33</v>
      </c>
      <c r="AX136" s="13" t="s">
        <v>71</v>
      </c>
      <c r="AY136" s="243" t="s">
        <v>166</v>
      </c>
    </row>
    <row r="137" s="13" customFormat="1">
      <c r="A137" s="13"/>
      <c r="B137" s="233"/>
      <c r="C137" s="234"/>
      <c r="D137" s="235" t="s">
        <v>177</v>
      </c>
      <c r="E137" s="236" t="s">
        <v>19</v>
      </c>
      <c r="F137" s="237" t="s">
        <v>1098</v>
      </c>
      <c r="G137" s="234"/>
      <c r="H137" s="236" t="s">
        <v>19</v>
      </c>
      <c r="I137" s="238"/>
      <c r="J137" s="234"/>
      <c r="K137" s="234"/>
      <c r="L137" s="239"/>
      <c r="M137" s="240"/>
      <c r="N137" s="241"/>
      <c r="O137" s="241"/>
      <c r="P137" s="241"/>
      <c r="Q137" s="241"/>
      <c r="R137" s="241"/>
      <c r="S137" s="241"/>
      <c r="T137" s="24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3" t="s">
        <v>177</v>
      </c>
      <c r="AU137" s="243" t="s">
        <v>81</v>
      </c>
      <c r="AV137" s="13" t="s">
        <v>79</v>
      </c>
      <c r="AW137" s="13" t="s">
        <v>33</v>
      </c>
      <c r="AX137" s="13" t="s">
        <v>71</v>
      </c>
      <c r="AY137" s="243" t="s">
        <v>166</v>
      </c>
    </row>
    <row r="138" s="14" customFormat="1">
      <c r="A138" s="14"/>
      <c r="B138" s="244"/>
      <c r="C138" s="245"/>
      <c r="D138" s="235" t="s">
        <v>177</v>
      </c>
      <c r="E138" s="246" t="s">
        <v>19</v>
      </c>
      <c r="F138" s="247" t="s">
        <v>1111</v>
      </c>
      <c r="G138" s="245"/>
      <c r="H138" s="248">
        <v>4.2240000000000002</v>
      </c>
      <c r="I138" s="249"/>
      <c r="J138" s="245"/>
      <c r="K138" s="245"/>
      <c r="L138" s="250"/>
      <c r="M138" s="251"/>
      <c r="N138" s="252"/>
      <c r="O138" s="252"/>
      <c r="P138" s="252"/>
      <c r="Q138" s="252"/>
      <c r="R138" s="252"/>
      <c r="S138" s="252"/>
      <c r="T138" s="253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4" t="s">
        <v>177</v>
      </c>
      <c r="AU138" s="254" t="s">
        <v>81</v>
      </c>
      <c r="AV138" s="14" t="s">
        <v>81</v>
      </c>
      <c r="AW138" s="14" t="s">
        <v>33</v>
      </c>
      <c r="AX138" s="14" t="s">
        <v>71</v>
      </c>
      <c r="AY138" s="254" t="s">
        <v>166</v>
      </c>
    </row>
    <row r="139" s="13" customFormat="1">
      <c r="A139" s="13"/>
      <c r="B139" s="233"/>
      <c r="C139" s="234"/>
      <c r="D139" s="235" t="s">
        <v>177</v>
      </c>
      <c r="E139" s="236" t="s">
        <v>19</v>
      </c>
      <c r="F139" s="237" t="s">
        <v>1100</v>
      </c>
      <c r="G139" s="234"/>
      <c r="H139" s="236" t="s">
        <v>19</v>
      </c>
      <c r="I139" s="238"/>
      <c r="J139" s="234"/>
      <c r="K139" s="234"/>
      <c r="L139" s="239"/>
      <c r="M139" s="240"/>
      <c r="N139" s="241"/>
      <c r="O139" s="241"/>
      <c r="P139" s="241"/>
      <c r="Q139" s="241"/>
      <c r="R139" s="241"/>
      <c r="S139" s="241"/>
      <c r="T139" s="24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3" t="s">
        <v>177</v>
      </c>
      <c r="AU139" s="243" t="s">
        <v>81</v>
      </c>
      <c r="AV139" s="13" t="s">
        <v>79</v>
      </c>
      <c r="AW139" s="13" t="s">
        <v>33</v>
      </c>
      <c r="AX139" s="13" t="s">
        <v>71</v>
      </c>
      <c r="AY139" s="243" t="s">
        <v>166</v>
      </c>
    </row>
    <row r="140" s="14" customFormat="1">
      <c r="A140" s="14"/>
      <c r="B140" s="244"/>
      <c r="C140" s="245"/>
      <c r="D140" s="235" t="s">
        <v>177</v>
      </c>
      <c r="E140" s="246" t="s">
        <v>19</v>
      </c>
      <c r="F140" s="247" t="s">
        <v>1112</v>
      </c>
      <c r="G140" s="245"/>
      <c r="H140" s="248">
        <v>46.445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4" t="s">
        <v>177</v>
      </c>
      <c r="AU140" s="254" t="s">
        <v>81</v>
      </c>
      <c r="AV140" s="14" t="s">
        <v>81</v>
      </c>
      <c r="AW140" s="14" t="s">
        <v>33</v>
      </c>
      <c r="AX140" s="14" t="s">
        <v>71</v>
      </c>
      <c r="AY140" s="254" t="s">
        <v>166</v>
      </c>
    </row>
    <row r="141" s="13" customFormat="1">
      <c r="A141" s="13"/>
      <c r="B141" s="233"/>
      <c r="C141" s="234"/>
      <c r="D141" s="235" t="s">
        <v>177</v>
      </c>
      <c r="E141" s="236" t="s">
        <v>19</v>
      </c>
      <c r="F141" s="237" t="s">
        <v>1102</v>
      </c>
      <c r="G141" s="234"/>
      <c r="H141" s="236" t="s">
        <v>19</v>
      </c>
      <c r="I141" s="238"/>
      <c r="J141" s="234"/>
      <c r="K141" s="234"/>
      <c r="L141" s="239"/>
      <c r="M141" s="240"/>
      <c r="N141" s="241"/>
      <c r="O141" s="241"/>
      <c r="P141" s="241"/>
      <c r="Q141" s="241"/>
      <c r="R141" s="241"/>
      <c r="S141" s="241"/>
      <c r="T141" s="242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3" t="s">
        <v>177</v>
      </c>
      <c r="AU141" s="243" t="s">
        <v>81</v>
      </c>
      <c r="AV141" s="13" t="s">
        <v>79</v>
      </c>
      <c r="AW141" s="13" t="s">
        <v>33</v>
      </c>
      <c r="AX141" s="13" t="s">
        <v>71</v>
      </c>
      <c r="AY141" s="243" t="s">
        <v>166</v>
      </c>
    </row>
    <row r="142" s="14" customFormat="1">
      <c r="A142" s="14"/>
      <c r="B142" s="244"/>
      <c r="C142" s="245"/>
      <c r="D142" s="235" t="s">
        <v>177</v>
      </c>
      <c r="E142" s="246" t="s">
        <v>19</v>
      </c>
      <c r="F142" s="247" t="s">
        <v>1113</v>
      </c>
      <c r="G142" s="245"/>
      <c r="H142" s="248">
        <v>17.584</v>
      </c>
      <c r="I142" s="249"/>
      <c r="J142" s="245"/>
      <c r="K142" s="245"/>
      <c r="L142" s="250"/>
      <c r="M142" s="251"/>
      <c r="N142" s="252"/>
      <c r="O142" s="252"/>
      <c r="P142" s="252"/>
      <c r="Q142" s="252"/>
      <c r="R142" s="252"/>
      <c r="S142" s="252"/>
      <c r="T142" s="253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4" t="s">
        <v>177</v>
      </c>
      <c r="AU142" s="254" t="s">
        <v>81</v>
      </c>
      <c r="AV142" s="14" t="s">
        <v>81</v>
      </c>
      <c r="AW142" s="14" t="s">
        <v>33</v>
      </c>
      <c r="AX142" s="14" t="s">
        <v>71</v>
      </c>
      <c r="AY142" s="254" t="s">
        <v>166</v>
      </c>
    </row>
    <row r="143" s="15" customFormat="1">
      <c r="A143" s="15"/>
      <c r="B143" s="255"/>
      <c r="C143" s="256"/>
      <c r="D143" s="235" t="s">
        <v>177</v>
      </c>
      <c r="E143" s="257" t="s">
        <v>19</v>
      </c>
      <c r="F143" s="258" t="s">
        <v>180</v>
      </c>
      <c r="G143" s="256"/>
      <c r="H143" s="259">
        <v>68.253</v>
      </c>
      <c r="I143" s="260"/>
      <c r="J143" s="256"/>
      <c r="K143" s="256"/>
      <c r="L143" s="261"/>
      <c r="M143" s="262"/>
      <c r="N143" s="263"/>
      <c r="O143" s="263"/>
      <c r="P143" s="263"/>
      <c r="Q143" s="263"/>
      <c r="R143" s="263"/>
      <c r="S143" s="263"/>
      <c r="T143" s="264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5" t="s">
        <v>177</v>
      </c>
      <c r="AU143" s="265" t="s">
        <v>81</v>
      </c>
      <c r="AV143" s="15" t="s">
        <v>173</v>
      </c>
      <c r="AW143" s="15" t="s">
        <v>33</v>
      </c>
      <c r="AX143" s="15" t="s">
        <v>79</v>
      </c>
      <c r="AY143" s="265" t="s">
        <v>166</v>
      </c>
    </row>
    <row r="144" s="2" customFormat="1" ht="24.15" customHeight="1">
      <c r="A144" s="41"/>
      <c r="B144" s="42"/>
      <c r="C144" s="215" t="s">
        <v>213</v>
      </c>
      <c r="D144" s="215" t="s">
        <v>168</v>
      </c>
      <c r="E144" s="216" t="s">
        <v>479</v>
      </c>
      <c r="F144" s="217" t="s">
        <v>480</v>
      </c>
      <c r="G144" s="218" t="s">
        <v>194</v>
      </c>
      <c r="H144" s="219">
        <v>68.253</v>
      </c>
      <c r="I144" s="220"/>
      <c r="J144" s="221">
        <f>ROUND(I144*H144,2)</f>
        <v>0</v>
      </c>
      <c r="K144" s="217" t="s">
        <v>172</v>
      </c>
      <c r="L144" s="47"/>
      <c r="M144" s="222" t="s">
        <v>19</v>
      </c>
      <c r="N144" s="223" t="s">
        <v>42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173</v>
      </c>
      <c r="AT144" s="226" t="s">
        <v>168</v>
      </c>
      <c r="AU144" s="226" t="s">
        <v>81</v>
      </c>
      <c r="AY144" s="20" t="s">
        <v>166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79</v>
      </c>
      <c r="BK144" s="227">
        <f>ROUND(I144*H144,2)</f>
        <v>0</v>
      </c>
      <c r="BL144" s="20" t="s">
        <v>173</v>
      </c>
      <c r="BM144" s="226" t="s">
        <v>1118</v>
      </c>
    </row>
    <row r="145" s="2" customFormat="1">
      <c r="A145" s="41"/>
      <c r="B145" s="42"/>
      <c r="C145" s="43"/>
      <c r="D145" s="228" t="s">
        <v>175</v>
      </c>
      <c r="E145" s="43"/>
      <c r="F145" s="229" t="s">
        <v>482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175</v>
      </c>
      <c r="AU145" s="20" t="s">
        <v>81</v>
      </c>
    </row>
    <row r="146" s="13" customFormat="1">
      <c r="A146" s="13"/>
      <c r="B146" s="233"/>
      <c r="C146" s="234"/>
      <c r="D146" s="235" t="s">
        <v>177</v>
      </c>
      <c r="E146" s="236" t="s">
        <v>19</v>
      </c>
      <c r="F146" s="237" t="s">
        <v>1096</v>
      </c>
      <c r="G146" s="234"/>
      <c r="H146" s="236" t="s">
        <v>19</v>
      </c>
      <c r="I146" s="238"/>
      <c r="J146" s="234"/>
      <c r="K146" s="234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177</v>
      </c>
      <c r="AU146" s="243" t="s">
        <v>81</v>
      </c>
      <c r="AV146" s="13" t="s">
        <v>79</v>
      </c>
      <c r="AW146" s="13" t="s">
        <v>33</v>
      </c>
      <c r="AX146" s="13" t="s">
        <v>71</v>
      </c>
      <c r="AY146" s="243" t="s">
        <v>166</v>
      </c>
    </row>
    <row r="147" s="13" customFormat="1">
      <c r="A147" s="13"/>
      <c r="B147" s="233"/>
      <c r="C147" s="234"/>
      <c r="D147" s="235" t="s">
        <v>177</v>
      </c>
      <c r="E147" s="236" t="s">
        <v>19</v>
      </c>
      <c r="F147" s="237" t="s">
        <v>1097</v>
      </c>
      <c r="G147" s="234"/>
      <c r="H147" s="236" t="s">
        <v>19</v>
      </c>
      <c r="I147" s="238"/>
      <c r="J147" s="234"/>
      <c r="K147" s="234"/>
      <c r="L147" s="239"/>
      <c r="M147" s="240"/>
      <c r="N147" s="241"/>
      <c r="O147" s="241"/>
      <c r="P147" s="241"/>
      <c r="Q147" s="241"/>
      <c r="R147" s="241"/>
      <c r="S147" s="241"/>
      <c r="T147" s="24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3" t="s">
        <v>177</v>
      </c>
      <c r="AU147" s="243" t="s">
        <v>81</v>
      </c>
      <c r="AV147" s="13" t="s">
        <v>79</v>
      </c>
      <c r="AW147" s="13" t="s">
        <v>33</v>
      </c>
      <c r="AX147" s="13" t="s">
        <v>71</v>
      </c>
      <c r="AY147" s="243" t="s">
        <v>166</v>
      </c>
    </row>
    <row r="148" s="13" customFormat="1">
      <c r="A148" s="13"/>
      <c r="B148" s="233"/>
      <c r="C148" s="234"/>
      <c r="D148" s="235" t="s">
        <v>177</v>
      </c>
      <c r="E148" s="236" t="s">
        <v>19</v>
      </c>
      <c r="F148" s="237" t="s">
        <v>1098</v>
      </c>
      <c r="G148" s="234"/>
      <c r="H148" s="236" t="s">
        <v>19</v>
      </c>
      <c r="I148" s="238"/>
      <c r="J148" s="234"/>
      <c r="K148" s="234"/>
      <c r="L148" s="239"/>
      <c r="M148" s="240"/>
      <c r="N148" s="241"/>
      <c r="O148" s="241"/>
      <c r="P148" s="241"/>
      <c r="Q148" s="241"/>
      <c r="R148" s="241"/>
      <c r="S148" s="241"/>
      <c r="T148" s="242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3" t="s">
        <v>177</v>
      </c>
      <c r="AU148" s="243" t="s">
        <v>81</v>
      </c>
      <c r="AV148" s="13" t="s">
        <v>79</v>
      </c>
      <c r="AW148" s="13" t="s">
        <v>33</v>
      </c>
      <c r="AX148" s="13" t="s">
        <v>71</v>
      </c>
      <c r="AY148" s="243" t="s">
        <v>166</v>
      </c>
    </row>
    <row r="149" s="14" customFormat="1">
      <c r="A149" s="14"/>
      <c r="B149" s="244"/>
      <c r="C149" s="245"/>
      <c r="D149" s="235" t="s">
        <v>177</v>
      </c>
      <c r="E149" s="246" t="s">
        <v>19</v>
      </c>
      <c r="F149" s="247" t="s">
        <v>1111</v>
      </c>
      <c r="G149" s="245"/>
      <c r="H149" s="248">
        <v>4.2240000000000002</v>
      </c>
      <c r="I149" s="249"/>
      <c r="J149" s="245"/>
      <c r="K149" s="245"/>
      <c r="L149" s="250"/>
      <c r="M149" s="251"/>
      <c r="N149" s="252"/>
      <c r="O149" s="252"/>
      <c r="P149" s="252"/>
      <c r="Q149" s="252"/>
      <c r="R149" s="252"/>
      <c r="S149" s="252"/>
      <c r="T149" s="25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4" t="s">
        <v>177</v>
      </c>
      <c r="AU149" s="254" t="s">
        <v>81</v>
      </c>
      <c r="AV149" s="14" t="s">
        <v>81</v>
      </c>
      <c r="AW149" s="14" t="s">
        <v>33</v>
      </c>
      <c r="AX149" s="14" t="s">
        <v>71</v>
      </c>
      <c r="AY149" s="254" t="s">
        <v>166</v>
      </c>
    </row>
    <row r="150" s="13" customFormat="1">
      <c r="A150" s="13"/>
      <c r="B150" s="233"/>
      <c r="C150" s="234"/>
      <c r="D150" s="235" t="s">
        <v>177</v>
      </c>
      <c r="E150" s="236" t="s">
        <v>19</v>
      </c>
      <c r="F150" s="237" t="s">
        <v>1100</v>
      </c>
      <c r="G150" s="234"/>
      <c r="H150" s="236" t="s">
        <v>19</v>
      </c>
      <c r="I150" s="238"/>
      <c r="J150" s="234"/>
      <c r="K150" s="234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177</v>
      </c>
      <c r="AU150" s="243" t="s">
        <v>81</v>
      </c>
      <c r="AV150" s="13" t="s">
        <v>79</v>
      </c>
      <c r="AW150" s="13" t="s">
        <v>33</v>
      </c>
      <c r="AX150" s="13" t="s">
        <v>71</v>
      </c>
      <c r="AY150" s="243" t="s">
        <v>166</v>
      </c>
    </row>
    <row r="151" s="14" customFormat="1">
      <c r="A151" s="14"/>
      <c r="B151" s="244"/>
      <c r="C151" s="245"/>
      <c r="D151" s="235" t="s">
        <v>177</v>
      </c>
      <c r="E151" s="246" t="s">
        <v>19</v>
      </c>
      <c r="F151" s="247" t="s">
        <v>1112</v>
      </c>
      <c r="G151" s="245"/>
      <c r="H151" s="248">
        <v>46.445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177</v>
      </c>
      <c r="AU151" s="254" t="s">
        <v>81</v>
      </c>
      <c r="AV151" s="14" t="s">
        <v>81</v>
      </c>
      <c r="AW151" s="14" t="s">
        <v>33</v>
      </c>
      <c r="AX151" s="14" t="s">
        <v>71</v>
      </c>
      <c r="AY151" s="254" t="s">
        <v>166</v>
      </c>
    </row>
    <row r="152" s="13" customFormat="1">
      <c r="A152" s="13"/>
      <c r="B152" s="233"/>
      <c r="C152" s="234"/>
      <c r="D152" s="235" t="s">
        <v>177</v>
      </c>
      <c r="E152" s="236" t="s">
        <v>19</v>
      </c>
      <c r="F152" s="237" t="s">
        <v>1102</v>
      </c>
      <c r="G152" s="234"/>
      <c r="H152" s="236" t="s">
        <v>19</v>
      </c>
      <c r="I152" s="238"/>
      <c r="J152" s="234"/>
      <c r="K152" s="234"/>
      <c r="L152" s="239"/>
      <c r="M152" s="240"/>
      <c r="N152" s="241"/>
      <c r="O152" s="241"/>
      <c r="P152" s="241"/>
      <c r="Q152" s="241"/>
      <c r="R152" s="241"/>
      <c r="S152" s="241"/>
      <c r="T152" s="242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3" t="s">
        <v>177</v>
      </c>
      <c r="AU152" s="243" t="s">
        <v>81</v>
      </c>
      <c r="AV152" s="13" t="s">
        <v>79</v>
      </c>
      <c r="AW152" s="13" t="s">
        <v>33</v>
      </c>
      <c r="AX152" s="13" t="s">
        <v>71</v>
      </c>
      <c r="AY152" s="243" t="s">
        <v>166</v>
      </c>
    </row>
    <row r="153" s="14" customFormat="1">
      <c r="A153" s="14"/>
      <c r="B153" s="244"/>
      <c r="C153" s="245"/>
      <c r="D153" s="235" t="s">
        <v>177</v>
      </c>
      <c r="E153" s="246" t="s">
        <v>19</v>
      </c>
      <c r="F153" s="247" t="s">
        <v>1113</v>
      </c>
      <c r="G153" s="245"/>
      <c r="H153" s="248">
        <v>17.584</v>
      </c>
      <c r="I153" s="249"/>
      <c r="J153" s="245"/>
      <c r="K153" s="245"/>
      <c r="L153" s="250"/>
      <c r="M153" s="251"/>
      <c r="N153" s="252"/>
      <c r="O153" s="252"/>
      <c r="P153" s="252"/>
      <c r="Q153" s="252"/>
      <c r="R153" s="252"/>
      <c r="S153" s="252"/>
      <c r="T153" s="253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4" t="s">
        <v>177</v>
      </c>
      <c r="AU153" s="254" t="s">
        <v>81</v>
      </c>
      <c r="AV153" s="14" t="s">
        <v>81</v>
      </c>
      <c r="AW153" s="14" t="s">
        <v>33</v>
      </c>
      <c r="AX153" s="14" t="s">
        <v>71</v>
      </c>
      <c r="AY153" s="254" t="s">
        <v>166</v>
      </c>
    </row>
    <row r="154" s="15" customFormat="1">
      <c r="A154" s="15"/>
      <c r="B154" s="255"/>
      <c r="C154" s="256"/>
      <c r="D154" s="235" t="s">
        <v>177</v>
      </c>
      <c r="E154" s="257" t="s">
        <v>19</v>
      </c>
      <c r="F154" s="258" t="s">
        <v>180</v>
      </c>
      <c r="G154" s="256"/>
      <c r="H154" s="259">
        <v>68.253</v>
      </c>
      <c r="I154" s="260"/>
      <c r="J154" s="256"/>
      <c r="K154" s="256"/>
      <c r="L154" s="261"/>
      <c r="M154" s="262"/>
      <c r="N154" s="263"/>
      <c r="O154" s="263"/>
      <c r="P154" s="263"/>
      <c r="Q154" s="263"/>
      <c r="R154" s="263"/>
      <c r="S154" s="263"/>
      <c r="T154" s="264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5" t="s">
        <v>177</v>
      </c>
      <c r="AU154" s="265" t="s">
        <v>81</v>
      </c>
      <c r="AV154" s="15" t="s">
        <v>173</v>
      </c>
      <c r="AW154" s="15" t="s">
        <v>33</v>
      </c>
      <c r="AX154" s="15" t="s">
        <v>79</v>
      </c>
      <c r="AY154" s="265" t="s">
        <v>166</v>
      </c>
    </row>
    <row r="155" s="2" customFormat="1" ht="16.5" customHeight="1">
      <c r="A155" s="41"/>
      <c r="B155" s="42"/>
      <c r="C155" s="215" t="s">
        <v>179</v>
      </c>
      <c r="D155" s="215" t="s">
        <v>168</v>
      </c>
      <c r="E155" s="216" t="s">
        <v>1119</v>
      </c>
      <c r="F155" s="217" t="s">
        <v>1120</v>
      </c>
      <c r="G155" s="218" t="s">
        <v>234</v>
      </c>
      <c r="H155" s="219">
        <v>0.222</v>
      </c>
      <c r="I155" s="220"/>
      <c r="J155" s="221">
        <f>ROUND(I155*H155,2)</f>
        <v>0</v>
      </c>
      <c r="K155" s="217" t="s">
        <v>172</v>
      </c>
      <c r="L155" s="47"/>
      <c r="M155" s="222" t="s">
        <v>19</v>
      </c>
      <c r="N155" s="223" t="s">
        <v>42</v>
      </c>
      <c r="O155" s="87"/>
      <c r="P155" s="224">
        <f>O155*H155</f>
        <v>0</v>
      </c>
      <c r="Q155" s="224">
        <v>1.0416099999999999</v>
      </c>
      <c r="R155" s="224">
        <f>Q155*H155</f>
        <v>0.23123742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173</v>
      </c>
      <c r="AT155" s="226" t="s">
        <v>168</v>
      </c>
      <c r="AU155" s="226" t="s">
        <v>81</v>
      </c>
      <c r="AY155" s="20" t="s">
        <v>166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79</v>
      </c>
      <c r="BK155" s="227">
        <f>ROUND(I155*H155,2)</f>
        <v>0</v>
      </c>
      <c r="BL155" s="20" t="s">
        <v>173</v>
      </c>
      <c r="BM155" s="226" t="s">
        <v>1121</v>
      </c>
    </row>
    <row r="156" s="2" customFormat="1">
      <c r="A156" s="41"/>
      <c r="B156" s="42"/>
      <c r="C156" s="43"/>
      <c r="D156" s="228" t="s">
        <v>175</v>
      </c>
      <c r="E156" s="43"/>
      <c r="F156" s="229" t="s">
        <v>1122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175</v>
      </c>
      <c r="AU156" s="20" t="s">
        <v>81</v>
      </c>
    </row>
    <row r="157" s="13" customFormat="1">
      <c r="A157" s="13"/>
      <c r="B157" s="233"/>
      <c r="C157" s="234"/>
      <c r="D157" s="235" t="s">
        <v>177</v>
      </c>
      <c r="E157" s="236" t="s">
        <v>19</v>
      </c>
      <c r="F157" s="237" t="s">
        <v>1123</v>
      </c>
      <c r="G157" s="234"/>
      <c r="H157" s="236" t="s">
        <v>19</v>
      </c>
      <c r="I157" s="238"/>
      <c r="J157" s="234"/>
      <c r="K157" s="234"/>
      <c r="L157" s="239"/>
      <c r="M157" s="240"/>
      <c r="N157" s="241"/>
      <c r="O157" s="241"/>
      <c r="P157" s="241"/>
      <c r="Q157" s="241"/>
      <c r="R157" s="241"/>
      <c r="S157" s="241"/>
      <c r="T157" s="24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3" t="s">
        <v>177</v>
      </c>
      <c r="AU157" s="243" t="s">
        <v>81</v>
      </c>
      <c r="AV157" s="13" t="s">
        <v>79</v>
      </c>
      <c r="AW157" s="13" t="s">
        <v>33</v>
      </c>
      <c r="AX157" s="13" t="s">
        <v>71</v>
      </c>
      <c r="AY157" s="243" t="s">
        <v>166</v>
      </c>
    </row>
    <row r="158" s="13" customFormat="1">
      <c r="A158" s="13"/>
      <c r="B158" s="233"/>
      <c r="C158" s="234"/>
      <c r="D158" s="235" t="s">
        <v>177</v>
      </c>
      <c r="E158" s="236" t="s">
        <v>19</v>
      </c>
      <c r="F158" s="237" t="s">
        <v>1124</v>
      </c>
      <c r="G158" s="234"/>
      <c r="H158" s="236" t="s">
        <v>19</v>
      </c>
      <c r="I158" s="238"/>
      <c r="J158" s="234"/>
      <c r="K158" s="234"/>
      <c r="L158" s="239"/>
      <c r="M158" s="240"/>
      <c r="N158" s="241"/>
      <c r="O158" s="241"/>
      <c r="P158" s="241"/>
      <c r="Q158" s="241"/>
      <c r="R158" s="241"/>
      <c r="S158" s="241"/>
      <c r="T158" s="24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3" t="s">
        <v>177</v>
      </c>
      <c r="AU158" s="243" t="s">
        <v>81</v>
      </c>
      <c r="AV158" s="13" t="s">
        <v>79</v>
      </c>
      <c r="AW158" s="13" t="s">
        <v>33</v>
      </c>
      <c r="AX158" s="13" t="s">
        <v>71</v>
      </c>
      <c r="AY158" s="243" t="s">
        <v>166</v>
      </c>
    </row>
    <row r="159" s="14" customFormat="1">
      <c r="A159" s="14"/>
      <c r="B159" s="244"/>
      <c r="C159" s="245"/>
      <c r="D159" s="235" t="s">
        <v>177</v>
      </c>
      <c r="E159" s="246" t="s">
        <v>19</v>
      </c>
      <c r="F159" s="247" t="s">
        <v>1125</v>
      </c>
      <c r="G159" s="245"/>
      <c r="H159" s="248">
        <v>0.222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4" t="s">
        <v>177</v>
      </c>
      <c r="AU159" s="254" t="s">
        <v>81</v>
      </c>
      <c r="AV159" s="14" t="s">
        <v>81</v>
      </c>
      <c r="AW159" s="14" t="s">
        <v>33</v>
      </c>
      <c r="AX159" s="14" t="s">
        <v>71</v>
      </c>
      <c r="AY159" s="254" t="s">
        <v>166</v>
      </c>
    </row>
    <row r="160" s="15" customFormat="1">
      <c r="A160" s="15"/>
      <c r="B160" s="255"/>
      <c r="C160" s="256"/>
      <c r="D160" s="235" t="s">
        <v>177</v>
      </c>
      <c r="E160" s="257" t="s">
        <v>19</v>
      </c>
      <c r="F160" s="258" t="s">
        <v>180</v>
      </c>
      <c r="G160" s="256"/>
      <c r="H160" s="259">
        <v>0.222</v>
      </c>
      <c r="I160" s="260"/>
      <c r="J160" s="256"/>
      <c r="K160" s="256"/>
      <c r="L160" s="261"/>
      <c r="M160" s="262"/>
      <c r="N160" s="263"/>
      <c r="O160" s="263"/>
      <c r="P160" s="263"/>
      <c r="Q160" s="263"/>
      <c r="R160" s="263"/>
      <c r="S160" s="263"/>
      <c r="T160" s="264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65" t="s">
        <v>177</v>
      </c>
      <c r="AU160" s="265" t="s">
        <v>81</v>
      </c>
      <c r="AV160" s="15" t="s">
        <v>173</v>
      </c>
      <c r="AW160" s="15" t="s">
        <v>33</v>
      </c>
      <c r="AX160" s="15" t="s">
        <v>79</v>
      </c>
      <c r="AY160" s="265" t="s">
        <v>166</v>
      </c>
    </row>
    <row r="161" s="2" customFormat="1" ht="16.5" customHeight="1">
      <c r="A161" s="41"/>
      <c r="B161" s="42"/>
      <c r="C161" s="215" t="s">
        <v>226</v>
      </c>
      <c r="D161" s="215" t="s">
        <v>168</v>
      </c>
      <c r="E161" s="216" t="s">
        <v>496</v>
      </c>
      <c r="F161" s="217" t="s">
        <v>497</v>
      </c>
      <c r="G161" s="218" t="s">
        <v>234</v>
      </c>
      <c r="H161" s="219">
        <v>3.0190000000000001</v>
      </c>
      <c r="I161" s="220"/>
      <c r="J161" s="221">
        <f>ROUND(I161*H161,2)</f>
        <v>0</v>
      </c>
      <c r="K161" s="217" t="s">
        <v>172</v>
      </c>
      <c r="L161" s="47"/>
      <c r="M161" s="222" t="s">
        <v>19</v>
      </c>
      <c r="N161" s="223" t="s">
        <v>42</v>
      </c>
      <c r="O161" s="87"/>
      <c r="P161" s="224">
        <f>O161*H161</f>
        <v>0</v>
      </c>
      <c r="Q161" s="224">
        <v>1.06277</v>
      </c>
      <c r="R161" s="224">
        <f>Q161*H161</f>
        <v>3.2085026299999999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173</v>
      </c>
      <c r="AT161" s="226" t="s">
        <v>168</v>
      </c>
      <c r="AU161" s="226" t="s">
        <v>81</v>
      </c>
      <c r="AY161" s="20" t="s">
        <v>166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79</v>
      </c>
      <c r="BK161" s="227">
        <f>ROUND(I161*H161,2)</f>
        <v>0</v>
      </c>
      <c r="BL161" s="20" t="s">
        <v>173</v>
      </c>
      <c r="BM161" s="226" t="s">
        <v>1126</v>
      </c>
    </row>
    <row r="162" s="2" customFormat="1">
      <c r="A162" s="41"/>
      <c r="B162" s="42"/>
      <c r="C162" s="43"/>
      <c r="D162" s="228" t="s">
        <v>175</v>
      </c>
      <c r="E162" s="43"/>
      <c r="F162" s="229" t="s">
        <v>499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175</v>
      </c>
      <c r="AU162" s="20" t="s">
        <v>81</v>
      </c>
    </row>
    <row r="163" s="13" customFormat="1">
      <c r="A163" s="13"/>
      <c r="B163" s="233"/>
      <c r="C163" s="234"/>
      <c r="D163" s="235" t="s">
        <v>177</v>
      </c>
      <c r="E163" s="236" t="s">
        <v>19</v>
      </c>
      <c r="F163" s="237" t="s">
        <v>1096</v>
      </c>
      <c r="G163" s="234"/>
      <c r="H163" s="236" t="s">
        <v>19</v>
      </c>
      <c r="I163" s="238"/>
      <c r="J163" s="234"/>
      <c r="K163" s="234"/>
      <c r="L163" s="239"/>
      <c r="M163" s="240"/>
      <c r="N163" s="241"/>
      <c r="O163" s="241"/>
      <c r="P163" s="241"/>
      <c r="Q163" s="241"/>
      <c r="R163" s="241"/>
      <c r="S163" s="241"/>
      <c r="T163" s="242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3" t="s">
        <v>177</v>
      </c>
      <c r="AU163" s="243" t="s">
        <v>81</v>
      </c>
      <c r="AV163" s="13" t="s">
        <v>79</v>
      </c>
      <c r="AW163" s="13" t="s">
        <v>33</v>
      </c>
      <c r="AX163" s="13" t="s">
        <v>71</v>
      </c>
      <c r="AY163" s="243" t="s">
        <v>166</v>
      </c>
    </row>
    <row r="164" s="13" customFormat="1">
      <c r="A164" s="13"/>
      <c r="B164" s="233"/>
      <c r="C164" s="234"/>
      <c r="D164" s="235" t="s">
        <v>177</v>
      </c>
      <c r="E164" s="236" t="s">
        <v>19</v>
      </c>
      <c r="F164" s="237" t="s">
        <v>1097</v>
      </c>
      <c r="G164" s="234"/>
      <c r="H164" s="236" t="s">
        <v>19</v>
      </c>
      <c r="I164" s="238"/>
      <c r="J164" s="234"/>
      <c r="K164" s="234"/>
      <c r="L164" s="239"/>
      <c r="M164" s="240"/>
      <c r="N164" s="241"/>
      <c r="O164" s="241"/>
      <c r="P164" s="241"/>
      <c r="Q164" s="241"/>
      <c r="R164" s="241"/>
      <c r="S164" s="241"/>
      <c r="T164" s="242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3" t="s">
        <v>177</v>
      </c>
      <c r="AU164" s="243" t="s">
        <v>81</v>
      </c>
      <c r="AV164" s="13" t="s">
        <v>79</v>
      </c>
      <c r="AW164" s="13" t="s">
        <v>33</v>
      </c>
      <c r="AX164" s="13" t="s">
        <v>71</v>
      </c>
      <c r="AY164" s="243" t="s">
        <v>166</v>
      </c>
    </row>
    <row r="165" s="13" customFormat="1">
      <c r="A165" s="13"/>
      <c r="B165" s="233"/>
      <c r="C165" s="234"/>
      <c r="D165" s="235" t="s">
        <v>177</v>
      </c>
      <c r="E165" s="236" t="s">
        <v>19</v>
      </c>
      <c r="F165" s="237" t="s">
        <v>1098</v>
      </c>
      <c r="G165" s="234"/>
      <c r="H165" s="236" t="s">
        <v>19</v>
      </c>
      <c r="I165" s="238"/>
      <c r="J165" s="234"/>
      <c r="K165" s="234"/>
      <c r="L165" s="239"/>
      <c r="M165" s="240"/>
      <c r="N165" s="241"/>
      <c r="O165" s="241"/>
      <c r="P165" s="241"/>
      <c r="Q165" s="241"/>
      <c r="R165" s="241"/>
      <c r="S165" s="241"/>
      <c r="T165" s="242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3" t="s">
        <v>177</v>
      </c>
      <c r="AU165" s="243" t="s">
        <v>81</v>
      </c>
      <c r="AV165" s="13" t="s">
        <v>79</v>
      </c>
      <c r="AW165" s="13" t="s">
        <v>33</v>
      </c>
      <c r="AX165" s="13" t="s">
        <v>71</v>
      </c>
      <c r="AY165" s="243" t="s">
        <v>166</v>
      </c>
    </row>
    <row r="166" s="14" customFormat="1">
      <c r="A166" s="14"/>
      <c r="B166" s="244"/>
      <c r="C166" s="245"/>
      <c r="D166" s="235" t="s">
        <v>177</v>
      </c>
      <c r="E166" s="246" t="s">
        <v>19</v>
      </c>
      <c r="F166" s="247" t="s">
        <v>1127</v>
      </c>
      <c r="G166" s="245"/>
      <c r="H166" s="248">
        <v>0.16700000000000001</v>
      </c>
      <c r="I166" s="249"/>
      <c r="J166" s="245"/>
      <c r="K166" s="245"/>
      <c r="L166" s="250"/>
      <c r="M166" s="251"/>
      <c r="N166" s="252"/>
      <c r="O166" s="252"/>
      <c r="P166" s="252"/>
      <c r="Q166" s="252"/>
      <c r="R166" s="252"/>
      <c r="S166" s="252"/>
      <c r="T166" s="253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4" t="s">
        <v>177</v>
      </c>
      <c r="AU166" s="254" t="s">
        <v>81</v>
      </c>
      <c r="AV166" s="14" t="s">
        <v>81</v>
      </c>
      <c r="AW166" s="14" t="s">
        <v>33</v>
      </c>
      <c r="AX166" s="14" t="s">
        <v>71</v>
      </c>
      <c r="AY166" s="254" t="s">
        <v>166</v>
      </c>
    </row>
    <row r="167" s="13" customFormat="1">
      <c r="A167" s="13"/>
      <c r="B167" s="233"/>
      <c r="C167" s="234"/>
      <c r="D167" s="235" t="s">
        <v>177</v>
      </c>
      <c r="E167" s="236" t="s">
        <v>19</v>
      </c>
      <c r="F167" s="237" t="s">
        <v>1100</v>
      </c>
      <c r="G167" s="234"/>
      <c r="H167" s="236" t="s">
        <v>19</v>
      </c>
      <c r="I167" s="238"/>
      <c r="J167" s="234"/>
      <c r="K167" s="234"/>
      <c r="L167" s="239"/>
      <c r="M167" s="240"/>
      <c r="N167" s="241"/>
      <c r="O167" s="241"/>
      <c r="P167" s="241"/>
      <c r="Q167" s="241"/>
      <c r="R167" s="241"/>
      <c r="S167" s="241"/>
      <c r="T167" s="242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3" t="s">
        <v>177</v>
      </c>
      <c r="AU167" s="243" t="s">
        <v>81</v>
      </c>
      <c r="AV167" s="13" t="s">
        <v>79</v>
      </c>
      <c r="AW167" s="13" t="s">
        <v>33</v>
      </c>
      <c r="AX167" s="13" t="s">
        <v>71</v>
      </c>
      <c r="AY167" s="243" t="s">
        <v>166</v>
      </c>
    </row>
    <row r="168" s="14" customFormat="1">
      <c r="A168" s="14"/>
      <c r="B168" s="244"/>
      <c r="C168" s="245"/>
      <c r="D168" s="235" t="s">
        <v>177</v>
      </c>
      <c r="E168" s="246" t="s">
        <v>19</v>
      </c>
      <c r="F168" s="247" t="s">
        <v>1128</v>
      </c>
      <c r="G168" s="245"/>
      <c r="H168" s="248">
        <v>2.069</v>
      </c>
      <c r="I168" s="249"/>
      <c r="J168" s="245"/>
      <c r="K168" s="245"/>
      <c r="L168" s="250"/>
      <c r="M168" s="251"/>
      <c r="N168" s="252"/>
      <c r="O168" s="252"/>
      <c r="P168" s="252"/>
      <c r="Q168" s="252"/>
      <c r="R168" s="252"/>
      <c r="S168" s="252"/>
      <c r="T168" s="253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4" t="s">
        <v>177</v>
      </c>
      <c r="AU168" s="254" t="s">
        <v>81</v>
      </c>
      <c r="AV168" s="14" t="s">
        <v>81</v>
      </c>
      <c r="AW168" s="14" t="s">
        <v>33</v>
      </c>
      <c r="AX168" s="14" t="s">
        <v>71</v>
      </c>
      <c r="AY168" s="254" t="s">
        <v>166</v>
      </c>
    </row>
    <row r="169" s="13" customFormat="1">
      <c r="A169" s="13"/>
      <c r="B169" s="233"/>
      <c r="C169" s="234"/>
      <c r="D169" s="235" t="s">
        <v>177</v>
      </c>
      <c r="E169" s="236" t="s">
        <v>19</v>
      </c>
      <c r="F169" s="237" t="s">
        <v>1102</v>
      </c>
      <c r="G169" s="234"/>
      <c r="H169" s="236" t="s">
        <v>19</v>
      </c>
      <c r="I169" s="238"/>
      <c r="J169" s="234"/>
      <c r="K169" s="234"/>
      <c r="L169" s="239"/>
      <c r="M169" s="240"/>
      <c r="N169" s="241"/>
      <c r="O169" s="241"/>
      <c r="P169" s="241"/>
      <c r="Q169" s="241"/>
      <c r="R169" s="241"/>
      <c r="S169" s="241"/>
      <c r="T169" s="24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3" t="s">
        <v>177</v>
      </c>
      <c r="AU169" s="243" t="s">
        <v>81</v>
      </c>
      <c r="AV169" s="13" t="s">
        <v>79</v>
      </c>
      <c r="AW169" s="13" t="s">
        <v>33</v>
      </c>
      <c r="AX169" s="13" t="s">
        <v>71</v>
      </c>
      <c r="AY169" s="243" t="s">
        <v>166</v>
      </c>
    </row>
    <row r="170" s="14" customFormat="1">
      <c r="A170" s="14"/>
      <c r="B170" s="244"/>
      <c r="C170" s="245"/>
      <c r="D170" s="235" t="s">
        <v>177</v>
      </c>
      <c r="E170" s="246" t="s">
        <v>19</v>
      </c>
      <c r="F170" s="247" t="s">
        <v>1129</v>
      </c>
      <c r="G170" s="245"/>
      <c r="H170" s="248">
        <v>0.78300000000000003</v>
      </c>
      <c r="I170" s="249"/>
      <c r="J170" s="245"/>
      <c r="K170" s="245"/>
      <c r="L170" s="250"/>
      <c r="M170" s="251"/>
      <c r="N170" s="252"/>
      <c r="O170" s="252"/>
      <c r="P170" s="252"/>
      <c r="Q170" s="252"/>
      <c r="R170" s="252"/>
      <c r="S170" s="252"/>
      <c r="T170" s="25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4" t="s">
        <v>177</v>
      </c>
      <c r="AU170" s="254" t="s">
        <v>81</v>
      </c>
      <c r="AV170" s="14" t="s">
        <v>81</v>
      </c>
      <c r="AW170" s="14" t="s">
        <v>33</v>
      </c>
      <c r="AX170" s="14" t="s">
        <v>71</v>
      </c>
      <c r="AY170" s="254" t="s">
        <v>166</v>
      </c>
    </row>
    <row r="171" s="15" customFormat="1">
      <c r="A171" s="15"/>
      <c r="B171" s="255"/>
      <c r="C171" s="256"/>
      <c r="D171" s="235" t="s">
        <v>177</v>
      </c>
      <c r="E171" s="257" t="s">
        <v>19</v>
      </c>
      <c r="F171" s="258" t="s">
        <v>180</v>
      </c>
      <c r="G171" s="256"/>
      <c r="H171" s="259">
        <v>3.0189999999999997</v>
      </c>
      <c r="I171" s="260"/>
      <c r="J171" s="256"/>
      <c r="K171" s="256"/>
      <c r="L171" s="261"/>
      <c r="M171" s="262"/>
      <c r="N171" s="263"/>
      <c r="O171" s="263"/>
      <c r="P171" s="263"/>
      <c r="Q171" s="263"/>
      <c r="R171" s="263"/>
      <c r="S171" s="263"/>
      <c r="T171" s="264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5" t="s">
        <v>177</v>
      </c>
      <c r="AU171" s="265" t="s">
        <v>81</v>
      </c>
      <c r="AV171" s="15" t="s">
        <v>173</v>
      </c>
      <c r="AW171" s="15" t="s">
        <v>33</v>
      </c>
      <c r="AX171" s="15" t="s">
        <v>79</v>
      </c>
      <c r="AY171" s="265" t="s">
        <v>166</v>
      </c>
    </row>
    <row r="172" s="2" customFormat="1" ht="16.5" customHeight="1">
      <c r="A172" s="41"/>
      <c r="B172" s="42"/>
      <c r="C172" s="215" t="s">
        <v>231</v>
      </c>
      <c r="D172" s="215" t="s">
        <v>168</v>
      </c>
      <c r="E172" s="216" t="s">
        <v>503</v>
      </c>
      <c r="F172" s="217" t="s">
        <v>504</v>
      </c>
      <c r="G172" s="218" t="s">
        <v>188</v>
      </c>
      <c r="H172" s="219">
        <v>426.57999999999998</v>
      </c>
      <c r="I172" s="220"/>
      <c r="J172" s="221">
        <f>ROUND(I172*H172,2)</f>
        <v>0</v>
      </c>
      <c r="K172" s="217" t="s">
        <v>172</v>
      </c>
      <c r="L172" s="47"/>
      <c r="M172" s="222" t="s">
        <v>19</v>
      </c>
      <c r="N172" s="223" t="s">
        <v>42</v>
      </c>
      <c r="O172" s="87"/>
      <c r="P172" s="224">
        <f>O172*H172</f>
        <v>0</v>
      </c>
      <c r="Q172" s="224">
        <v>0.00012999999999999999</v>
      </c>
      <c r="R172" s="224">
        <f>Q172*H172</f>
        <v>0.055455399999999995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173</v>
      </c>
      <c r="AT172" s="226" t="s">
        <v>168</v>
      </c>
      <c r="AU172" s="226" t="s">
        <v>81</v>
      </c>
      <c r="AY172" s="20" t="s">
        <v>166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79</v>
      </c>
      <c r="BK172" s="227">
        <f>ROUND(I172*H172,2)</f>
        <v>0</v>
      </c>
      <c r="BL172" s="20" t="s">
        <v>173</v>
      </c>
      <c r="BM172" s="226" t="s">
        <v>1130</v>
      </c>
    </row>
    <row r="173" s="2" customFormat="1">
      <c r="A173" s="41"/>
      <c r="B173" s="42"/>
      <c r="C173" s="43"/>
      <c r="D173" s="228" t="s">
        <v>175</v>
      </c>
      <c r="E173" s="43"/>
      <c r="F173" s="229" t="s">
        <v>506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175</v>
      </c>
      <c r="AU173" s="20" t="s">
        <v>81</v>
      </c>
    </row>
    <row r="174" s="13" customFormat="1">
      <c r="A174" s="13"/>
      <c r="B174" s="233"/>
      <c r="C174" s="234"/>
      <c r="D174" s="235" t="s">
        <v>177</v>
      </c>
      <c r="E174" s="236" t="s">
        <v>19</v>
      </c>
      <c r="F174" s="237" t="s">
        <v>1096</v>
      </c>
      <c r="G174" s="234"/>
      <c r="H174" s="236" t="s">
        <v>19</v>
      </c>
      <c r="I174" s="238"/>
      <c r="J174" s="234"/>
      <c r="K174" s="234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177</v>
      </c>
      <c r="AU174" s="243" t="s">
        <v>81</v>
      </c>
      <c r="AV174" s="13" t="s">
        <v>79</v>
      </c>
      <c r="AW174" s="13" t="s">
        <v>33</v>
      </c>
      <c r="AX174" s="13" t="s">
        <v>71</v>
      </c>
      <c r="AY174" s="243" t="s">
        <v>166</v>
      </c>
    </row>
    <row r="175" s="13" customFormat="1">
      <c r="A175" s="13"/>
      <c r="B175" s="233"/>
      <c r="C175" s="234"/>
      <c r="D175" s="235" t="s">
        <v>177</v>
      </c>
      <c r="E175" s="236" t="s">
        <v>19</v>
      </c>
      <c r="F175" s="237" t="s">
        <v>1097</v>
      </c>
      <c r="G175" s="234"/>
      <c r="H175" s="236" t="s">
        <v>19</v>
      </c>
      <c r="I175" s="238"/>
      <c r="J175" s="234"/>
      <c r="K175" s="234"/>
      <c r="L175" s="239"/>
      <c r="M175" s="240"/>
      <c r="N175" s="241"/>
      <c r="O175" s="241"/>
      <c r="P175" s="241"/>
      <c r="Q175" s="241"/>
      <c r="R175" s="241"/>
      <c r="S175" s="241"/>
      <c r="T175" s="242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3" t="s">
        <v>177</v>
      </c>
      <c r="AU175" s="243" t="s">
        <v>81</v>
      </c>
      <c r="AV175" s="13" t="s">
        <v>79</v>
      </c>
      <c r="AW175" s="13" t="s">
        <v>33</v>
      </c>
      <c r="AX175" s="13" t="s">
        <v>71</v>
      </c>
      <c r="AY175" s="243" t="s">
        <v>166</v>
      </c>
    </row>
    <row r="176" s="13" customFormat="1">
      <c r="A176" s="13"/>
      <c r="B176" s="233"/>
      <c r="C176" s="234"/>
      <c r="D176" s="235" t="s">
        <v>177</v>
      </c>
      <c r="E176" s="236" t="s">
        <v>19</v>
      </c>
      <c r="F176" s="237" t="s">
        <v>1098</v>
      </c>
      <c r="G176" s="234"/>
      <c r="H176" s="236" t="s">
        <v>19</v>
      </c>
      <c r="I176" s="238"/>
      <c r="J176" s="234"/>
      <c r="K176" s="234"/>
      <c r="L176" s="239"/>
      <c r="M176" s="240"/>
      <c r="N176" s="241"/>
      <c r="O176" s="241"/>
      <c r="P176" s="241"/>
      <c r="Q176" s="241"/>
      <c r="R176" s="241"/>
      <c r="S176" s="241"/>
      <c r="T176" s="24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3" t="s">
        <v>177</v>
      </c>
      <c r="AU176" s="243" t="s">
        <v>81</v>
      </c>
      <c r="AV176" s="13" t="s">
        <v>79</v>
      </c>
      <c r="AW176" s="13" t="s">
        <v>33</v>
      </c>
      <c r="AX176" s="13" t="s">
        <v>71</v>
      </c>
      <c r="AY176" s="243" t="s">
        <v>166</v>
      </c>
    </row>
    <row r="177" s="14" customFormat="1">
      <c r="A177" s="14"/>
      <c r="B177" s="244"/>
      <c r="C177" s="245"/>
      <c r="D177" s="235" t="s">
        <v>177</v>
      </c>
      <c r="E177" s="246" t="s">
        <v>19</v>
      </c>
      <c r="F177" s="247" t="s">
        <v>1099</v>
      </c>
      <c r="G177" s="245"/>
      <c r="H177" s="248">
        <v>26.399999999999999</v>
      </c>
      <c r="I177" s="249"/>
      <c r="J177" s="245"/>
      <c r="K177" s="245"/>
      <c r="L177" s="250"/>
      <c r="M177" s="251"/>
      <c r="N177" s="252"/>
      <c r="O177" s="252"/>
      <c r="P177" s="252"/>
      <c r="Q177" s="252"/>
      <c r="R177" s="252"/>
      <c r="S177" s="252"/>
      <c r="T177" s="253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4" t="s">
        <v>177</v>
      </c>
      <c r="AU177" s="254" t="s">
        <v>81</v>
      </c>
      <c r="AV177" s="14" t="s">
        <v>81</v>
      </c>
      <c r="AW177" s="14" t="s">
        <v>33</v>
      </c>
      <c r="AX177" s="14" t="s">
        <v>71</v>
      </c>
      <c r="AY177" s="254" t="s">
        <v>166</v>
      </c>
    </row>
    <row r="178" s="13" customFormat="1">
      <c r="A178" s="13"/>
      <c r="B178" s="233"/>
      <c r="C178" s="234"/>
      <c r="D178" s="235" t="s">
        <v>177</v>
      </c>
      <c r="E178" s="236" t="s">
        <v>19</v>
      </c>
      <c r="F178" s="237" t="s">
        <v>1100</v>
      </c>
      <c r="G178" s="234"/>
      <c r="H178" s="236" t="s">
        <v>19</v>
      </c>
      <c r="I178" s="238"/>
      <c r="J178" s="234"/>
      <c r="K178" s="234"/>
      <c r="L178" s="239"/>
      <c r="M178" s="240"/>
      <c r="N178" s="241"/>
      <c r="O178" s="241"/>
      <c r="P178" s="241"/>
      <c r="Q178" s="241"/>
      <c r="R178" s="241"/>
      <c r="S178" s="241"/>
      <c r="T178" s="24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3" t="s">
        <v>177</v>
      </c>
      <c r="AU178" s="243" t="s">
        <v>81</v>
      </c>
      <c r="AV178" s="13" t="s">
        <v>79</v>
      </c>
      <c r="AW178" s="13" t="s">
        <v>33</v>
      </c>
      <c r="AX178" s="13" t="s">
        <v>71</v>
      </c>
      <c r="AY178" s="243" t="s">
        <v>166</v>
      </c>
    </row>
    <row r="179" s="14" customFormat="1">
      <c r="A179" s="14"/>
      <c r="B179" s="244"/>
      <c r="C179" s="245"/>
      <c r="D179" s="235" t="s">
        <v>177</v>
      </c>
      <c r="E179" s="246" t="s">
        <v>19</v>
      </c>
      <c r="F179" s="247" t="s">
        <v>1101</v>
      </c>
      <c r="G179" s="245"/>
      <c r="H179" s="248">
        <v>290.27999999999997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4" t="s">
        <v>177</v>
      </c>
      <c r="AU179" s="254" t="s">
        <v>81</v>
      </c>
      <c r="AV179" s="14" t="s">
        <v>81</v>
      </c>
      <c r="AW179" s="14" t="s">
        <v>33</v>
      </c>
      <c r="AX179" s="14" t="s">
        <v>71</v>
      </c>
      <c r="AY179" s="254" t="s">
        <v>166</v>
      </c>
    </row>
    <row r="180" s="13" customFormat="1">
      <c r="A180" s="13"/>
      <c r="B180" s="233"/>
      <c r="C180" s="234"/>
      <c r="D180" s="235" t="s">
        <v>177</v>
      </c>
      <c r="E180" s="236" t="s">
        <v>19</v>
      </c>
      <c r="F180" s="237" t="s">
        <v>1102</v>
      </c>
      <c r="G180" s="234"/>
      <c r="H180" s="236" t="s">
        <v>19</v>
      </c>
      <c r="I180" s="238"/>
      <c r="J180" s="234"/>
      <c r="K180" s="234"/>
      <c r="L180" s="239"/>
      <c r="M180" s="240"/>
      <c r="N180" s="241"/>
      <c r="O180" s="241"/>
      <c r="P180" s="241"/>
      <c r="Q180" s="241"/>
      <c r="R180" s="241"/>
      <c r="S180" s="241"/>
      <c r="T180" s="24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3" t="s">
        <v>177</v>
      </c>
      <c r="AU180" s="243" t="s">
        <v>81</v>
      </c>
      <c r="AV180" s="13" t="s">
        <v>79</v>
      </c>
      <c r="AW180" s="13" t="s">
        <v>33</v>
      </c>
      <c r="AX180" s="13" t="s">
        <v>71</v>
      </c>
      <c r="AY180" s="243" t="s">
        <v>166</v>
      </c>
    </row>
    <row r="181" s="14" customFormat="1">
      <c r="A181" s="14"/>
      <c r="B181" s="244"/>
      <c r="C181" s="245"/>
      <c r="D181" s="235" t="s">
        <v>177</v>
      </c>
      <c r="E181" s="246" t="s">
        <v>19</v>
      </c>
      <c r="F181" s="247" t="s">
        <v>1103</v>
      </c>
      <c r="G181" s="245"/>
      <c r="H181" s="248">
        <v>109.90000000000001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4" t="s">
        <v>177</v>
      </c>
      <c r="AU181" s="254" t="s">
        <v>81</v>
      </c>
      <c r="AV181" s="14" t="s">
        <v>81</v>
      </c>
      <c r="AW181" s="14" t="s">
        <v>33</v>
      </c>
      <c r="AX181" s="14" t="s">
        <v>71</v>
      </c>
      <c r="AY181" s="254" t="s">
        <v>166</v>
      </c>
    </row>
    <row r="182" s="15" customFormat="1">
      <c r="A182" s="15"/>
      <c r="B182" s="255"/>
      <c r="C182" s="256"/>
      <c r="D182" s="235" t="s">
        <v>177</v>
      </c>
      <c r="E182" s="257" t="s">
        <v>19</v>
      </c>
      <c r="F182" s="258" t="s">
        <v>180</v>
      </c>
      <c r="G182" s="256"/>
      <c r="H182" s="259">
        <v>426.57999999999993</v>
      </c>
      <c r="I182" s="260"/>
      <c r="J182" s="256"/>
      <c r="K182" s="256"/>
      <c r="L182" s="261"/>
      <c r="M182" s="262"/>
      <c r="N182" s="263"/>
      <c r="O182" s="263"/>
      <c r="P182" s="263"/>
      <c r="Q182" s="263"/>
      <c r="R182" s="263"/>
      <c r="S182" s="263"/>
      <c r="T182" s="264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65" t="s">
        <v>177</v>
      </c>
      <c r="AU182" s="265" t="s">
        <v>81</v>
      </c>
      <c r="AV182" s="15" t="s">
        <v>173</v>
      </c>
      <c r="AW182" s="15" t="s">
        <v>33</v>
      </c>
      <c r="AX182" s="15" t="s">
        <v>79</v>
      </c>
      <c r="AY182" s="265" t="s">
        <v>166</v>
      </c>
    </row>
    <row r="183" s="2" customFormat="1" ht="16.5" customHeight="1">
      <c r="A183" s="41"/>
      <c r="B183" s="42"/>
      <c r="C183" s="215" t="s">
        <v>238</v>
      </c>
      <c r="D183" s="215" t="s">
        <v>168</v>
      </c>
      <c r="E183" s="216" t="s">
        <v>510</v>
      </c>
      <c r="F183" s="217" t="s">
        <v>511</v>
      </c>
      <c r="G183" s="218" t="s">
        <v>188</v>
      </c>
      <c r="H183" s="219">
        <v>426.57999999999998</v>
      </c>
      <c r="I183" s="220"/>
      <c r="J183" s="221">
        <f>ROUND(I183*H183,2)</f>
        <v>0</v>
      </c>
      <c r="K183" s="217" t="s">
        <v>172</v>
      </c>
      <c r="L183" s="47"/>
      <c r="M183" s="222" t="s">
        <v>19</v>
      </c>
      <c r="N183" s="223" t="s">
        <v>42</v>
      </c>
      <c r="O183" s="87"/>
      <c r="P183" s="224">
        <f>O183*H183</f>
        <v>0</v>
      </c>
      <c r="Q183" s="224">
        <v>0.00022000000000000001</v>
      </c>
      <c r="R183" s="224">
        <f>Q183*H183</f>
        <v>0.093847600000000003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173</v>
      </c>
      <c r="AT183" s="226" t="s">
        <v>168</v>
      </c>
      <c r="AU183" s="226" t="s">
        <v>81</v>
      </c>
      <c r="AY183" s="20" t="s">
        <v>166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79</v>
      </c>
      <c r="BK183" s="227">
        <f>ROUND(I183*H183,2)</f>
        <v>0</v>
      </c>
      <c r="BL183" s="20" t="s">
        <v>173</v>
      </c>
      <c r="BM183" s="226" t="s">
        <v>1131</v>
      </c>
    </row>
    <row r="184" s="2" customFormat="1">
      <c r="A184" s="41"/>
      <c r="B184" s="42"/>
      <c r="C184" s="43"/>
      <c r="D184" s="228" t="s">
        <v>175</v>
      </c>
      <c r="E184" s="43"/>
      <c r="F184" s="229" t="s">
        <v>513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175</v>
      </c>
      <c r="AU184" s="20" t="s">
        <v>81</v>
      </c>
    </row>
    <row r="185" s="13" customFormat="1">
      <c r="A185" s="13"/>
      <c r="B185" s="233"/>
      <c r="C185" s="234"/>
      <c r="D185" s="235" t="s">
        <v>177</v>
      </c>
      <c r="E185" s="236" t="s">
        <v>19</v>
      </c>
      <c r="F185" s="237" t="s">
        <v>1096</v>
      </c>
      <c r="G185" s="234"/>
      <c r="H185" s="236" t="s">
        <v>19</v>
      </c>
      <c r="I185" s="238"/>
      <c r="J185" s="234"/>
      <c r="K185" s="234"/>
      <c r="L185" s="239"/>
      <c r="M185" s="240"/>
      <c r="N185" s="241"/>
      <c r="O185" s="241"/>
      <c r="P185" s="241"/>
      <c r="Q185" s="241"/>
      <c r="R185" s="241"/>
      <c r="S185" s="241"/>
      <c r="T185" s="242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3" t="s">
        <v>177</v>
      </c>
      <c r="AU185" s="243" t="s">
        <v>81</v>
      </c>
      <c r="AV185" s="13" t="s">
        <v>79</v>
      </c>
      <c r="AW185" s="13" t="s">
        <v>33</v>
      </c>
      <c r="AX185" s="13" t="s">
        <v>71</v>
      </c>
      <c r="AY185" s="243" t="s">
        <v>166</v>
      </c>
    </row>
    <row r="186" s="13" customFormat="1">
      <c r="A186" s="13"/>
      <c r="B186" s="233"/>
      <c r="C186" s="234"/>
      <c r="D186" s="235" t="s">
        <v>177</v>
      </c>
      <c r="E186" s="236" t="s">
        <v>19</v>
      </c>
      <c r="F186" s="237" t="s">
        <v>1097</v>
      </c>
      <c r="G186" s="234"/>
      <c r="H186" s="236" t="s">
        <v>19</v>
      </c>
      <c r="I186" s="238"/>
      <c r="J186" s="234"/>
      <c r="K186" s="234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177</v>
      </c>
      <c r="AU186" s="243" t="s">
        <v>81</v>
      </c>
      <c r="AV186" s="13" t="s">
        <v>79</v>
      </c>
      <c r="AW186" s="13" t="s">
        <v>33</v>
      </c>
      <c r="AX186" s="13" t="s">
        <v>71</v>
      </c>
      <c r="AY186" s="243" t="s">
        <v>166</v>
      </c>
    </row>
    <row r="187" s="13" customFormat="1">
      <c r="A187" s="13"/>
      <c r="B187" s="233"/>
      <c r="C187" s="234"/>
      <c r="D187" s="235" t="s">
        <v>177</v>
      </c>
      <c r="E187" s="236" t="s">
        <v>19</v>
      </c>
      <c r="F187" s="237" t="s">
        <v>1098</v>
      </c>
      <c r="G187" s="234"/>
      <c r="H187" s="236" t="s">
        <v>19</v>
      </c>
      <c r="I187" s="238"/>
      <c r="J187" s="234"/>
      <c r="K187" s="234"/>
      <c r="L187" s="239"/>
      <c r="M187" s="240"/>
      <c r="N187" s="241"/>
      <c r="O187" s="241"/>
      <c r="P187" s="241"/>
      <c r="Q187" s="241"/>
      <c r="R187" s="241"/>
      <c r="S187" s="241"/>
      <c r="T187" s="242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3" t="s">
        <v>177</v>
      </c>
      <c r="AU187" s="243" t="s">
        <v>81</v>
      </c>
      <c r="AV187" s="13" t="s">
        <v>79</v>
      </c>
      <c r="AW187" s="13" t="s">
        <v>33</v>
      </c>
      <c r="AX187" s="13" t="s">
        <v>71</v>
      </c>
      <c r="AY187" s="243" t="s">
        <v>166</v>
      </c>
    </row>
    <row r="188" s="14" customFormat="1">
      <c r="A188" s="14"/>
      <c r="B188" s="244"/>
      <c r="C188" s="245"/>
      <c r="D188" s="235" t="s">
        <v>177</v>
      </c>
      <c r="E188" s="246" t="s">
        <v>19</v>
      </c>
      <c r="F188" s="247" t="s">
        <v>1099</v>
      </c>
      <c r="G188" s="245"/>
      <c r="H188" s="248">
        <v>26.399999999999999</v>
      </c>
      <c r="I188" s="249"/>
      <c r="J188" s="245"/>
      <c r="K188" s="245"/>
      <c r="L188" s="250"/>
      <c r="M188" s="251"/>
      <c r="N188" s="252"/>
      <c r="O188" s="252"/>
      <c r="P188" s="252"/>
      <c r="Q188" s="252"/>
      <c r="R188" s="252"/>
      <c r="S188" s="252"/>
      <c r="T188" s="25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4" t="s">
        <v>177</v>
      </c>
      <c r="AU188" s="254" t="s">
        <v>81</v>
      </c>
      <c r="AV188" s="14" t="s">
        <v>81</v>
      </c>
      <c r="AW188" s="14" t="s">
        <v>33</v>
      </c>
      <c r="AX188" s="14" t="s">
        <v>71</v>
      </c>
      <c r="AY188" s="254" t="s">
        <v>166</v>
      </c>
    </row>
    <row r="189" s="13" customFormat="1">
      <c r="A189" s="13"/>
      <c r="B189" s="233"/>
      <c r="C189" s="234"/>
      <c r="D189" s="235" t="s">
        <v>177</v>
      </c>
      <c r="E189" s="236" t="s">
        <v>19</v>
      </c>
      <c r="F189" s="237" t="s">
        <v>1100</v>
      </c>
      <c r="G189" s="234"/>
      <c r="H189" s="236" t="s">
        <v>19</v>
      </c>
      <c r="I189" s="238"/>
      <c r="J189" s="234"/>
      <c r="K189" s="234"/>
      <c r="L189" s="239"/>
      <c r="M189" s="240"/>
      <c r="N189" s="241"/>
      <c r="O189" s="241"/>
      <c r="P189" s="241"/>
      <c r="Q189" s="241"/>
      <c r="R189" s="241"/>
      <c r="S189" s="241"/>
      <c r="T189" s="242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3" t="s">
        <v>177</v>
      </c>
      <c r="AU189" s="243" t="s">
        <v>81</v>
      </c>
      <c r="AV189" s="13" t="s">
        <v>79</v>
      </c>
      <c r="AW189" s="13" t="s">
        <v>33</v>
      </c>
      <c r="AX189" s="13" t="s">
        <v>71</v>
      </c>
      <c r="AY189" s="243" t="s">
        <v>166</v>
      </c>
    </row>
    <row r="190" s="14" customFormat="1">
      <c r="A190" s="14"/>
      <c r="B190" s="244"/>
      <c r="C190" s="245"/>
      <c r="D190" s="235" t="s">
        <v>177</v>
      </c>
      <c r="E190" s="246" t="s">
        <v>19</v>
      </c>
      <c r="F190" s="247" t="s">
        <v>1101</v>
      </c>
      <c r="G190" s="245"/>
      <c r="H190" s="248">
        <v>290.27999999999997</v>
      </c>
      <c r="I190" s="249"/>
      <c r="J190" s="245"/>
      <c r="K190" s="245"/>
      <c r="L190" s="250"/>
      <c r="M190" s="251"/>
      <c r="N190" s="252"/>
      <c r="O190" s="252"/>
      <c r="P190" s="252"/>
      <c r="Q190" s="252"/>
      <c r="R190" s="252"/>
      <c r="S190" s="252"/>
      <c r="T190" s="253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4" t="s">
        <v>177</v>
      </c>
      <c r="AU190" s="254" t="s">
        <v>81</v>
      </c>
      <c r="AV190" s="14" t="s">
        <v>81</v>
      </c>
      <c r="AW190" s="14" t="s">
        <v>33</v>
      </c>
      <c r="AX190" s="14" t="s">
        <v>71</v>
      </c>
      <c r="AY190" s="254" t="s">
        <v>166</v>
      </c>
    </row>
    <row r="191" s="13" customFormat="1">
      <c r="A191" s="13"/>
      <c r="B191" s="233"/>
      <c r="C191" s="234"/>
      <c r="D191" s="235" t="s">
        <v>177</v>
      </c>
      <c r="E191" s="236" t="s">
        <v>19</v>
      </c>
      <c r="F191" s="237" t="s">
        <v>1102</v>
      </c>
      <c r="G191" s="234"/>
      <c r="H191" s="236" t="s">
        <v>19</v>
      </c>
      <c r="I191" s="238"/>
      <c r="J191" s="234"/>
      <c r="K191" s="234"/>
      <c r="L191" s="239"/>
      <c r="M191" s="240"/>
      <c r="N191" s="241"/>
      <c r="O191" s="241"/>
      <c r="P191" s="241"/>
      <c r="Q191" s="241"/>
      <c r="R191" s="241"/>
      <c r="S191" s="241"/>
      <c r="T191" s="242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3" t="s">
        <v>177</v>
      </c>
      <c r="AU191" s="243" t="s">
        <v>81</v>
      </c>
      <c r="AV191" s="13" t="s">
        <v>79</v>
      </c>
      <c r="AW191" s="13" t="s">
        <v>33</v>
      </c>
      <c r="AX191" s="13" t="s">
        <v>71</v>
      </c>
      <c r="AY191" s="243" t="s">
        <v>166</v>
      </c>
    </row>
    <row r="192" s="14" customFormat="1">
      <c r="A192" s="14"/>
      <c r="B192" s="244"/>
      <c r="C192" s="245"/>
      <c r="D192" s="235" t="s">
        <v>177</v>
      </c>
      <c r="E192" s="246" t="s">
        <v>19</v>
      </c>
      <c r="F192" s="247" t="s">
        <v>1103</v>
      </c>
      <c r="G192" s="245"/>
      <c r="H192" s="248">
        <v>109.90000000000001</v>
      </c>
      <c r="I192" s="249"/>
      <c r="J192" s="245"/>
      <c r="K192" s="245"/>
      <c r="L192" s="250"/>
      <c r="M192" s="251"/>
      <c r="N192" s="252"/>
      <c r="O192" s="252"/>
      <c r="P192" s="252"/>
      <c r="Q192" s="252"/>
      <c r="R192" s="252"/>
      <c r="S192" s="252"/>
      <c r="T192" s="253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4" t="s">
        <v>177</v>
      </c>
      <c r="AU192" s="254" t="s">
        <v>81</v>
      </c>
      <c r="AV192" s="14" t="s">
        <v>81</v>
      </c>
      <c r="AW192" s="14" t="s">
        <v>33</v>
      </c>
      <c r="AX192" s="14" t="s">
        <v>71</v>
      </c>
      <c r="AY192" s="254" t="s">
        <v>166</v>
      </c>
    </row>
    <row r="193" s="15" customFormat="1">
      <c r="A193" s="15"/>
      <c r="B193" s="255"/>
      <c r="C193" s="256"/>
      <c r="D193" s="235" t="s">
        <v>177</v>
      </c>
      <c r="E193" s="257" t="s">
        <v>19</v>
      </c>
      <c r="F193" s="258" t="s">
        <v>180</v>
      </c>
      <c r="G193" s="256"/>
      <c r="H193" s="259">
        <v>426.57999999999993</v>
      </c>
      <c r="I193" s="260"/>
      <c r="J193" s="256"/>
      <c r="K193" s="256"/>
      <c r="L193" s="261"/>
      <c r="M193" s="262"/>
      <c r="N193" s="263"/>
      <c r="O193" s="263"/>
      <c r="P193" s="263"/>
      <c r="Q193" s="263"/>
      <c r="R193" s="263"/>
      <c r="S193" s="263"/>
      <c r="T193" s="264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65" t="s">
        <v>177</v>
      </c>
      <c r="AU193" s="265" t="s">
        <v>81</v>
      </c>
      <c r="AV193" s="15" t="s">
        <v>173</v>
      </c>
      <c r="AW193" s="15" t="s">
        <v>33</v>
      </c>
      <c r="AX193" s="15" t="s">
        <v>79</v>
      </c>
      <c r="AY193" s="265" t="s">
        <v>166</v>
      </c>
    </row>
    <row r="194" s="2" customFormat="1" ht="16.5" customHeight="1">
      <c r="A194" s="41"/>
      <c r="B194" s="42"/>
      <c r="C194" s="215" t="s">
        <v>243</v>
      </c>
      <c r="D194" s="215" t="s">
        <v>168</v>
      </c>
      <c r="E194" s="216" t="s">
        <v>1132</v>
      </c>
      <c r="F194" s="217" t="s">
        <v>1133</v>
      </c>
      <c r="G194" s="218" t="s">
        <v>524</v>
      </c>
      <c r="H194" s="219">
        <v>299.24000000000001</v>
      </c>
      <c r="I194" s="220"/>
      <c r="J194" s="221">
        <f>ROUND(I194*H194,2)</f>
        <v>0</v>
      </c>
      <c r="K194" s="217" t="s">
        <v>172</v>
      </c>
      <c r="L194" s="47"/>
      <c r="M194" s="222" t="s">
        <v>19</v>
      </c>
      <c r="N194" s="223" t="s">
        <v>42</v>
      </c>
      <c r="O194" s="87"/>
      <c r="P194" s="224">
        <f>O194*H194</f>
        <v>0</v>
      </c>
      <c r="Q194" s="224">
        <v>0.00023000000000000001</v>
      </c>
      <c r="R194" s="224">
        <f>Q194*H194</f>
        <v>0.068825200000000003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173</v>
      </c>
      <c r="AT194" s="226" t="s">
        <v>168</v>
      </c>
      <c r="AU194" s="226" t="s">
        <v>81</v>
      </c>
      <c r="AY194" s="20" t="s">
        <v>166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79</v>
      </c>
      <c r="BK194" s="227">
        <f>ROUND(I194*H194,2)</f>
        <v>0</v>
      </c>
      <c r="BL194" s="20" t="s">
        <v>173</v>
      </c>
      <c r="BM194" s="226" t="s">
        <v>1134</v>
      </c>
    </row>
    <row r="195" s="2" customFormat="1">
      <c r="A195" s="41"/>
      <c r="B195" s="42"/>
      <c r="C195" s="43"/>
      <c r="D195" s="228" t="s">
        <v>175</v>
      </c>
      <c r="E195" s="43"/>
      <c r="F195" s="229" t="s">
        <v>1135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175</v>
      </c>
      <c r="AU195" s="20" t="s">
        <v>81</v>
      </c>
    </row>
    <row r="196" s="13" customFormat="1">
      <c r="A196" s="13"/>
      <c r="B196" s="233"/>
      <c r="C196" s="234"/>
      <c r="D196" s="235" t="s">
        <v>177</v>
      </c>
      <c r="E196" s="236" t="s">
        <v>19</v>
      </c>
      <c r="F196" s="237" t="s">
        <v>1123</v>
      </c>
      <c r="G196" s="234"/>
      <c r="H196" s="236" t="s">
        <v>19</v>
      </c>
      <c r="I196" s="238"/>
      <c r="J196" s="234"/>
      <c r="K196" s="234"/>
      <c r="L196" s="239"/>
      <c r="M196" s="240"/>
      <c r="N196" s="241"/>
      <c r="O196" s="241"/>
      <c r="P196" s="241"/>
      <c r="Q196" s="241"/>
      <c r="R196" s="241"/>
      <c r="S196" s="241"/>
      <c r="T196" s="242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3" t="s">
        <v>177</v>
      </c>
      <c r="AU196" s="243" t="s">
        <v>81</v>
      </c>
      <c r="AV196" s="13" t="s">
        <v>79</v>
      </c>
      <c r="AW196" s="13" t="s">
        <v>33</v>
      </c>
      <c r="AX196" s="13" t="s">
        <v>71</v>
      </c>
      <c r="AY196" s="243" t="s">
        <v>166</v>
      </c>
    </row>
    <row r="197" s="14" customFormat="1">
      <c r="A197" s="14"/>
      <c r="B197" s="244"/>
      <c r="C197" s="245"/>
      <c r="D197" s="235" t="s">
        <v>177</v>
      </c>
      <c r="E197" s="246" t="s">
        <v>19</v>
      </c>
      <c r="F197" s="247" t="s">
        <v>1136</v>
      </c>
      <c r="G197" s="245"/>
      <c r="H197" s="248">
        <v>135.12000000000001</v>
      </c>
      <c r="I197" s="249"/>
      <c r="J197" s="245"/>
      <c r="K197" s="245"/>
      <c r="L197" s="250"/>
      <c r="M197" s="251"/>
      <c r="N197" s="252"/>
      <c r="O197" s="252"/>
      <c r="P197" s="252"/>
      <c r="Q197" s="252"/>
      <c r="R197" s="252"/>
      <c r="S197" s="252"/>
      <c r="T197" s="253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4" t="s">
        <v>177</v>
      </c>
      <c r="AU197" s="254" t="s">
        <v>81</v>
      </c>
      <c r="AV197" s="14" t="s">
        <v>81</v>
      </c>
      <c r="AW197" s="14" t="s">
        <v>33</v>
      </c>
      <c r="AX197" s="14" t="s">
        <v>71</v>
      </c>
      <c r="AY197" s="254" t="s">
        <v>166</v>
      </c>
    </row>
    <row r="198" s="13" customFormat="1">
      <c r="A198" s="13"/>
      <c r="B198" s="233"/>
      <c r="C198" s="234"/>
      <c r="D198" s="235" t="s">
        <v>177</v>
      </c>
      <c r="E198" s="236" t="s">
        <v>19</v>
      </c>
      <c r="F198" s="237" t="s">
        <v>1137</v>
      </c>
      <c r="G198" s="234"/>
      <c r="H198" s="236" t="s">
        <v>19</v>
      </c>
      <c r="I198" s="238"/>
      <c r="J198" s="234"/>
      <c r="K198" s="234"/>
      <c r="L198" s="239"/>
      <c r="M198" s="240"/>
      <c r="N198" s="241"/>
      <c r="O198" s="241"/>
      <c r="P198" s="241"/>
      <c r="Q198" s="241"/>
      <c r="R198" s="241"/>
      <c r="S198" s="241"/>
      <c r="T198" s="242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3" t="s">
        <v>177</v>
      </c>
      <c r="AU198" s="243" t="s">
        <v>81</v>
      </c>
      <c r="AV198" s="13" t="s">
        <v>79</v>
      </c>
      <c r="AW198" s="13" t="s">
        <v>33</v>
      </c>
      <c r="AX198" s="13" t="s">
        <v>71</v>
      </c>
      <c r="AY198" s="243" t="s">
        <v>166</v>
      </c>
    </row>
    <row r="199" s="14" customFormat="1">
      <c r="A199" s="14"/>
      <c r="B199" s="244"/>
      <c r="C199" s="245"/>
      <c r="D199" s="235" t="s">
        <v>177</v>
      </c>
      <c r="E199" s="246" t="s">
        <v>19</v>
      </c>
      <c r="F199" s="247" t="s">
        <v>1138</v>
      </c>
      <c r="G199" s="245"/>
      <c r="H199" s="248">
        <v>164.12000000000001</v>
      </c>
      <c r="I199" s="249"/>
      <c r="J199" s="245"/>
      <c r="K199" s="245"/>
      <c r="L199" s="250"/>
      <c r="M199" s="251"/>
      <c r="N199" s="252"/>
      <c r="O199" s="252"/>
      <c r="P199" s="252"/>
      <c r="Q199" s="252"/>
      <c r="R199" s="252"/>
      <c r="S199" s="252"/>
      <c r="T199" s="253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4" t="s">
        <v>177</v>
      </c>
      <c r="AU199" s="254" t="s">
        <v>81</v>
      </c>
      <c r="AV199" s="14" t="s">
        <v>81</v>
      </c>
      <c r="AW199" s="14" t="s">
        <v>33</v>
      </c>
      <c r="AX199" s="14" t="s">
        <v>71</v>
      </c>
      <c r="AY199" s="254" t="s">
        <v>166</v>
      </c>
    </row>
    <row r="200" s="15" customFormat="1">
      <c r="A200" s="15"/>
      <c r="B200" s="255"/>
      <c r="C200" s="256"/>
      <c r="D200" s="235" t="s">
        <v>177</v>
      </c>
      <c r="E200" s="257" t="s">
        <v>19</v>
      </c>
      <c r="F200" s="258" t="s">
        <v>180</v>
      </c>
      <c r="G200" s="256"/>
      <c r="H200" s="259">
        <v>299.24000000000001</v>
      </c>
      <c r="I200" s="260"/>
      <c r="J200" s="256"/>
      <c r="K200" s="256"/>
      <c r="L200" s="261"/>
      <c r="M200" s="262"/>
      <c r="N200" s="263"/>
      <c r="O200" s="263"/>
      <c r="P200" s="263"/>
      <c r="Q200" s="263"/>
      <c r="R200" s="263"/>
      <c r="S200" s="263"/>
      <c r="T200" s="264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65" t="s">
        <v>177</v>
      </c>
      <c r="AU200" s="265" t="s">
        <v>81</v>
      </c>
      <c r="AV200" s="15" t="s">
        <v>173</v>
      </c>
      <c r="AW200" s="15" t="s">
        <v>33</v>
      </c>
      <c r="AX200" s="15" t="s">
        <v>79</v>
      </c>
      <c r="AY200" s="265" t="s">
        <v>166</v>
      </c>
    </row>
    <row r="201" s="2" customFormat="1" ht="24.15" customHeight="1">
      <c r="A201" s="41"/>
      <c r="B201" s="42"/>
      <c r="C201" s="215" t="s">
        <v>8</v>
      </c>
      <c r="D201" s="215" t="s">
        <v>168</v>
      </c>
      <c r="E201" s="216" t="s">
        <v>1139</v>
      </c>
      <c r="F201" s="217" t="s">
        <v>1140</v>
      </c>
      <c r="G201" s="218" t="s">
        <v>524</v>
      </c>
      <c r="H201" s="219">
        <v>164.12000000000001</v>
      </c>
      <c r="I201" s="220"/>
      <c r="J201" s="221">
        <f>ROUND(I201*H201,2)</f>
        <v>0</v>
      </c>
      <c r="K201" s="217" t="s">
        <v>172</v>
      </c>
      <c r="L201" s="47"/>
      <c r="M201" s="222" t="s">
        <v>19</v>
      </c>
      <c r="N201" s="223" t="s">
        <v>42</v>
      </c>
      <c r="O201" s="87"/>
      <c r="P201" s="224">
        <f>O201*H201</f>
        <v>0</v>
      </c>
      <c r="Q201" s="224">
        <v>0</v>
      </c>
      <c r="R201" s="224">
        <f>Q201*H201</f>
        <v>0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173</v>
      </c>
      <c r="AT201" s="226" t="s">
        <v>168</v>
      </c>
      <c r="AU201" s="226" t="s">
        <v>81</v>
      </c>
      <c r="AY201" s="20" t="s">
        <v>166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79</v>
      </c>
      <c r="BK201" s="227">
        <f>ROUND(I201*H201,2)</f>
        <v>0</v>
      </c>
      <c r="BL201" s="20" t="s">
        <v>173</v>
      </c>
      <c r="BM201" s="226" t="s">
        <v>1141</v>
      </c>
    </row>
    <row r="202" s="2" customFormat="1">
      <c r="A202" s="41"/>
      <c r="B202" s="42"/>
      <c r="C202" s="43"/>
      <c r="D202" s="228" t="s">
        <v>175</v>
      </c>
      <c r="E202" s="43"/>
      <c r="F202" s="229" t="s">
        <v>1142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175</v>
      </c>
      <c r="AU202" s="20" t="s">
        <v>81</v>
      </c>
    </row>
    <row r="203" s="13" customFormat="1">
      <c r="A203" s="13"/>
      <c r="B203" s="233"/>
      <c r="C203" s="234"/>
      <c r="D203" s="235" t="s">
        <v>177</v>
      </c>
      <c r="E203" s="236" t="s">
        <v>19</v>
      </c>
      <c r="F203" s="237" t="s">
        <v>1137</v>
      </c>
      <c r="G203" s="234"/>
      <c r="H203" s="236" t="s">
        <v>19</v>
      </c>
      <c r="I203" s="238"/>
      <c r="J203" s="234"/>
      <c r="K203" s="234"/>
      <c r="L203" s="239"/>
      <c r="M203" s="240"/>
      <c r="N203" s="241"/>
      <c r="O203" s="241"/>
      <c r="P203" s="241"/>
      <c r="Q203" s="241"/>
      <c r="R203" s="241"/>
      <c r="S203" s="241"/>
      <c r="T203" s="242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3" t="s">
        <v>177</v>
      </c>
      <c r="AU203" s="243" t="s">
        <v>81</v>
      </c>
      <c r="AV203" s="13" t="s">
        <v>79</v>
      </c>
      <c r="AW203" s="13" t="s">
        <v>33</v>
      </c>
      <c r="AX203" s="13" t="s">
        <v>71</v>
      </c>
      <c r="AY203" s="243" t="s">
        <v>166</v>
      </c>
    </row>
    <row r="204" s="14" customFormat="1">
      <c r="A204" s="14"/>
      <c r="B204" s="244"/>
      <c r="C204" s="245"/>
      <c r="D204" s="235" t="s">
        <v>177</v>
      </c>
      <c r="E204" s="246" t="s">
        <v>19</v>
      </c>
      <c r="F204" s="247" t="s">
        <v>1138</v>
      </c>
      <c r="G204" s="245"/>
      <c r="H204" s="248">
        <v>164.12000000000001</v>
      </c>
      <c r="I204" s="249"/>
      <c r="J204" s="245"/>
      <c r="K204" s="245"/>
      <c r="L204" s="250"/>
      <c r="M204" s="251"/>
      <c r="N204" s="252"/>
      <c r="O204" s="252"/>
      <c r="P204" s="252"/>
      <c r="Q204" s="252"/>
      <c r="R204" s="252"/>
      <c r="S204" s="252"/>
      <c r="T204" s="253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4" t="s">
        <v>177</v>
      </c>
      <c r="AU204" s="254" t="s">
        <v>81</v>
      </c>
      <c r="AV204" s="14" t="s">
        <v>81</v>
      </c>
      <c r="AW204" s="14" t="s">
        <v>33</v>
      </c>
      <c r="AX204" s="14" t="s">
        <v>71</v>
      </c>
      <c r="AY204" s="254" t="s">
        <v>166</v>
      </c>
    </row>
    <row r="205" s="15" customFormat="1">
      <c r="A205" s="15"/>
      <c r="B205" s="255"/>
      <c r="C205" s="256"/>
      <c r="D205" s="235" t="s">
        <v>177</v>
      </c>
      <c r="E205" s="257" t="s">
        <v>19</v>
      </c>
      <c r="F205" s="258" t="s">
        <v>180</v>
      </c>
      <c r="G205" s="256"/>
      <c r="H205" s="259">
        <v>164.12000000000001</v>
      </c>
      <c r="I205" s="260"/>
      <c r="J205" s="256"/>
      <c r="K205" s="256"/>
      <c r="L205" s="261"/>
      <c r="M205" s="262"/>
      <c r="N205" s="263"/>
      <c r="O205" s="263"/>
      <c r="P205" s="263"/>
      <c r="Q205" s="263"/>
      <c r="R205" s="263"/>
      <c r="S205" s="263"/>
      <c r="T205" s="264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5" t="s">
        <v>177</v>
      </c>
      <c r="AU205" s="265" t="s">
        <v>81</v>
      </c>
      <c r="AV205" s="15" t="s">
        <v>173</v>
      </c>
      <c r="AW205" s="15" t="s">
        <v>33</v>
      </c>
      <c r="AX205" s="15" t="s">
        <v>79</v>
      </c>
      <c r="AY205" s="265" t="s">
        <v>166</v>
      </c>
    </row>
    <row r="206" s="12" customFormat="1" ht="22.8" customHeight="1">
      <c r="A206" s="12"/>
      <c r="B206" s="199"/>
      <c r="C206" s="200"/>
      <c r="D206" s="201" t="s">
        <v>70</v>
      </c>
      <c r="E206" s="213" t="s">
        <v>231</v>
      </c>
      <c r="F206" s="213" t="s">
        <v>314</v>
      </c>
      <c r="G206" s="200"/>
      <c r="H206" s="200"/>
      <c r="I206" s="203"/>
      <c r="J206" s="214">
        <f>BK206</f>
        <v>0</v>
      </c>
      <c r="K206" s="200"/>
      <c r="L206" s="205"/>
      <c r="M206" s="206"/>
      <c r="N206" s="207"/>
      <c r="O206" s="207"/>
      <c r="P206" s="208">
        <f>SUM(P207:P228)</f>
        <v>0</v>
      </c>
      <c r="Q206" s="207"/>
      <c r="R206" s="208">
        <f>SUM(R207:R228)</f>
        <v>0.025634800000000003</v>
      </c>
      <c r="S206" s="207"/>
      <c r="T206" s="209">
        <f>SUM(T207:T228)</f>
        <v>0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210" t="s">
        <v>79</v>
      </c>
      <c r="AT206" s="211" t="s">
        <v>70</v>
      </c>
      <c r="AU206" s="211" t="s">
        <v>79</v>
      </c>
      <c r="AY206" s="210" t="s">
        <v>166</v>
      </c>
      <c r="BK206" s="212">
        <f>SUM(BK207:BK228)</f>
        <v>0</v>
      </c>
    </row>
    <row r="207" s="2" customFormat="1" ht="24.15" customHeight="1">
      <c r="A207" s="41"/>
      <c r="B207" s="42"/>
      <c r="C207" s="215" t="s">
        <v>263</v>
      </c>
      <c r="D207" s="215" t="s">
        <v>168</v>
      </c>
      <c r="E207" s="216" t="s">
        <v>514</v>
      </c>
      <c r="F207" s="217" t="s">
        <v>515</v>
      </c>
      <c r="G207" s="218" t="s">
        <v>171</v>
      </c>
      <c r="H207" s="219">
        <v>320.435</v>
      </c>
      <c r="I207" s="220"/>
      <c r="J207" s="221">
        <f>ROUND(I207*H207,2)</f>
        <v>0</v>
      </c>
      <c r="K207" s="217" t="s">
        <v>172</v>
      </c>
      <c r="L207" s="47"/>
      <c r="M207" s="222" t="s">
        <v>19</v>
      </c>
      <c r="N207" s="223" t="s">
        <v>42</v>
      </c>
      <c r="O207" s="87"/>
      <c r="P207" s="224">
        <f>O207*H207</f>
        <v>0</v>
      </c>
      <c r="Q207" s="224">
        <v>8.0000000000000007E-05</v>
      </c>
      <c r="R207" s="224">
        <f>Q207*H207</f>
        <v>0.025634800000000003</v>
      </c>
      <c r="S207" s="224">
        <v>0</v>
      </c>
      <c r="T207" s="225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26" t="s">
        <v>173</v>
      </c>
      <c r="AT207" s="226" t="s">
        <v>168</v>
      </c>
      <c r="AU207" s="226" t="s">
        <v>81</v>
      </c>
      <c r="AY207" s="20" t="s">
        <v>166</v>
      </c>
      <c r="BE207" s="227">
        <f>IF(N207="základní",J207,0)</f>
        <v>0</v>
      </c>
      <c r="BF207" s="227">
        <f>IF(N207="snížená",J207,0)</f>
        <v>0</v>
      </c>
      <c r="BG207" s="227">
        <f>IF(N207="zákl. přenesená",J207,0)</f>
        <v>0</v>
      </c>
      <c r="BH207" s="227">
        <f>IF(N207="sníž. přenesená",J207,0)</f>
        <v>0</v>
      </c>
      <c r="BI207" s="227">
        <f>IF(N207="nulová",J207,0)</f>
        <v>0</v>
      </c>
      <c r="BJ207" s="20" t="s">
        <v>79</v>
      </c>
      <c r="BK207" s="227">
        <f>ROUND(I207*H207,2)</f>
        <v>0</v>
      </c>
      <c r="BL207" s="20" t="s">
        <v>173</v>
      </c>
      <c r="BM207" s="226" t="s">
        <v>1143</v>
      </c>
    </row>
    <row r="208" s="2" customFormat="1">
      <c r="A208" s="41"/>
      <c r="B208" s="42"/>
      <c r="C208" s="43"/>
      <c r="D208" s="228" t="s">
        <v>175</v>
      </c>
      <c r="E208" s="43"/>
      <c r="F208" s="229" t="s">
        <v>517</v>
      </c>
      <c r="G208" s="43"/>
      <c r="H208" s="43"/>
      <c r="I208" s="230"/>
      <c r="J208" s="43"/>
      <c r="K208" s="43"/>
      <c r="L208" s="47"/>
      <c r="M208" s="231"/>
      <c r="N208" s="232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175</v>
      </c>
      <c r="AU208" s="20" t="s">
        <v>81</v>
      </c>
    </row>
    <row r="209" s="13" customFormat="1">
      <c r="A209" s="13"/>
      <c r="B209" s="233"/>
      <c r="C209" s="234"/>
      <c r="D209" s="235" t="s">
        <v>177</v>
      </c>
      <c r="E209" s="236" t="s">
        <v>19</v>
      </c>
      <c r="F209" s="237" t="s">
        <v>1096</v>
      </c>
      <c r="G209" s="234"/>
      <c r="H209" s="236" t="s">
        <v>19</v>
      </c>
      <c r="I209" s="238"/>
      <c r="J209" s="234"/>
      <c r="K209" s="234"/>
      <c r="L209" s="239"/>
      <c r="M209" s="240"/>
      <c r="N209" s="241"/>
      <c r="O209" s="241"/>
      <c r="P209" s="241"/>
      <c r="Q209" s="241"/>
      <c r="R209" s="241"/>
      <c r="S209" s="241"/>
      <c r="T209" s="242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3" t="s">
        <v>177</v>
      </c>
      <c r="AU209" s="243" t="s">
        <v>81</v>
      </c>
      <c r="AV209" s="13" t="s">
        <v>79</v>
      </c>
      <c r="AW209" s="13" t="s">
        <v>33</v>
      </c>
      <c r="AX209" s="13" t="s">
        <v>71</v>
      </c>
      <c r="AY209" s="243" t="s">
        <v>166</v>
      </c>
    </row>
    <row r="210" s="13" customFormat="1">
      <c r="A210" s="13"/>
      <c r="B210" s="233"/>
      <c r="C210" s="234"/>
      <c r="D210" s="235" t="s">
        <v>177</v>
      </c>
      <c r="E210" s="236" t="s">
        <v>19</v>
      </c>
      <c r="F210" s="237" t="s">
        <v>1144</v>
      </c>
      <c r="G210" s="234"/>
      <c r="H210" s="236" t="s">
        <v>19</v>
      </c>
      <c r="I210" s="238"/>
      <c r="J210" s="234"/>
      <c r="K210" s="234"/>
      <c r="L210" s="239"/>
      <c r="M210" s="240"/>
      <c r="N210" s="241"/>
      <c r="O210" s="241"/>
      <c r="P210" s="241"/>
      <c r="Q210" s="241"/>
      <c r="R210" s="241"/>
      <c r="S210" s="241"/>
      <c r="T210" s="24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3" t="s">
        <v>177</v>
      </c>
      <c r="AU210" s="243" t="s">
        <v>81</v>
      </c>
      <c r="AV210" s="13" t="s">
        <v>79</v>
      </c>
      <c r="AW210" s="13" t="s">
        <v>33</v>
      </c>
      <c r="AX210" s="13" t="s">
        <v>71</v>
      </c>
      <c r="AY210" s="243" t="s">
        <v>166</v>
      </c>
    </row>
    <row r="211" s="13" customFormat="1">
      <c r="A211" s="13"/>
      <c r="B211" s="233"/>
      <c r="C211" s="234"/>
      <c r="D211" s="235" t="s">
        <v>177</v>
      </c>
      <c r="E211" s="236" t="s">
        <v>19</v>
      </c>
      <c r="F211" s="237" t="s">
        <v>1098</v>
      </c>
      <c r="G211" s="234"/>
      <c r="H211" s="236" t="s">
        <v>19</v>
      </c>
      <c r="I211" s="238"/>
      <c r="J211" s="234"/>
      <c r="K211" s="234"/>
      <c r="L211" s="239"/>
      <c r="M211" s="240"/>
      <c r="N211" s="241"/>
      <c r="O211" s="241"/>
      <c r="P211" s="241"/>
      <c r="Q211" s="241"/>
      <c r="R211" s="241"/>
      <c r="S211" s="241"/>
      <c r="T211" s="242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3" t="s">
        <v>177</v>
      </c>
      <c r="AU211" s="243" t="s">
        <v>81</v>
      </c>
      <c r="AV211" s="13" t="s">
        <v>79</v>
      </c>
      <c r="AW211" s="13" t="s">
        <v>33</v>
      </c>
      <c r="AX211" s="13" t="s">
        <v>71</v>
      </c>
      <c r="AY211" s="243" t="s">
        <v>166</v>
      </c>
    </row>
    <row r="212" s="14" customFormat="1">
      <c r="A212" s="14"/>
      <c r="B212" s="244"/>
      <c r="C212" s="245"/>
      <c r="D212" s="235" t="s">
        <v>177</v>
      </c>
      <c r="E212" s="246" t="s">
        <v>19</v>
      </c>
      <c r="F212" s="247" t="s">
        <v>1145</v>
      </c>
      <c r="G212" s="245"/>
      <c r="H212" s="248">
        <v>19.800000000000001</v>
      </c>
      <c r="I212" s="249"/>
      <c r="J212" s="245"/>
      <c r="K212" s="245"/>
      <c r="L212" s="250"/>
      <c r="M212" s="251"/>
      <c r="N212" s="252"/>
      <c r="O212" s="252"/>
      <c r="P212" s="252"/>
      <c r="Q212" s="252"/>
      <c r="R212" s="252"/>
      <c r="S212" s="252"/>
      <c r="T212" s="253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4" t="s">
        <v>177</v>
      </c>
      <c r="AU212" s="254" t="s">
        <v>81</v>
      </c>
      <c r="AV212" s="14" t="s">
        <v>81</v>
      </c>
      <c r="AW212" s="14" t="s">
        <v>33</v>
      </c>
      <c r="AX212" s="14" t="s">
        <v>71</v>
      </c>
      <c r="AY212" s="254" t="s">
        <v>166</v>
      </c>
    </row>
    <row r="213" s="13" customFormat="1">
      <c r="A213" s="13"/>
      <c r="B213" s="233"/>
      <c r="C213" s="234"/>
      <c r="D213" s="235" t="s">
        <v>177</v>
      </c>
      <c r="E213" s="236" t="s">
        <v>19</v>
      </c>
      <c r="F213" s="237" t="s">
        <v>1100</v>
      </c>
      <c r="G213" s="234"/>
      <c r="H213" s="236" t="s">
        <v>19</v>
      </c>
      <c r="I213" s="238"/>
      <c r="J213" s="234"/>
      <c r="K213" s="234"/>
      <c r="L213" s="239"/>
      <c r="M213" s="240"/>
      <c r="N213" s="241"/>
      <c r="O213" s="241"/>
      <c r="P213" s="241"/>
      <c r="Q213" s="241"/>
      <c r="R213" s="241"/>
      <c r="S213" s="241"/>
      <c r="T213" s="24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3" t="s">
        <v>177</v>
      </c>
      <c r="AU213" s="243" t="s">
        <v>81</v>
      </c>
      <c r="AV213" s="13" t="s">
        <v>79</v>
      </c>
      <c r="AW213" s="13" t="s">
        <v>33</v>
      </c>
      <c r="AX213" s="13" t="s">
        <v>71</v>
      </c>
      <c r="AY213" s="243" t="s">
        <v>166</v>
      </c>
    </row>
    <row r="214" s="14" customFormat="1">
      <c r="A214" s="14"/>
      <c r="B214" s="244"/>
      <c r="C214" s="245"/>
      <c r="D214" s="235" t="s">
        <v>177</v>
      </c>
      <c r="E214" s="246" t="s">
        <v>19</v>
      </c>
      <c r="F214" s="247" t="s">
        <v>1146</v>
      </c>
      <c r="G214" s="245"/>
      <c r="H214" s="248">
        <v>218.21000000000001</v>
      </c>
      <c r="I214" s="249"/>
      <c r="J214" s="245"/>
      <c r="K214" s="245"/>
      <c r="L214" s="250"/>
      <c r="M214" s="251"/>
      <c r="N214" s="252"/>
      <c r="O214" s="252"/>
      <c r="P214" s="252"/>
      <c r="Q214" s="252"/>
      <c r="R214" s="252"/>
      <c r="S214" s="252"/>
      <c r="T214" s="253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4" t="s">
        <v>177</v>
      </c>
      <c r="AU214" s="254" t="s">
        <v>81</v>
      </c>
      <c r="AV214" s="14" t="s">
        <v>81</v>
      </c>
      <c r="AW214" s="14" t="s">
        <v>33</v>
      </c>
      <c r="AX214" s="14" t="s">
        <v>71</v>
      </c>
      <c r="AY214" s="254" t="s">
        <v>166</v>
      </c>
    </row>
    <row r="215" s="13" customFormat="1">
      <c r="A215" s="13"/>
      <c r="B215" s="233"/>
      <c r="C215" s="234"/>
      <c r="D215" s="235" t="s">
        <v>177</v>
      </c>
      <c r="E215" s="236" t="s">
        <v>19</v>
      </c>
      <c r="F215" s="237" t="s">
        <v>1102</v>
      </c>
      <c r="G215" s="234"/>
      <c r="H215" s="236" t="s">
        <v>19</v>
      </c>
      <c r="I215" s="238"/>
      <c r="J215" s="234"/>
      <c r="K215" s="234"/>
      <c r="L215" s="239"/>
      <c r="M215" s="240"/>
      <c r="N215" s="241"/>
      <c r="O215" s="241"/>
      <c r="P215" s="241"/>
      <c r="Q215" s="241"/>
      <c r="R215" s="241"/>
      <c r="S215" s="241"/>
      <c r="T215" s="242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3" t="s">
        <v>177</v>
      </c>
      <c r="AU215" s="243" t="s">
        <v>81</v>
      </c>
      <c r="AV215" s="13" t="s">
        <v>79</v>
      </c>
      <c r="AW215" s="13" t="s">
        <v>33</v>
      </c>
      <c r="AX215" s="13" t="s">
        <v>71</v>
      </c>
      <c r="AY215" s="243" t="s">
        <v>166</v>
      </c>
    </row>
    <row r="216" s="14" customFormat="1">
      <c r="A216" s="14"/>
      <c r="B216" s="244"/>
      <c r="C216" s="245"/>
      <c r="D216" s="235" t="s">
        <v>177</v>
      </c>
      <c r="E216" s="246" t="s">
        <v>19</v>
      </c>
      <c r="F216" s="247" t="s">
        <v>1147</v>
      </c>
      <c r="G216" s="245"/>
      <c r="H216" s="248">
        <v>82.424999999999997</v>
      </c>
      <c r="I216" s="249"/>
      <c r="J216" s="245"/>
      <c r="K216" s="245"/>
      <c r="L216" s="250"/>
      <c r="M216" s="251"/>
      <c r="N216" s="252"/>
      <c r="O216" s="252"/>
      <c r="P216" s="252"/>
      <c r="Q216" s="252"/>
      <c r="R216" s="252"/>
      <c r="S216" s="252"/>
      <c r="T216" s="253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4" t="s">
        <v>177</v>
      </c>
      <c r="AU216" s="254" t="s">
        <v>81</v>
      </c>
      <c r="AV216" s="14" t="s">
        <v>81</v>
      </c>
      <c r="AW216" s="14" t="s">
        <v>33</v>
      </c>
      <c r="AX216" s="14" t="s">
        <v>71</v>
      </c>
      <c r="AY216" s="254" t="s">
        <v>166</v>
      </c>
    </row>
    <row r="217" s="15" customFormat="1">
      <c r="A217" s="15"/>
      <c r="B217" s="255"/>
      <c r="C217" s="256"/>
      <c r="D217" s="235" t="s">
        <v>177</v>
      </c>
      <c r="E217" s="257" t="s">
        <v>19</v>
      </c>
      <c r="F217" s="258" t="s">
        <v>180</v>
      </c>
      <c r="G217" s="256"/>
      <c r="H217" s="259">
        <v>320.435</v>
      </c>
      <c r="I217" s="260"/>
      <c r="J217" s="256"/>
      <c r="K217" s="256"/>
      <c r="L217" s="261"/>
      <c r="M217" s="262"/>
      <c r="N217" s="263"/>
      <c r="O217" s="263"/>
      <c r="P217" s="263"/>
      <c r="Q217" s="263"/>
      <c r="R217" s="263"/>
      <c r="S217" s="263"/>
      <c r="T217" s="264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65" t="s">
        <v>177</v>
      </c>
      <c r="AU217" s="265" t="s">
        <v>81</v>
      </c>
      <c r="AV217" s="15" t="s">
        <v>173</v>
      </c>
      <c r="AW217" s="15" t="s">
        <v>33</v>
      </c>
      <c r="AX217" s="15" t="s">
        <v>79</v>
      </c>
      <c r="AY217" s="265" t="s">
        <v>166</v>
      </c>
    </row>
    <row r="218" s="2" customFormat="1" ht="16.5" customHeight="1">
      <c r="A218" s="41"/>
      <c r="B218" s="42"/>
      <c r="C218" s="283" t="s">
        <v>274</v>
      </c>
      <c r="D218" s="283" t="s">
        <v>392</v>
      </c>
      <c r="E218" s="284" t="s">
        <v>522</v>
      </c>
      <c r="F218" s="285" t="s">
        <v>523</v>
      </c>
      <c r="G218" s="286" t="s">
        <v>524</v>
      </c>
      <c r="H218" s="287">
        <v>704.95699999999999</v>
      </c>
      <c r="I218" s="288"/>
      <c r="J218" s="289">
        <f>ROUND(I218*H218,2)</f>
        <v>0</v>
      </c>
      <c r="K218" s="285" t="s">
        <v>476</v>
      </c>
      <c r="L218" s="290"/>
      <c r="M218" s="291" t="s">
        <v>19</v>
      </c>
      <c r="N218" s="292" t="s">
        <v>42</v>
      </c>
      <c r="O218" s="87"/>
      <c r="P218" s="224">
        <f>O218*H218</f>
        <v>0</v>
      </c>
      <c r="Q218" s="224">
        <v>0</v>
      </c>
      <c r="R218" s="224">
        <f>Q218*H218</f>
        <v>0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226</v>
      </c>
      <c r="AT218" s="226" t="s">
        <v>392</v>
      </c>
      <c r="AU218" s="226" t="s">
        <v>81</v>
      </c>
      <c r="AY218" s="20" t="s">
        <v>166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79</v>
      </c>
      <c r="BK218" s="227">
        <f>ROUND(I218*H218,2)</f>
        <v>0</v>
      </c>
      <c r="BL218" s="20" t="s">
        <v>173</v>
      </c>
      <c r="BM218" s="226" t="s">
        <v>1148</v>
      </c>
    </row>
    <row r="219" s="13" customFormat="1">
      <c r="A219" s="13"/>
      <c r="B219" s="233"/>
      <c r="C219" s="234"/>
      <c r="D219" s="235" t="s">
        <v>177</v>
      </c>
      <c r="E219" s="236" t="s">
        <v>19</v>
      </c>
      <c r="F219" s="237" t="s">
        <v>1096</v>
      </c>
      <c r="G219" s="234"/>
      <c r="H219" s="236" t="s">
        <v>19</v>
      </c>
      <c r="I219" s="238"/>
      <c r="J219" s="234"/>
      <c r="K219" s="234"/>
      <c r="L219" s="239"/>
      <c r="M219" s="240"/>
      <c r="N219" s="241"/>
      <c r="O219" s="241"/>
      <c r="P219" s="241"/>
      <c r="Q219" s="241"/>
      <c r="R219" s="241"/>
      <c r="S219" s="241"/>
      <c r="T219" s="242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3" t="s">
        <v>177</v>
      </c>
      <c r="AU219" s="243" t="s">
        <v>81</v>
      </c>
      <c r="AV219" s="13" t="s">
        <v>79</v>
      </c>
      <c r="AW219" s="13" t="s">
        <v>33</v>
      </c>
      <c r="AX219" s="13" t="s">
        <v>71</v>
      </c>
      <c r="AY219" s="243" t="s">
        <v>166</v>
      </c>
    </row>
    <row r="220" s="13" customFormat="1">
      <c r="A220" s="13"/>
      <c r="B220" s="233"/>
      <c r="C220" s="234"/>
      <c r="D220" s="235" t="s">
        <v>177</v>
      </c>
      <c r="E220" s="236" t="s">
        <v>19</v>
      </c>
      <c r="F220" s="237" t="s">
        <v>1097</v>
      </c>
      <c r="G220" s="234"/>
      <c r="H220" s="236" t="s">
        <v>19</v>
      </c>
      <c r="I220" s="238"/>
      <c r="J220" s="234"/>
      <c r="K220" s="234"/>
      <c r="L220" s="239"/>
      <c r="M220" s="240"/>
      <c r="N220" s="241"/>
      <c r="O220" s="241"/>
      <c r="P220" s="241"/>
      <c r="Q220" s="241"/>
      <c r="R220" s="241"/>
      <c r="S220" s="241"/>
      <c r="T220" s="242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3" t="s">
        <v>177</v>
      </c>
      <c r="AU220" s="243" t="s">
        <v>81</v>
      </c>
      <c r="AV220" s="13" t="s">
        <v>79</v>
      </c>
      <c r="AW220" s="13" t="s">
        <v>33</v>
      </c>
      <c r="AX220" s="13" t="s">
        <v>71</v>
      </c>
      <c r="AY220" s="243" t="s">
        <v>166</v>
      </c>
    </row>
    <row r="221" s="13" customFormat="1">
      <c r="A221" s="13"/>
      <c r="B221" s="233"/>
      <c r="C221" s="234"/>
      <c r="D221" s="235" t="s">
        <v>177</v>
      </c>
      <c r="E221" s="236" t="s">
        <v>19</v>
      </c>
      <c r="F221" s="237" t="s">
        <v>1098</v>
      </c>
      <c r="G221" s="234"/>
      <c r="H221" s="236" t="s">
        <v>19</v>
      </c>
      <c r="I221" s="238"/>
      <c r="J221" s="234"/>
      <c r="K221" s="234"/>
      <c r="L221" s="239"/>
      <c r="M221" s="240"/>
      <c r="N221" s="241"/>
      <c r="O221" s="241"/>
      <c r="P221" s="241"/>
      <c r="Q221" s="241"/>
      <c r="R221" s="241"/>
      <c r="S221" s="241"/>
      <c r="T221" s="242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3" t="s">
        <v>177</v>
      </c>
      <c r="AU221" s="243" t="s">
        <v>81</v>
      </c>
      <c r="AV221" s="13" t="s">
        <v>79</v>
      </c>
      <c r="AW221" s="13" t="s">
        <v>33</v>
      </c>
      <c r="AX221" s="13" t="s">
        <v>71</v>
      </c>
      <c r="AY221" s="243" t="s">
        <v>166</v>
      </c>
    </row>
    <row r="222" s="14" customFormat="1">
      <c r="A222" s="14"/>
      <c r="B222" s="244"/>
      <c r="C222" s="245"/>
      <c r="D222" s="235" t="s">
        <v>177</v>
      </c>
      <c r="E222" s="246" t="s">
        <v>19</v>
      </c>
      <c r="F222" s="247" t="s">
        <v>1149</v>
      </c>
      <c r="G222" s="245"/>
      <c r="H222" s="248">
        <v>39.600000000000001</v>
      </c>
      <c r="I222" s="249"/>
      <c r="J222" s="245"/>
      <c r="K222" s="245"/>
      <c r="L222" s="250"/>
      <c r="M222" s="251"/>
      <c r="N222" s="252"/>
      <c r="O222" s="252"/>
      <c r="P222" s="252"/>
      <c r="Q222" s="252"/>
      <c r="R222" s="252"/>
      <c r="S222" s="252"/>
      <c r="T222" s="253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4" t="s">
        <v>177</v>
      </c>
      <c r="AU222" s="254" t="s">
        <v>81</v>
      </c>
      <c r="AV222" s="14" t="s">
        <v>81</v>
      </c>
      <c r="AW222" s="14" t="s">
        <v>33</v>
      </c>
      <c r="AX222" s="14" t="s">
        <v>71</v>
      </c>
      <c r="AY222" s="254" t="s">
        <v>166</v>
      </c>
    </row>
    <row r="223" s="13" customFormat="1">
      <c r="A223" s="13"/>
      <c r="B223" s="233"/>
      <c r="C223" s="234"/>
      <c r="D223" s="235" t="s">
        <v>177</v>
      </c>
      <c r="E223" s="236" t="s">
        <v>19</v>
      </c>
      <c r="F223" s="237" t="s">
        <v>1100</v>
      </c>
      <c r="G223" s="234"/>
      <c r="H223" s="236" t="s">
        <v>19</v>
      </c>
      <c r="I223" s="238"/>
      <c r="J223" s="234"/>
      <c r="K223" s="234"/>
      <c r="L223" s="239"/>
      <c r="M223" s="240"/>
      <c r="N223" s="241"/>
      <c r="O223" s="241"/>
      <c r="P223" s="241"/>
      <c r="Q223" s="241"/>
      <c r="R223" s="241"/>
      <c r="S223" s="241"/>
      <c r="T223" s="242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3" t="s">
        <v>177</v>
      </c>
      <c r="AU223" s="243" t="s">
        <v>81</v>
      </c>
      <c r="AV223" s="13" t="s">
        <v>79</v>
      </c>
      <c r="AW223" s="13" t="s">
        <v>33</v>
      </c>
      <c r="AX223" s="13" t="s">
        <v>71</v>
      </c>
      <c r="AY223" s="243" t="s">
        <v>166</v>
      </c>
    </row>
    <row r="224" s="14" customFormat="1">
      <c r="A224" s="14"/>
      <c r="B224" s="244"/>
      <c r="C224" s="245"/>
      <c r="D224" s="235" t="s">
        <v>177</v>
      </c>
      <c r="E224" s="246" t="s">
        <v>19</v>
      </c>
      <c r="F224" s="247" t="s">
        <v>1150</v>
      </c>
      <c r="G224" s="245"/>
      <c r="H224" s="248">
        <v>436.42000000000002</v>
      </c>
      <c r="I224" s="249"/>
      <c r="J224" s="245"/>
      <c r="K224" s="245"/>
      <c r="L224" s="250"/>
      <c r="M224" s="251"/>
      <c r="N224" s="252"/>
      <c r="O224" s="252"/>
      <c r="P224" s="252"/>
      <c r="Q224" s="252"/>
      <c r="R224" s="252"/>
      <c r="S224" s="252"/>
      <c r="T224" s="253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4" t="s">
        <v>177</v>
      </c>
      <c r="AU224" s="254" t="s">
        <v>81</v>
      </c>
      <c r="AV224" s="14" t="s">
        <v>81</v>
      </c>
      <c r="AW224" s="14" t="s">
        <v>33</v>
      </c>
      <c r="AX224" s="14" t="s">
        <v>71</v>
      </c>
      <c r="AY224" s="254" t="s">
        <v>166</v>
      </c>
    </row>
    <row r="225" s="13" customFormat="1">
      <c r="A225" s="13"/>
      <c r="B225" s="233"/>
      <c r="C225" s="234"/>
      <c r="D225" s="235" t="s">
        <v>177</v>
      </c>
      <c r="E225" s="236" t="s">
        <v>19</v>
      </c>
      <c r="F225" s="237" t="s">
        <v>1102</v>
      </c>
      <c r="G225" s="234"/>
      <c r="H225" s="236" t="s">
        <v>19</v>
      </c>
      <c r="I225" s="238"/>
      <c r="J225" s="234"/>
      <c r="K225" s="234"/>
      <c r="L225" s="239"/>
      <c r="M225" s="240"/>
      <c r="N225" s="241"/>
      <c r="O225" s="241"/>
      <c r="P225" s="241"/>
      <c r="Q225" s="241"/>
      <c r="R225" s="241"/>
      <c r="S225" s="241"/>
      <c r="T225" s="242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3" t="s">
        <v>177</v>
      </c>
      <c r="AU225" s="243" t="s">
        <v>81</v>
      </c>
      <c r="AV225" s="13" t="s">
        <v>79</v>
      </c>
      <c r="AW225" s="13" t="s">
        <v>33</v>
      </c>
      <c r="AX225" s="13" t="s">
        <v>71</v>
      </c>
      <c r="AY225" s="243" t="s">
        <v>166</v>
      </c>
    </row>
    <row r="226" s="14" customFormat="1">
      <c r="A226" s="14"/>
      <c r="B226" s="244"/>
      <c r="C226" s="245"/>
      <c r="D226" s="235" t="s">
        <v>177</v>
      </c>
      <c r="E226" s="246" t="s">
        <v>19</v>
      </c>
      <c r="F226" s="247" t="s">
        <v>1151</v>
      </c>
      <c r="G226" s="245"/>
      <c r="H226" s="248">
        <v>164.84999999999999</v>
      </c>
      <c r="I226" s="249"/>
      <c r="J226" s="245"/>
      <c r="K226" s="245"/>
      <c r="L226" s="250"/>
      <c r="M226" s="251"/>
      <c r="N226" s="252"/>
      <c r="O226" s="252"/>
      <c r="P226" s="252"/>
      <c r="Q226" s="252"/>
      <c r="R226" s="252"/>
      <c r="S226" s="252"/>
      <c r="T226" s="253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4" t="s">
        <v>177</v>
      </c>
      <c r="AU226" s="254" t="s">
        <v>81</v>
      </c>
      <c r="AV226" s="14" t="s">
        <v>81</v>
      </c>
      <c r="AW226" s="14" t="s">
        <v>33</v>
      </c>
      <c r="AX226" s="14" t="s">
        <v>71</v>
      </c>
      <c r="AY226" s="254" t="s">
        <v>166</v>
      </c>
    </row>
    <row r="227" s="15" customFormat="1">
      <c r="A227" s="15"/>
      <c r="B227" s="255"/>
      <c r="C227" s="256"/>
      <c r="D227" s="235" t="s">
        <v>177</v>
      </c>
      <c r="E227" s="257" t="s">
        <v>19</v>
      </c>
      <c r="F227" s="258" t="s">
        <v>180</v>
      </c>
      <c r="G227" s="256"/>
      <c r="H227" s="259">
        <v>640.87</v>
      </c>
      <c r="I227" s="260"/>
      <c r="J227" s="256"/>
      <c r="K227" s="256"/>
      <c r="L227" s="261"/>
      <c r="M227" s="262"/>
      <c r="N227" s="263"/>
      <c r="O227" s="263"/>
      <c r="P227" s="263"/>
      <c r="Q227" s="263"/>
      <c r="R227" s="263"/>
      <c r="S227" s="263"/>
      <c r="T227" s="264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65" t="s">
        <v>177</v>
      </c>
      <c r="AU227" s="265" t="s">
        <v>81</v>
      </c>
      <c r="AV227" s="15" t="s">
        <v>173</v>
      </c>
      <c r="AW227" s="15" t="s">
        <v>33</v>
      </c>
      <c r="AX227" s="15" t="s">
        <v>79</v>
      </c>
      <c r="AY227" s="265" t="s">
        <v>166</v>
      </c>
    </row>
    <row r="228" s="14" customFormat="1">
      <c r="A228" s="14"/>
      <c r="B228" s="244"/>
      <c r="C228" s="245"/>
      <c r="D228" s="235" t="s">
        <v>177</v>
      </c>
      <c r="E228" s="245"/>
      <c r="F228" s="247" t="s">
        <v>1152</v>
      </c>
      <c r="G228" s="245"/>
      <c r="H228" s="248">
        <v>704.95699999999999</v>
      </c>
      <c r="I228" s="249"/>
      <c r="J228" s="245"/>
      <c r="K228" s="245"/>
      <c r="L228" s="250"/>
      <c r="M228" s="251"/>
      <c r="N228" s="252"/>
      <c r="O228" s="252"/>
      <c r="P228" s="252"/>
      <c r="Q228" s="252"/>
      <c r="R228" s="252"/>
      <c r="S228" s="252"/>
      <c r="T228" s="253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4" t="s">
        <v>177</v>
      </c>
      <c r="AU228" s="254" t="s">
        <v>81</v>
      </c>
      <c r="AV228" s="14" t="s">
        <v>81</v>
      </c>
      <c r="AW228" s="14" t="s">
        <v>4</v>
      </c>
      <c r="AX228" s="14" t="s">
        <v>79</v>
      </c>
      <c r="AY228" s="254" t="s">
        <v>166</v>
      </c>
    </row>
    <row r="229" s="12" customFormat="1" ht="22.8" customHeight="1">
      <c r="A229" s="12"/>
      <c r="B229" s="199"/>
      <c r="C229" s="200"/>
      <c r="D229" s="201" t="s">
        <v>70</v>
      </c>
      <c r="E229" s="213" t="s">
        <v>323</v>
      </c>
      <c r="F229" s="213" t="s">
        <v>324</v>
      </c>
      <c r="G229" s="200"/>
      <c r="H229" s="200"/>
      <c r="I229" s="203"/>
      <c r="J229" s="214">
        <f>BK229</f>
        <v>0</v>
      </c>
      <c r="K229" s="200"/>
      <c r="L229" s="205"/>
      <c r="M229" s="206"/>
      <c r="N229" s="207"/>
      <c r="O229" s="207"/>
      <c r="P229" s="208">
        <f>SUM(P230:P231)</f>
        <v>0</v>
      </c>
      <c r="Q229" s="207"/>
      <c r="R229" s="208">
        <f>SUM(R230:R231)</f>
        <v>0</v>
      </c>
      <c r="S229" s="207"/>
      <c r="T229" s="209">
        <f>SUM(T230:T231)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10" t="s">
        <v>79</v>
      </c>
      <c r="AT229" s="211" t="s">
        <v>70</v>
      </c>
      <c r="AU229" s="211" t="s">
        <v>79</v>
      </c>
      <c r="AY229" s="210" t="s">
        <v>166</v>
      </c>
      <c r="BK229" s="212">
        <f>SUM(BK230:BK231)</f>
        <v>0</v>
      </c>
    </row>
    <row r="230" s="2" customFormat="1" ht="37.8" customHeight="1">
      <c r="A230" s="41"/>
      <c r="B230" s="42"/>
      <c r="C230" s="215" t="s">
        <v>299</v>
      </c>
      <c r="D230" s="215" t="s">
        <v>168</v>
      </c>
      <c r="E230" s="216" t="s">
        <v>326</v>
      </c>
      <c r="F230" s="217" t="s">
        <v>327</v>
      </c>
      <c r="G230" s="218" t="s">
        <v>234</v>
      </c>
      <c r="H230" s="219">
        <v>627.72400000000005</v>
      </c>
      <c r="I230" s="220"/>
      <c r="J230" s="221">
        <f>ROUND(I230*H230,2)</f>
        <v>0</v>
      </c>
      <c r="K230" s="217" t="s">
        <v>172</v>
      </c>
      <c r="L230" s="47"/>
      <c r="M230" s="222" t="s">
        <v>19</v>
      </c>
      <c r="N230" s="223" t="s">
        <v>42</v>
      </c>
      <c r="O230" s="87"/>
      <c r="P230" s="224">
        <f>O230*H230</f>
        <v>0</v>
      </c>
      <c r="Q230" s="224">
        <v>0</v>
      </c>
      <c r="R230" s="224">
        <f>Q230*H230</f>
        <v>0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173</v>
      </c>
      <c r="AT230" s="226" t="s">
        <v>168</v>
      </c>
      <c r="AU230" s="226" t="s">
        <v>81</v>
      </c>
      <c r="AY230" s="20" t="s">
        <v>166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79</v>
      </c>
      <c r="BK230" s="227">
        <f>ROUND(I230*H230,2)</f>
        <v>0</v>
      </c>
      <c r="BL230" s="20" t="s">
        <v>173</v>
      </c>
      <c r="BM230" s="226" t="s">
        <v>1153</v>
      </c>
    </row>
    <row r="231" s="2" customFormat="1">
      <c r="A231" s="41"/>
      <c r="B231" s="42"/>
      <c r="C231" s="43"/>
      <c r="D231" s="228" t="s">
        <v>175</v>
      </c>
      <c r="E231" s="43"/>
      <c r="F231" s="229" t="s">
        <v>329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175</v>
      </c>
      <c r="AU231" s="20" t="s">
        <v>81</v>
      </c>
    </row>
    <row r="232" s="12" customFormat="1" ht="25.92" customHeight="1">
      <c r="A232" s="12"/>
      <c r="B232" s="199"/>
      <c r="C232" s="200"/>
      <c r="D232" s="201" t="s">
        <v>70</v>
      </c>
      <c r="E232" s="202" t="s">
        <v>342</v>
      </c>
      <c r="F232" s="202" t="s">
        <v>343</v>
      </c>
      <c r="G232" s="200"/>
      <c r="H232" s="200"/>
      <c r="I232" s="203"/>
      <c r="J232" s="204">
        <f>BK232</f>
        <v>0</v>
      </c>
      <c r="K232" s="200"/>
      <c r="L232" s="205"/>
      <c r="M232" s="206"/>
      <c r="N232" s="207"/>
      <c r="O232" s="207"/>
      <c r="P232" s="208">
        <f>P233</f>
        <v>0</v>
      </c>
      <c r="Q232" s="207"/>
      <c r="R232" s="208">
        <f>R233</f>
        <v>0</v>
      </c>
      <c r="S232" s="207"/>
      <c r="T232" s="209">
        <f>T233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0" t="s">
        <v>198</v>
      </c>
      <c r="AT232" s="211" t="s">
        <v>70</v>
      </c>
      <c r="AU232" s="211" t="s">
        <v>71</v>
      </c>
      <c r="AY232" s="210" t="s">
        <v>166</v>
      </c>
      <c r="BK232" s="212">
        <f>BK233</f>
        <v>0</v>
      </c>
    </row>
    <row r="233" s="2" customFormat="1" ht="16.5" customHeight="1">
      <c r="A233" s="41"/>
      <c r="B233" s="42"/>
      <c r="C233" s="215" t="s">
        <v>315</v>
      </c>
      <c r="D233" s="215" t="s">
        <v>168</v>
      </c>
      <c r="E233" s="216" t="s">
        <v>345</v>
      </c>
      <c r="F233" s="217" t="s">
        <v>346</v>
      </c>
      <c r="G233" s="218" t="s">
        <v>347</v>
      </c>
      <c r="H233" s="277"/>
      <c r="I233" s="220"/>
      <c r="J233" s="221">
        <f>ROUND(I233*H233,2)</f>
        <v>0</v>
      </c>
      <c r="K233" s="217" t="s">
        <v>19</v>
      </c>
      <c r="L233" s="47"/>
      <c r="M233" s="278" t="s">
        <v>19</v>
      </c>
      <c r="N233" s="279" t="s">
        <v>42</v>
      </c>
      <c r="O233" s="280"/>
      <c r="P233" s="281">
        <f>O233*H233</f>
        <v>0</v>
      </c>
      <c r="Q233" s="281">
        <v>0</v>
      </c>
      <c r="R233" s="281">
        <f>Q233*H233</f>
        <v>0</v>
      </c>
      <c r="S233" s="281">
        <v>0</v>
      </c>
      <c r="T233" s="282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173</v>
      </c>
      <c r="AT233" s="226" t="s">
        <v>168</v>
      </c>
      <c r="AU233" s="226" t="s">
        <v>79</v>
      </c>
      <c r="AY233" s="20" t="s">
        <v>166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79</v>
      </c>
      <c r="BK233" s="227">
        <f>ROUND(I233*H233,2)</f>
        <v>0</v>
      </c>
      <c r="BL233" s="20" t="s">
        <v>173</v>
      </c>
      <c r="BM233" s="226" t="s">
        <v>1154</v>
      </c>
    </row>
    <row r="234" s="2" customFormat="1" ht="6.96" customHeight="1">
      <c r="A234" s="41"/>
      <c r="B234" s="62"/>
      <c r="C234" s="63"/>
      <c r="D234" s="63"/>
      <c r="E234" s="63"/>
      <c r="F234" s="63"/>
      <c r="G234" s="63"/>
      <c r="H234" s="63"/>
      <c r="I234" s="63"/>
      <c r="J234" s="63"/>
      <c r="K234" s="63"/>
      <c r="L234" s="47"/>
      <c r="M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</row>
  </sheetData>
  <sheetProtection sheet="1" autoFilter="0" formatColumns="0" formatRows="0" objects="1" scenarios="1" spinCount="100000" saltValue="Ovea+k7ZXLJP6NdGspPGi/it3aABCSdQCOlhDAgd/zHPCa1QbVmZ/K436wU8cDlez1SJNbtCUPwhLKaYo8NDqw==" hashValue="s/hjRKHFX5+BcNjpymOJzQAowzLq5nWehOkFwr5pwx9puXTT7i0zHjuUh4e9/flyYcyguUws1yujGOhH0kjJag==" algorithmName="SHA-512" password="CC35"/>
  <autoFilter ref="C84:K233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hyperlinks>
    <hyperlink ref="F89" r:id="rId1" display="https://podminky.urs.cz/item/CS_URS_2025_02/213141112"/>
    <hyperlink ref="F111" r:id="rId2" display="https://podminky.urs.cz/item/CS_URS_2025_02/213311151"/>
    <hyperlink ref="F123" r:id="rId3" display="https://podminky.urs.cz/item/CS_URS_2025_02/631311236"/>
    <hyperlink ref="F134" r:id="rId4" display="https://podminky.urs.cz/item/CS_URS_2025_02/631319013"/>
    <hyperlink ref="F145" r:id="rId5" display="https://podminky.urs.cz/item/CS_URS_2025_02/631319175"/>
    <hyperlink ref="F156" r:id="rId6" display="https://podminky.urs.cz/item/CS_URS_2025_02/631361821"/>
    <hyperlink ref="F162" r:id="rId7" display="https://podminky.urs.cz/item/CS_URS_2025_02/631362021"/>
    <hyperlink ref="F173" r:id="rId8" display="https://podminky.urs.cz/item/CS_URS_2025_02/632481213"/>
    <hyperlink ref="F184" r:id="rId9" display="https://podminky.urs.cz/item/CS_URS_2025_02/633991111"/>
    <hyperlink ref="F195" r:id="rId10" display="https://podminky.urs.cz/item/CS_URS_2025_02/634663111"/>
    <hyperlink ref="F202" r:id="rId11" display="https://podminky.urs.cz/item/CS_URS_2025_02/634911111"/>
    <hyperlink ref="F208" r:id="rId12" display="https://podminky.urs.cz/item/CS_URS_2025_02/953943121"/>
    <hyperlink ref="F231" r:id="rId13" display="https://podminky.urs.cz/item/CS_URS_2025_02/998011008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4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130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138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1155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31. 8. 2025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19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32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34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35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37</v>
      </c>
      <c r="E30" s="41"/>
      <c r="F30" s="41"/>
      <c r="G30" s="41"/>
      <c r="H30" s="41"/>
      <c r="I30" s="41"/>
      <c r="J30" s="156">
        <f>ROUND(J91,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39</v>
      </c>
      <c r="G32" s="41"/>
      <c r="H32" s="41"/>
      <c r="I32" s="157" t="s">
        <v>38</v>
      </c>
      <c r="J32" s="157" t="s">
        <v>40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41</v>
      </c>
      <c r="E33" s="145" t="s">
        <v>42</v>
      </c>
      <c r="F33" s="159">
        <f>ROUND((SUM(BE91:BE354)),  2)</f>
        <v>0</v>
      </c>
      <c r="G33" s="41"/>
      <c r="H33" s="41"/>
      <c r="I33" s="160">
        <v>0.20999999999999999</v>
      </c>
      <c r="J33" s="159">
        <f>ROUND(((SUM(BE91:BE354))*I33),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43</v>
      </c>
      <c r="F34" s="159">
        <f>ROUND((SUM(BF91:BF354)),  2)</f>
        <v>0</v>
      </c>
      <c r="G34" s="41"/>
      <c r="H34" s="41"/>
      <c r="I34" s="160">
        <v>0.12</v>
      </c>
      <c r="J34" s="159">
        <f>ROUND(((SUM(BF91:BF354))*I34),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44</v>
      </c>
      <c r="F35" s="159">
        <f>ROUND((SUM(BG91:BG354)),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45</v>
      </c>
      <c r="F36" s="159">
        <f>ROUND((SUM(BH91:BH354)),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ROUND((SUM(BI91:BI354)),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47</v>
      </c>
      <c r="E39" s="163"/>
      <c r="F39" s="163"/>
      <c r="G39" s="164" t="s">
        <v>48</v>
      </c>
      <c r="H39" s="165" t="s">
        <v>49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140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Novostavba skateparkového hřiště, Bystřice pod Hostýnem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138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04 - Pojezdová plocha, vsakovací lem, mobiliář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31. 8. 2025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25.65" customHeight="1">
      <c r="A54" s="41"/>
      <c r="B54" s="42"/>
      <c r="C54" s="35" t="s">
        <v>25</v>
      </c>
      <c r="D54" s="43"/>
      <c r="E54" s="43"/>
      <c r="F54" s="30" t="str">
        <f>E15</f>
        <v>Město Bystřice pod Hostýnem</v>
      </c>
      <c r="G54" s="43"/>
      <c r="H54" s="43"/>
      <c r="I54" s="35" t="s">
        <v>31</v>
      </c>
      <c r="J54" s="39" t="str">
        <f>E21</f>
        <v>Michal Langoš, Hranice na Moravě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34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141</v>
      </c>
      <c r="D57" s="174"/>
      <c r="E57" s="174"/>
      <c r="F57" s="174"/>
      <c r="G57" s="174"/>
      <c r="H57" s="174"/>
      <c r="I57" s="174"/>
      <c r="J57" s="175" t="s">
        <v>142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69</v>
      </c>
      <c r="D59" s="43"/>
      <c r="E59" s="43"/>
      <c r="F59" s="43"/>
      <c r="G59" s="43"/>
      <c r="H59" s="43"/>
      <c r="I59" s="43"/>
      <c r="J59" s="105">
        <f>J91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143</v>
      </c>
    </row>
    <row r="60" s="9" customFormat="1" ht="24.96" customHeight="1">
      <c r="A60" s="9"/>
      <c r="B60" s="177"/>
      <c r="C60" s="178"/>
      <c r="D60" s="179" t="s">
        <v>144</v>
      </c>
      <c r="E60" s="180"/>
      <c r="F60" s="180"/>
      <c r="G60" s="180"/>
      <c r="H60" s="180"/>
      <c r="I60" s="180"/>
      <c r="J60" s="181">
        <f>J92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145</v>
      </c>
      <c r="E61" s="185"/>
      <c r="F61" s="185"/>
      <c r="G61" s="185"/>
      <c r="H61" s="185"/>
      <c r="I61" s="185"/>
      <c r="J61" s="186">
        <f>J93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146</v>
      </c>
      <c r="E62" s="185"/>
      <c r="F62" s="185"/>
      <c r="G62" s="185"/>
      <c r="H62" s="185"/>
      <c r="I62" s="185"/>
      <c r="J62" s="186">
        <f>J163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1156</v>
      </c>
      <c r="E63" s="185"/>
      <c r="F63" s="185"/>
      <c r="G63" s="185"/>
      <c r="H63" s="185"/>
      <c r="I63" s="185"/>
      <c r="J63" s="186">
        <f>J203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147</v>
      </c>
      <c r="E64" s="185"/>
      <c r="F64" s="185"/>
      <c r="G64" s="185"/>
      <c r="H64" s="185"/>
      <c r="I64" s="185"/>
      <c r="J64" s="186">
        <f>J230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3"/>
      <c r="C65" s="128"/>
      <c r="D65" s="184" t="s">
        <v>148</v>
      </c>
      <c r="E65" s="185"/>
      <c r="F65" s="185"/>
      <c r="G65" s="185"/>
      <c r="H65" s="185"/>
      <c r="I65" s="185"/>
      <c r="J65" s="186">
        <f>J265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7"/>
      <c r="C66" s="178"/>
      <c r="D66" s="179" t="s">
        <v>352</v>
      </c>
      <c r="E66" s="180"/>
      <c r="F66" s="180"/>
      <c r="G66" s="180"/>
      <c r="H66" s="180"/>
      <c r="I66" s="180"/>
      <c r="J66" s="181">
        <f>J268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3"/>
      <c r="C67" s="128"/>
      <c r="D67" s="184" t="s">
        <v>1157</v>
      </c>
      <c r="E67" s="185"/>
      <c r="F67" s="185"/>
      <c r="G67" s="185"/>
      <c r="H67" s="185"/>
      <c r="I67" s="185"/>
      <c r="J67" s="186">
        <f>J269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353</v>
      </c>
      <c r="E68" s="185"/>
      <c r="F68" s="185"/>
      <c r="G68" s="185"/>
      <c r="H68" s="185"/>
      <c r="I68" s="185"/>
      <c r="J68" s="186">
        <f>J294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354</v>
      </c>
      <c r="E69" s="185"/>
      <c r="F69" s="185"/>
      <c r="G69" s="185"/>
      <c r="H69" s="185"/>
      <c r="I69" s="185"/>
      <c r="J69" s="186">
        <f>J315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355</v>
      </c>
      <c r="E70" s="185"/>
      <c r="F70" s="185"/>
      <c r="G70" s="185"/>
      <c r="H70" s="185"/>
      <c r="I70" s="185"/>
      <c r="J70" s="186">
        <f>J325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7"/>
      <c r="C71" s="178"/>
      <c r="D71" s="179" t="s">
        <v>150</v>
      </c>
      <c r="E71" s="180"/>
      <c r="F71" s="180"/>
      <c r="G71" s="180"/>
      <c r="H71" s="180"/>
      <c r="I71" s="180"/>
      <c r="J71" s="181">
        <f>J353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2" customFormat="1" ht="21.84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62"/>
      <c r="C73" s="63"/>
      <c r="D73" s="63"/>
      <c r="E73" s="63"/>
      <c r="F73" s="63"/>
      <c r="G73" s="63"/>
      <c r="H73" s="63"/>
      <c r="I73" s="63"/>
      <c r="J73" s="63"/>
      <c r="K73" s="6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151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16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172" t="str">
        <f>E7</f>
        <v>Novostavba skateparkového hřiště, Bystřice pod Hostýnem</v>
      </c>
      <c r="F81" s="35"/>
      <c r="G81" s="35"/>
      <c r="H81" s="35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138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72" t="str">
        <f>E9</f>
        <v>04 - Pojezdová plocha, vsakovací lem, mobiliář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21</v>
      </c>
      <c r="D85" s="43"/>
      <c r="E85" s="43"/>
      <c r="F85" s="30" t="str">
        <f>F12</f>
        <v xml:space="preserve"> </v>
      </c>
      <c r="G85" s="43"/>
      <c r="H85" s="43"/>
      <c r="I85" s="35" t="s">
        <v>23</v>
      </c>
      <c r="J85" s="75" t="str">
        <f>IF(J12="","",J12)</f>
        <v>31. 8. 2025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25.65" customHeight="1">
      <c r="A87" s="41"/>
      <c r="B87" s="42"/>
      <c r="C87" s="35" t="s">
        <v>25</v>
      </c>
      <c r="D87" s="43"/>
      <c r="E87" s="43"/>
      <c r="F87" s="30" t="str">
        <f>E15</f>
        <v>Město Bystřice pod Hostýnem</v>
      </c>
      <c r="G87" s="43"/>
      <c r="H87" s="43"/>
      <c r="I87" s="35" t="s">
        <v>31</v>
      </c>
      <c r="J87" s="39" t="str">
        <f>E21</f>
        <v>Michal Langoš, Hranice na Moravě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29</v>
      </c>
      <c r="D88" s="43"/>
      <c r="E88" s="43"/>
      <c r="F88" s="30" t="str">
        <f>IF(E18="","",E18)</f>
        <v>Vyplň údaj</v>
      </c>
      <c r="G88" s="43"/>
      <c r="H88" s="43"/>
      <c r="I88" s="35" t="s">
        <v>34</v>
      </c>
      <c r="J88" s="39" t="str">
        <f>E24</f>
        <v xml:space="preserve"> 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0.32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11" customFormat="1" ht="29.28" customHeight="1">
      <c r="A90" s="188"/>
      <c r="B90" s="189"/>
      <c r="C90" s="190" t="s">
        <v>152</v>
      </c>
      <c r="D90" s="191" t="s">
        <v>56</v>
      </c>
      <c r="E90" s="191" t="s">
        <v>52</v>
      </c>
      <c r="F90" s="191" t="s">
        <v>53</v>
      </c>
      <c r="G90" s="191" t="s">
        <v>153</v>
      </c>
      <c r="H90" s="191" t="s">
        <v>154</v>
      </c>
      <c r="I90" s="191" t="s">
        <v>155</v>
      </c>
      <c r="J90" s="191" t="s">
        <v>142</v>
      </c>
      <c r="K90" s="192" t="s">
        <v>156</v>
      </c>
      <c r="L90" s="193"/>
      <c r="M90" s="95" t="s">
        <v>19</v>
      </c>
      <c r="N90" s="96" t="s">
        <v>41</v>
      </c>
      <c r="O90" s="96" t="s">
        <v>157</v>
      </c>
      <c r="P90" s="96" t="s">
        <v>158</v>
      </c>
      <c r="Q90" s="96" t="s">
        <v>159</v>
      </c>
      <c r="R90" s="96" t="s">
        <v>160</v>
      </c>
      <c r="S90" s="96" t="s">
        <v>161</v>
      </c>
      <c r="T90" s="97" t="s">
        <v>162</v>
      </c>
      <c r="U90" s="188"/>
      <c r="V90" s="188"/>
      <c r="W90" s="188"/>
      <c r="X90" s="188"/>
      <c r="Y90" s="188"/>
      <c r="Z90" s="188"/>
      <c r="AA90" s="188"/>
      <c r="AB90" s="188"/>
      <c r="AC90" s="188"/>
      <c r="AD90" s="188"/>
      <c r="AE90" s="188"/>
    </row>
    <row r="91" s="2" customFormat="1" ht="22.8" customHeight="1">
      <c r="A91" s="41"/>
      <c r="B91" s="42"/>
      <c r="C91" s="102" t="s">
        <v>163</v>
      </c>
      <c r="D91" s="43"/>
      <c r="E91" s="43"/>
      <c r="F91" s="43"/>
      <c r="G91" s="43"/>
      <c r="H91" s="43"/>
      <c r="I91" s="43"/>
      <c r="J91" s="194">
        <f>BK91</f>
        <v>0</v>
      </c>
      <c r="K91" s="43"/>
      <c r="L91" s="47"/>
      <c r="M91" s="98"/>
      <c r="N91" s="195"/>
      <c r="O91" s="99"/>
      <c r="P91" s="196">
        <f>P92+P268+P353</f>
        <v>0</v>
      </c>
      <c r="Q91" s="99"/>
      <c r="R91" s="196">
        <f>R92+R268+R353</f>
        <v>325.96900994000003</v>
      </c>
      <c r="S91" s="99"/>
      <c r="T91" s="197">
        <f>T92+T268+T353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70</v>
      </c>
      <c r="AU91" s="20" t="s">
        <v>143</v>
      </c>
      <c r="BK91" s="198">
        <f>BK92+BK268+BK353</f>
        <v>0</v>
      </c>
    </row>
    <row r="92" s="12" customFormat="1" ht="25.92" customHeight="1">
      <c r="A92" s="12"/>
      <c r="B92" s="199"/>
      <c r="C92" s="200"/>
      <c r="D92" s="201" t="s">
        <v>70</v>
      </c>
      <c r="E92" s="202" t="s">
        <v>164</v>
      </c>
      <c r="F92" s="202" t="s">
        <v>165</v>
      </c>
      <c r="G92" s="200"/>
      <c r="H92" s="200"/>
      <c r="I92" s="203"/>
      <c r="J92" s="204">
        <f>BK92</f>
        <v>0</v>
      </c>
      <c r="K92" s="200"/>
      <c r="L92" s="205"/>
      <c r="M92" s="206"/>
      <c r="N92" s="207"/>
      <c r="O92" s="207"/>
      <c r="P92" s="208">
        <f>P93+P163+P203+P230+P265</f>
        <v>0</v>
      </c>
      <c r="Q92" s="207"/>
      <c r="R92" s="208">
        <f>R93+R163+R203+R230+R265</f>
        <v>325.90978524000002</v>
      </c>
      <c r="S92" s="207"/>
      <c r="T92" s="209">
        <f>T93+T163+T203+T230+T265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0" t="s">
        <v>79</v>
      </c>
      <c r="AT92" s="211" t="s">
        <v>70</v>
      </c>
      <c r="AU92" s="211" t="s">
        <v>71</v>
      </c>
      <c r="AY92" s="210" t="s">
        <v>166</v>
      </c>
      <c r="BK92" s="212">
        <f>BK93+BK163+BK203+BK230+BK265</f>
        <v>0</v>
      </c>
    </row>
    <row r="93" s="12" customFormat="1" ht="22.8" customHeight="1">
      <c r="A93" s="12"/>
      <c r="B93" s="199"/>
      <c r="C93" s="200"/>
      <c r="D93" s="201" t="s">
        <v>70</v>
      </c>
      <c r="E93" s="213" t="s">
        <v>79</v>
      </c>
      <c r="F93" s="213" t="s">
        <v>167</v>
      </c>
      <c r="G93" s="200"/>
      <c r="H93" s="200"/>
      <c r="I93" s="203"/>
      <c r="J93" s="214">
        <f>BK93</f>
        <v>0</v>
      </c>
      <c r="K93" s="200"/>
      <c r="L93" s="205"/>
      <c r="M93" s="206"/>
      <c r="N93" s="207"/>
      <c r="O93" s="207"/>
      <c r="P93" s="208">
        <f>SUM(P94:P162)</f>
        <v>0</v>
      </c>
      <c r="Q93" s="207"/>
      <c r="R93" s="208">
        <f>SUM(R94:R162)</f>
        <v>25.496047999999998</v>
      </c>
      <c r="S93" s="207"/>
      <c r="T93" s="209">
        <f>SUM(T94:T162)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79</v>
      </c>
      <c r="AT93" s="211" t="s">
        <v>70</v>
      </c>
      <c r="AU93" s="211" t="s">
        <v>79</v>
      </c>
      <c r="AY93" s="210" t="s">
        <v>166</v>
      </c>
      <c r="BK93" s="212">
        <f>SUM(BK94:BK162)</f>
        <v>0</v>
      </c>
    </row>
    <row r="94" s="2" customFormat="1" ht="24.15" customHeight="1">
      <c r="A94" s="41"/>
      <c r="B94" s="42"/>
      <c r="C94" s="215" t="s">
        <v>79</v>
      </c>
      <c r="D94" s="215" t="s">
        <v>168</v>
      </c>
      <c r="E94" s="216" t="s">
        <v>1158</v>
      </c>
      <c r="F94" s="217" t="s">
        <v>1159</v>
      </c>
      <c r="G94" s="218" t="s">
        <v>194</v>
      </c>
      <c r="H94" s="219">
        <v>0.14399999999999999</v>
      </c>
      <c r="I94" s="220"/>
      <c r="J94" s="221">
        <f>ROUND(I94*H94,2)</f>
        <v>0</v>
      </c>
      <c r="K94" s="217" t="s">
        <v>172</v>
      </c>
      <c r="L94" s="47"/>
      <c r="M94" s="222" t="s">
        <v>19</v>
      </c>
      <c r="N94" s="223" t="s">
        <v>42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173</v>
      </c>
      <c r="AT94" s="226" t="s">
        <v>168</v>
      </c>
      <c r="AU94" s="226" t="s">
        <v>81</v>
      </c>
      <c r="AY94" s="20" t="s">
        <v>166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79</v>
      </c>
      <c r="BK94" s="227">
        <f>ROUND(I94*H94,2)</f>
        <v>0</v>
      </c>
      <c r="BL94" s="20" t="s">
        <v>173</v>
      </c>
      <c r="BM94" s="226" t="s">
        <v>1160</v>
      </c>
    </row>
    <row r="95" s="2" customFormat="1">
      <c r="A95" s="41"/>
      <c r="B95" s="42"/>
      <c r="C95" s="43"/>
      <c r="D95" s="228" t="s">
        <v>175</v>
      </c>
      <c r="E95" s="43"/>
      <c r="F95" s="229" t="s">
        <v>1161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175</v>
      </c>
      <c r="AU95" s="20" t="s">
        <v>81</v>
      </c>
    </row>
    <row r="96" s="13" customFormat="1">
      <c r="A96" s="13"/>
      <c r="B96" s="233"/>
      <c r="C96" s="234"/>
      <c r="D96" s="235" t="s">
        <v>177</v>
      </c>
      <c r="E96" s="236" t="s">
        <v>19</v>
      </c>
      <c r="F96" s="237" t="s">
        <v>1162</v>
      </c>
      <c r="G96" s="234"/>
      <c r="H96" s="236" t="s">
        <v>19</v>
      </c>
      <c r="I96" s="238"/>
      <c r="J96" s="234"/>
      <c r="K96" s="234"/>
      <c r="L96" s="239"/>
      <c r="M96" s="240"/>
      <c r="N96" s="241"/>
      <c r="O96" s="241"/>
      <c r="P96" s="241"/>
      <c r="Q96" s="241"/>
      <c r="R96" s="241"/>
      <c r="S96" s="241"/>
      <c r="T96" s="242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43" t="s">
        <v>177</v>
      </c>
      <c r="AU96" s="243" t="s">
        <v>81</v>
      </c>
      <c r="AV96" s="13" t="s">
        <v>79</v>
      </c>
      <c r="AW96" s="13" t="s">
        <v>33</v>
      </c>
      <c r="AX96" s="13" t="s">
        <v>71</v>
      </c>
      <c r="AY96" s="243" t="s">
        <v>166</v>
      </c>
    </row>
    <row r="97" s="14" customFormat="1">
      <c r="A97" s="14"/>
      <c r="B97" s="244"/>
      <c r="C97" s="245"/>
      <c r="D97" s="235" t="s">
        <v>177</v>
      </c>
      <c r="E97" s="246" t="s">
        <v>19</v>
      </c>
      <c r="F97" s="247" t="s">
        <v>1163</v>
      </c>
      <c r="G97" s="245"/>
      <c r="H97" s="248">
        <v>0.071999999999999995</v>
      </c>
      <c r="I97" s="249"/>
      <c r="J97" s="245"/>
      <c r="K97" s="245"/>
      <c r="L97" s="250"/>
      <c r="M97" s="251"/>
      <c r="N97" s="252"/>
      <c r="O97" s="252"/>
      <c r="P97" s="252"/>
      <c r="Q97" s="252"/>
      <c r="R97" s="252"/>
      <c r="S97" s="252"/>
      <c r="T97" s="253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4" t="s">
        <v>177</v>
      </c>
      <c r="AU97" s="254" t="s">
        <v>81</v>
      </c>
      <c r="AV97" s="14" t="s">
        <v>81</v>
      </c>
      <c r="AW97" s="14" t="s">
        <v>33</v>
      </c>
      <c r="AX97" s="14" t="s">
        <v>71</v>
      </c>
      <c r="AY97" s="254" t="s">
        <v>166</v>
      </c>
    </row>
    <row r="98" s="14" customFormat="1">
      <c r="A98" s="14"/>
      <c r="B98" s="244"/>
      <c r="C98" s="245"/>
      <c r="D98" s="235" t="s">
        <v>177</v>
      </c>
      <c r="E98" s="246" t="s">
        <v>19</v>
      </c>
      <c r="F98" s="247" t="s">
        <v>1163</v>
      </c>
      <c r="G98" s="245"/>
      <c r="H98" s="248">
        <v>0.071999999999999995</v>
      </c>
      <c r="I98" s="249"/>
      <c r="J98" s="245"/>
      <c r="K98" s="245"/>
      <c r="L98" s="250"/>
      <c r="M98" s="251"/>
      <c r="N98" s="252"/>
      <c r="O98" s="252"/>
      <c r="P98" s="252"/>
      <c r="Q98" s="252"/>
      <c r="R98" s="252"/>
      <c r="S98" s="252"/>
      <c r="T98" s="253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4" t="s">
        <v>177</v>
      </c>
      <c r="AU98" s="254" t="s">
        <v>81</v>
      </c>
      <c r="AV98" s="14" t="s">
        <v>81</v>
      </c>
      <c r="AW98" s="14" t="s">
        <v>33</v>
      </c>
      <c r="AX98" s="14" t="s">
        <v>71</v>
      </c>
      <c r="AY98" s="254" t="s">
        <v>166</v>
      </c>
    </row>
    <row r="99" s="15" customFormat="1">
      <c r="A99" s="15"/>
      <c r="B99" s="255"/>
      <c r="C99" s="256"/>
      <c r="D99" s="235" t="s">
        <v>177</v>
      </c>
      <c r="E99" s="257" t="s">
        <v>19</v>
      </c>
      <c r="F99" s="258" t="s">
        <v>180</v>
      </c>
      <c r="G99" s="256"/>
      <c r="H99" s="259">
        <v>0.14399999999999999</v>
      </c>
      <c r="I99" s="260"/>
      <c r="J99" s="256"/>
      <c r="K99" s="256"/>
      <c r="L99" s="261"/>
      <c r="M99" s="262"/>
      <c r="N99" s="263"/>
      <c r="O99" s="263"/>
      <c r="P99" s="263"/>
      <c r="Q99" s="263"/>
      <c r="R99" s="263"/>
      <c r="S99" s="263"/>
      <c r="T99" s="264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T99" s="265" t="s">
        <v>177</v>
      </c>
      <c r="AU99" s="265" t="s">
        <v>81</v>
      </c>
      <c r="AV99" s="15" t="s">
        <v>173</v>
      </c>
      <c r="AW99" s="15" t="s">
        <v>33</v>
      </c>
      <c r="AX99" s="15" t="s">
        <v>79</v>
      </c>
      <c r="AY99" s="265" t="s">
        <v>166</v>
      </c>
    </row>
    <row r="100" s="2" customFormat="1" ht="37.8" customHeight="1">
      <c r="A100" s="41"/>
      <c r="B100" s="42"/>
      <c r="C100" s="215" t="s">
        <v>81</v>
      </c>
      <c r="D100" s="215" t="s">
        <v>168</v>
      </c>
      <c r="E100" s="216" t="s">
        <v>220</v>
      </c>
      <c r="F100" s="217" t="s">
        <v>221</v>
      </c>
      <c r="G100" s="218" t="s">
        <v>194</v>
      </c>
      <c r="H100" s="219">
        <v>0.14399999999999999</v>
      </c>
      <c r="I100" s="220"/>
      <c r="J100" s="221">
        <f>ROUND(I100*H100,2)</f>
        <v>0</v>
      </c>
      <c r="K100" s="217" t="s">
        <v>172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173</v>
      </c>
      <c r="AT100" s="226" t="s">
        <v>168</v>
      </c>
      <c r="AU100" s="226" t="s">
        <v>81</v>
      </c>
      <c r="AY100" s="20" t="s">
        <v>166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79</v>
      </c>
      <c r="BK100" s="227">
        <f>ROUND(I100*H100,2)</f>
        <v>0</v>
      </c>
      <c r="BL100" s="20" t="s">
        <v>173</v>
      </c>
      <c r="BM100" s="226" t="s">
        <v>1164</v>
      </c>
    </row>
    <row r="101" s="2" customFormat="1">
      <c r="A101" s="41"/>
      <c r="B101" s="42"/>
      <c r="C101" s="43"/>
      <c r="D101" s="228" t="s">
        <v>175</v>
      </c>
      <c r="E101" s="43"/>
      <c r="F101" s="229" t="s">
        <v>223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175</v>
      </c>
      <c r="AU101" s="20" t="s">
        <v>81</v>
      </c>
    </row>
    <row r="102" s="13" customFormat="1">
      <c r="A102" s="13"/>
      <c r="B102" s="233"/>
      <c r="C102" s="234"/>
      <c r="D102" s="235" t="s">
        <v>177</v>
      </c>
      <c r="E102" s="236" t="s">
        <v>19</v>
      </c>
      <c r="F102" s="237" t="s">
        <v>1162</v>
      </c>
      <c r="G102" s="234"/>
      <c r="H102" s="236" t="s">
        <v>19</v>
      </c>
      <c r="I102" s="238"/>
      <c r="J102" s="234"/>
      <c r="K102" s="234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177</v>
      </c>
      <c r="AU102" s="243" t="s">
        <v>81</v>
      </c>
      <c r="AV102" s="13" t="s">
        <v>79</v>
      </c>
      <c r="AW102" s="13" t="s">
        <v>33</v>
      </c>
      <c r="AX102" s="13" t="s">
        <v>71</v>
      </c>
      <c r="AY102" s="243" t="s">
        <v>166</v>
      </c>
    </row>
    <row r="103" s="14" customFormat="1">
      <c r="A103" s="14"/>
      <c r="B103" s="244"/>
      <c r="C103" s="245"/>
      <c r="D103" s="235" t="s">
        <v>177</v>
      </c>
      <c r="E103" s="246" t="s">
        <v>19</v>
      </c>
      <c r="F103" s="247" t="s">
        <v>1163</v>
      </c>
      <c r="G103" s="245"/>
      <c r="H103" s="248">
        <v>0.071999999999999995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177</v>
      </c>
      <c r="AU103" s="254" t="s">
        <v>81</v>
      </c>
      <c r="AV103" s="14" t="s">
        <v>81</v>
      </c>
      <c r="AW103" s="14" t="s">
        <v>33</v>
      </c>
      <c r="AX103" s="14" t="s">
        <v>71</v>
      </c>
      <c r="AY103" s="254" t="s">
        <v>166</v>
      </c>
    </row>
    <row r="104" s="14" customFormat="1">
      <c r="A104" s="14"/>
      <c r="B104" s="244"/>
      <c r="C104" s="245"/>
      <c r="D104" s="235" t="s">
        <v>177</v>
      </c>
      <c r="E104" s="246" t="s">
        <v>19</v>
      </c>
      <c r="F104" s="247" t="s">
        <v>1163</v>
      </c>
      <c r="G104" s="245"/>
      <c r="H104" s="248">
        <v>0.071999999999999995</v>
      </c>
      <c r="I104" s="249"/>
      <c r="J104" s="245"/>
      <c r="K104" s="245"/>
      <c r="L104" s="250"/>
      <c r="M104" s="251"/>
      <c r="N104" s="252"/>
      <c r="O104" s="252"/>
      <c r="P104" s="252"/>
      <c r="Q104" s="252"/>
      <c r="R104" s="252"/>
      <c r="S104" s="252"/>
      <c r="T104" s="253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4" t="s">
        <v>177</v>
      </c>
      <c r="AU104" s="254" t="s">
        <v>81</v>
      </c>
      <c r="AV104" s="14" t="s">
        <v>81</v>
      </c>
      <c r="AW104" s="14" t="s">
        <v>33</v>
      </c>
      <c r="AX104" s="14" t="s">
        <v>71</v>
      </c>
      <c r="AY104" s="254" t="s">
        <v>166</v>
      </c>
    </row>
    <row r="105" s="15" customFormat="1">
      <c r="A105" s="15"/>
      <c r="B105" s="255"/>
      <c r="C105" s="256"/>
      <c r="D105" s="235" t="s">
        <v>177</v>
      </c>
      <c r="E105" s="257" t="s">
        <v>19</v>
      </c>
      <c r="F105" s="258" t="s">
        <v>180</v>
      </c>
      <c r="G105" s="256"/>
      <c r="H105" s="259">
        <v>0.14399999999999999</v>
      </c>
      <c r="I105" s="260"/>
      <c r="J105" s="256"/>
      <c r="K105" s="256"/>
      <c r="L105" s="261"/>
      <c r="M105" s="262"/>
      <c r="N105" s="263"/>
      <c r="O105" s="263"/>
      <c r="P105" s="263"/>
      <c r="Q105" s="263"/>
      <c r="R105" s="263"/>
      <c r="S105" s="263"/>
      <c r="T105" s="264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T105" s="265" t="s">
        <v>177</v>
      </c>
      <c r="AU105" s="265" t="s">
        <v>81</v>
      </c>
      <c r="AV105" s="15" t="s">
        <v>173</v>
      </c>
      <c r="AW105" s="15" t="s">
        <v>33</v>
      </c>
      <c r="AX105" s="15" t="s">
        <v>79</v>
      </c>
      <c r="AY105" s="265" t="s">
        <v>166</v>
      </c>
    </row>
    <row r="106" s="2" customFormat="1" ht="24.15" customHeight="1">
      <c r="A106" s="41"/>
      <c r="B106" s="42"/>
      <c r="C106" s="215" t="s">
        <v>185</v>
      </c>
      <c r="D106" s="215" t="s">
        <v>168</v>
      </c>
      <c r="E106" s="216" t="s">
        <v>232</v>
      </c>
      <c r="F106" s="217" t="s">
        <v>233</v>
      </c>
      <c r="G106" s="218" t="s">
        <v>234</v>
      </c>
      <c r="H106" s="219">
        <v>0.28799999999999998</v>
      </c>
      <c r="I106" s="220"/>
      <c r="J106" s="221">
        <f>ROUND(I106*H106,2)</f>
        <v>0</v>
      </c>
      <c r="K106" s="217" t="s">
        <v>172</v>
      </c>
      <c r="L106" s="47"/>
      <c r="M106" s="222" t="s">
        <v>19</v>
      </c>
      <c r="N106" s="223" t="s">
        <v>42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173</v>
      </c>
      <c r="AT106" s="226" t="s">
        <v>168</v>
      </c>
      <c r="AU106" s="226" t="s">
        <v>81</v>
      </c>
      <c r="AY106" s="20" t="s">
        <v>166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79</v>
      </c>
      <c r="BK106" s="227">
        <f>ROUND(I106*H106,2)</f>
        <v>0</v>
      </c>
      <c r="BL106" s="20" t="s">
        <v>173</v>
      </c>
      <c r="BM106" s="226" t="s">
        <v>1165</v>
      </c>
    </row>
    <row r="107" s="2" customFormat="1">
      <c r="A107" s="41"/>
      <c r="B107" s="42"/>
      <c r="C107" s="43"/>
      <c r="D107" s="228" t="s">
        <v>175</v>
      </c>
      <c r="E107" s="43"/>
      <c r="F107" s="229" t="s">
        <v>236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175</v>
      </c>
      <c r="AU107" s="20" t="s">
        <v>81</v>
      </c>
    </row>
    <row r="108" s="13" customFormat="1">
      <c r="A108" s="13"/>
      <c r="B108" s="233"/>
      <c r="C108" s="234"/>
      <c r="D108" s="235" t="s">
        <v>177</v>
      </c>
      <c r="E108" s="236" t="s">
        <v>19</v>
      </c>
      <c r="F108" s="237" t="s">
        <v>1162</v>
      </c>
      <c r="G108" s="234"/>
      <c r="H108" s="236" t="s">
        <v>19</v>
      </c>
      <c r="I108" s="238"/>
      <c r="J108" s="234"/>
      <c r="K108" s="234"/>
      <c r="L108" s="239"/>
      <c r="M108" s="240"/>
      <c r="N108" s="241"/>
      <c r="O108" s="241"/>
      <c r="P108" s="241"/>
      <c r="Q108" s="241"/>
      <c r="R108" s="241"/>
      <c r="S108" s="241"/>
      <c r="T108" s="242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3" t="s">
        <v>177</v>
      </c>
      <c r="AU108" s="243" t="s">
        <v>81</v>
      </c>
      <c r="AV108" s="13" t="s">
        <v>79</v>
      </c>
      <c r="AW108" s="13" t="s">
        <v>33</v>
      </c>
      <c r="AX108" s="13" t="s">
        <v>71</v>
      </c>
      <c r="AY108" s="243" t="s">
        <v>166</v>
      </c>
    </row>
    <row r="109" s="14" customFormat="1">
      <c r="A109" s="14"/>
      <c r="B109" s="244"/>
      <c r="C109" s="245"/>
      <c r="D109" s="235" t="s">
        <v>177</v>
      </c>
      <c r="E109" s="246" t="s">
        <v>19</v>
      </c>
      <c r="F109" s="247" t="s">
        <v>1163</v>
      </c>
      <c r="G109" s="245"/>
      <c r="H109" s="248">
        <v>0.071999999999999995</v>
      </c>
      <c r="I109" s="249"/>
      <c r="J109" s="245"/>
      <c r="K109" s="245"/>
      <c r="L109" s="250"/>
      <c r="M109" s="251"/>
      <c r="N109" s="252"/>
      <c r="O109" s="252"/>
      <c r="P109" s="252"/>
      <c r="Q109" s="252"/>
      <c r="R109" s="252"/>
      <c r="S109" s="252"/>
      <c r="T109" s="253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4" t="s">
        <v>177</v>
      </c>
      <c r="AU109" s="254" t="s">
        <v>81</v>
      </c>
      <c r="AV109" s="14" t="s">
        <v>81</v>
      </c>
      <c r="AW109" s="14" t="s">
        <v>33</v>
      </c>
      <c r="AX109" s="14" t="s">
        <v>71</v>
      </c>
      <c r="AY109" s="254" t="s">
        <v>166</v>
      </c>
    </row>
    <row r="110" s="14" customFormat="1">
      <c r="A110" s="14"/>
      <c r="B110" s="244"/>
      <c r="C110" s="245"/>
      <c r="D110" s="235" t="s">
        <v>177</v>
      </c>
      <c r="E110" s="246" t="s">
        <v>19</v>
      </c>
      <c r="F110" s="247" t="s">
        <v>1163</v>
      </c>
      <c r="G110" s="245"/>
      <c r="H110" s="248">
        <v>0.071999999999999995</v>
      </c>
      <c r="I110" s="249"/>
      <c r="J110" s="245"/>
      <c r="K110" s="245"/>
      <c r="L110" s="250"/>
      <c r="M110" s="251"/>
      <c r="N110" s="252"/>
      <c r="O110" s="252"/>
      <c r="P110" s="252"/>
      <c r="Q110" s="252"/>
      <c r="R110" s="252"/>
      <c r="S110" s="252"/>
      <c r="T110" s="253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4" t="s">
        <v>177</v>
      </c>
      <c r="AU110" s="254" t="s">
        <v>81</v>
      </c>
      <c r="AV110" s="14" t="s">
        <v>81</v>
      </c>
      <c r="AW110" s="14" t="s">
        <v>33</v>
      </c>
      <c r="AX110" s="14" t="s">
        <v>71</v>
      </c>
      <c r="AY110" s="254" t="s">
        <v>166</v>
      </c>
    </row>
    <row r="111" s="15" customFormat="1">
      <c r="A111" s="15"/>
      <c r="B111" s="255"/>
      <c r="C111" s="256"/>
      <c r="D111" s="235" t="s">
        <v>177</v>
      </c>
      <c r="E111" s="257" t="s">
        <v>19</v>
      </c>
      <c r="F111" s="258" t="s">
        <v>180</v>
      </c>
      <c r="G111" s="256"/>
      <c r="H111" s="259">
        <v>0.14399999999999999</v>
      </c>
      <c r="I111" s="260"/>
      <c r="J111" s="256"/>
      <c r="K111" s="256"/>
      <c r="L111" s="261"/>
      <c r="M111" s="262"/>
      <c r="N111" s="263"/>
      <c r="O111" s="263"/>
      <c r="P111" s="263"/>
      <c r="Q111" s="263"/>
      <c r="R111" s="263"/>
      <c r="S111" s="263"/>
      <c r="T111" s="264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65" t="s">
        <v>177</v>
      </c>
      <c r="AU111" s="265" t="s">
        <v>81</v>
      </c>
      <c r="AV111" s="15" t="s">
        <v>173</v>
      </c>
      <c r="AW111" s="15" t="s">
        <v>33</v>
      </c>
      <c r="AX111" s="15" t="s">
        <v>79</v>
      </c>
      <c r="AY111" s="265" t="s">
        <v>166</v>
      </c>
    </row>
    <row r="112" s="14" customFormat="1">
      <c r="A112" s="14"/>
      <c r="B112" s="244"/>
      <c r="C112" s="245"/>
      <c r="D112" s="235" t="s">
        <v>177</v>
      </c>
      <c r="E112" s="245"/>
      <c r="F112" s="247" t="s">
        <v>1166</v>
      </c>
      <c r="G112" s="245"/>
      <c r="H112" s="248">
        <v>0.28799999999999998</v>
      </c>
      <c r="I112" s="249"/>
      <c r="J112" s="245"/>
      <c r="K112" s="245"/>
      <c r="L112" s="250"/>
      <c r="M112" s="251"/>
      <c r="N112" s="252"/>
      <c r="O112" s="252"/>
      <c r="P112" s="252"/>
      <c r="Q112" s="252"/>
      <c r="R112" s="252"/>
      <c r="S112" s="252"/>
      <c r="T112" s="253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4" t="s">
        <v>177</v>
      </c>
      <c r="AU112" s="254" t="s">
        <v>81</v>
      </c>
      <c r="AV112" s="14" t="s">
        <v>81</v>
      </c>
      <c r="AW112" s="14" t="s">
        <v>4</v>
      </c>
      <c r="AX112" s="14" t="s">
        <v>79</v>
      </c>
      <c r="AY112" s="254" t="s">
        <v>166</v>
      </c>
    </row>
    <row r="113" s="2" customFormat="1" ht="24.15" customHeight="1">
      <c r="A113" s="41"/>
      <c r="B113" s="42"/>
      <c r="C113" s="215" t="s">
        <v>173</v>
      </c>
      <c r="D113" s="215" t="s">
        <v>168</v>
      </c>
      <c r="E113" s="216" t="s">
        <v>239</v>
      </c>
      <c r="F113" s="217" t="s">
        <v>240</v>
      </c>
      <c r="G113" s="218" t="s">
        <v>194</v>
      </c>
      <c r="H113" s="219">
        <v>0.14399999999999999</v>
      </c>
      <c r="I113" s="220"/>
      <c r="J113" s="221">
        <f>ROUND(I113*H113,2)</f>
        <v>0</v>
      </c>
      <c r="K113" s="217" t="s">
        <v>172</v>
      </c>
      <c r="L113" s="47"/>
      <c r="M113" s="222" t="s">
        <v>19</v>
      </c>
      <c r="N113" s="223" t="s">
        <v>42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173</v>
      </c>
      <c r="AT113" s="226" t="s">
        <v>168</v>
      </c>
      <c r="AU113" s="226" t="s">
        <v>81</v>
      </c>
      <c r="AY113" s="20" t="s">
        <v>166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79</v>
      </c>
      <c r="BK113" s="227">
        <f>ROUND(I113*H113,2)</f>
        <v>0</v>
      </c>
      <c r="BL113" s="20" t="s">
        <v>173</v>
      </c>
      <c r="BM113" s="226" t="s">
        <v>1167</v>
      </c>
    </row>
    <row r="114" s="2" customFormat="1">
      <c r="A114" s="41"/>
      <c r="B114" s="42"/>
      <c r="C114" s="43"/>
      <c r="D114" s="228" t="s">
        <v>175</v>
      </c>
      <c r="E114" s="43"/>
      <c r="F114" s="229" t="s">
        <v>242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175</v>
      </c>
      <c r="AU114" s="20" t="s">
        <v>81</v>
      </c>
    </row>
    <row r="115" s="13" customFormat="1">
      <c r="A115" s="13"/>
      <c r="B115" s="233"/>
      <c r="C115" s="234"/>
      <c r="D115" s="235" t="s">
        <v>177</v>
      </c>
      <c r="E115" s="236" t="s">
        <v>19</v>
      </c>
      <c r="F115" s="237" t="s">
        <v>1162</v>
      </c>
      <c r="G115" s="234"/>
      <c r="H115" s="236" t="s">
        <v>19</v>
      </c>
      <c r="I115" s="238"/>
      <c r="J115" s="234"/>
      <c r="K115" s="234"/>
      <c r="L115" s="239"/>
      <c r="M115" s="240"/>
      <c r="N115" s="241"/>
      <c r="O115" s="241"/>
      <c r="P115" s="241"/>
      <c r="Q115" s="241"/>
      <c r="R115" s="241"/>
      <c r="S115" s="241"/>
      <c r="T115" s="242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3" t="s">
        <v>177</v>
      </c>
      <c r="AU115" s="243" t="s">
        <v>81</v>
      </c>
      <c r="AV115" s="13" t="s">
        <v>79</v>
      </c>
      <c r="AW115" s="13" t="s">
        <v>33</v>
      </c>
      <c r="AX115" s="13" t="s">
        <v>71</v>
      </c>
      <c r="AY115" s="243" t="s">
        <v>166</v>
      </c>
    </row>
    <row r="116" s="14" customFormat="1">
      <c r="A116" s="14"/>
      <c r="B116" s="244"/>
      <c r="C116" s="245"/>
      <c r="D116" s="235" t="s">
        <v>177</v>
      </c>
      <c r="E116" s="246" t="s">
        <v>19</v>
      </c>
      <c r="F116" s="247" t="s">
        <v>1163</v>
      </c>
      <c r="G116" s="245"/>
      <c r="H116" s="248">
        <v>0.071999999999999995</v>
      </c>
      <c r="I116" s="249"/>
      <c r="J116" s="245"/>
      <c r="K116" s="245"/>
      <c r="L116" s="250"/>
      <c r="M116" s="251"/>
      <c r="N116" s="252"/>
      <c r="O116" s="252"/>
      <c r="P116" s="252"/>
      <c r="Q116" s="252"/>
      <c r="R116" s="252"/>
      <c r="S116" s="252"/>
      <c r="T116" s="253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4" t="s">
        <v>177</v>
      </c>
      <c r="AU116" s="254" t="s">
        <v>81</v>
      </c>
      <c r="AV116" s="14" t="s">
        <v>81</v>
      </c>
      <c r="AW116" s="14" t="s">
        <v>33</v>
      </c>
      <c r="AX116" s="14" t="s">
        <v>71</v>
      </c>
      <c r="AY116" s="254" t="s">
        <v>166</v>
      </c>
    </row>
    <row r="117" s="14" customFormat="1">
      <c r="A117" s="14"/>
      <c r="B117" s="244"/>
      <c r="C117" s="245"/>
      <c r="D117" s="235" t="s">
        <v>177</v>
      </c>
      <c r="E117" s="246" t="s">
        <v>19</v>
      </c>
      <c r="F117" s="247" t="s">
        <v>1163</v>
      </c>
      <c r="G117" s="245"/>
      <c r="H117" s="248">
        <v>0.071999999999999995</v>
      </c>
      <c r="I117" s="249"/>
      <c r="J117" s="245"/>
      <c r="K117" s="245"/>
      <c r="L117" s="250"/>
      <c r="M117" s="251"/>
      <c r="N117" s="252"/>
      <c r="O117" s="252"/>
      <c r="P117" s="252"/>
      <c r="Q117" s="252"/>
      <c r="R117" s="252"/>
      <c r="S117" s="252"/>
      <c r="T117" s="253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4" t="s">
        <v>177</v>
      </c>
      <c r="AU117" s="254" t="s">
        <v>81</v>
      </c>
      <c r="AV117" s="14" t="s">
        <v>81</v>
      </c>
      <c r="AW117" s="14" t="s">
        <v>33</v>
      </c>
      <c r="AX117" s="14" t="s">
        <v>71</v>
      </c>
      <c r="AY117" s="254" t="s">
        <v>166</v>
      </c>
    </row>
    <row r="118" s="15" customFormat="1">
      <c r="A118" s="15"/>
      <c r="B118" s="255"/>
      <c r="C118" s="256"/>
      <c r="D118" s="235" t="s">
        <v>177</v>
      </c>
      <c r="E118" s="257" t="s">
        <v>19</v>
      </c>
      <c r="F118" s="258" t="s">
        <v>180</v>
      </c>
      <c r="G118" s="256"/>
      <c r="H118" s="259">
        <v>0.14399999999999999</v>
      </c>
      <c r="I118" s="260"/>
      <c r="J118" s="256"/>
      <c r="K118" s="256"/>
      <c r="L118" s="261"/>
      <c r="M118" s="262"/>
      <c r="N118" s="263"/>
      <c r="O118" s="263"/>
      <c r="P118" s="263"/>
      <c r="Q118" s="263"/>
      <c r="R118" s="263"/>
      <c r="S118" s="263"/>
      <c r="T118" s="264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T118" s="265" t="s">
        <v>177</v>
      </c>
      <c r="AU118" s="265" t="s">
        <v>81</v>
      </c>
      <c r="AV118" s="15" t="s">
        <v>173</v>
      </c>
      <c r="AW118" s="15" t="s">
        <v>33</v>
      </c>
      <c r="AX118" s="15" t="s">
        <v>79</v>
      </c>
      <c r="AY118" s="265" t="s">
        <v>166</v>
      </c>
    </row>
    <row r="119" s="2" customFormat="1" ht="37.8" customHeight="1">
      <c r="A119" s="41"/>
      <c r="B119" s="42"/>
      <c r="C119" s="215" t="s">
        <v>198</v>
      </c>
      <c r="D119" s="215" t="s">
        <v>168</v>
      </c>
      <c r="E119" s="216" t="s">
        <v>1168</v>
      </c>
      <c r="F119" s="217" t="s">
        <v>1169</v>
      </c>
      <c r="G119" s="218" t="s">
        <v>194</v>
      </c>
      <c r="H119" s="219">
        <v>13.84</v>
      </c>
      <c r="I119" s="220"/>
      <c r="J119" s="221">
        <f>ROUND(I119*H119,2)</f>
        <v>0</v>
      </c>
      <c r="K119" s="217" t="s">
        <v>172</v>
      </c>
      <c r="L119" s="47"/>
      <c r="M119" s="222" t="s">
        <v>19</v>
      </c>
      <c r="N119" s="223" t="s">
        <v>42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173</v>
      </c>
      <c r="AT119" s="226" t="s">
        <v>168</v>
      </c>
      <c r="AU119" s="226" t="s">
        <v>81</v>
      </c>
      <c r="AY119" s="20" t="s">
        <v>166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79</v>
      </c>
      <c r="BK119" s="227">
        <f>ROUND(I119*H119,2)</f>
        <v>0</v>
      </c>
      <c r="BL119" s="20" t="s">
        <v>173</v>
      </c>
      <c r="BM119" s="226" t="s">
        <v>1170</v>
      </c>
    </row>
    <row r="120" s="2" customFormat="1">
      <c r="A120" s="41"/>
      <c r="B120" s="42"/>
      <c r="C120" s="43"/>
      <c r="D120" s="228" t="s">
        <v>175</v>
      </c>
      <c r="E120" s="43"/>
      <c r="F120" s="229" t="s">
        <v>1171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175</v>
      </c>
      <c r="AU120" s="20" t="s">
        <v>81</v>
      </c>
    </row>
    <row r="121" s="13" customFormat="1">
      <c r="A121" s="13"/>
      <c r="B121" s="233"/>
      <c r="C121" s="234"/>
      <c r="D121" s="235" t="s">
        <v>177</v>
      </c>
      <c r="E121" s="236" t="s">
        <v>19</v>
      </c>
      <c r="F121" s="237" t="s">
        <v>1172</v>
      </c>
      <c r="G121" s="234"/>
      <c r="H121" s="236" t="s">
        <v>19</v>
      </c>
      <c r="I121" s="238"/>
      <c r="J121" s="234"/>
      <c r="K121" s="234"/>
      <c r="L121" s="239"/>
      <c r="M121" s="240"/>
      <c r="N121" s="241"/>
      <c r="O121" s="241"/>
      <c r="P121" s="241"/>
      <c r="Q121" s="241"/>
      <c r="R121" s="241"/>
      <c r="S121" s="241"/>
      <c r="T121" s="242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3" t="s">
        <v>177</v>
      </c>
      <c r="AU121" s="243" t="s">
        <v>81</v>
      </c>
      <c r="AV121" s="13" t="s">
        <v>79</v>
      </c>
      <c r="AW121" s="13" t="s">
        <v>33</v>
      </c>
      <c r="AX121" s="13" t="s">
        <v>71</v>
      </c>
      <c r="AY121" s="243" t="s">
        <v>166</v>
      </c>
    </row>
    <row r="122" s="13" customFormat="1">
      <c r="A122" s="13"/>
      <c r="B122" s="233"/>
      <c r="C122" s="234"/>
      <c r="D122" s="235" t="s">
        <v>177</v>
      </c>
      <c r="E122" s="236" t="s">
        <v>19</v>
      </c>
      <c r="F122" s="237" t="s">
        <v>1173</v>
      </c>
      <c r="G122" s="234"/>
      <c r="H122" s="236" t="s">
        <v>19</v>
      </c>
      <c r="I122" s="238"/>
      <c r="J122" s="234"/>
      <c r="K122" s="234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177</v>
      </c>
      <c r="AU122" s="243" t="s">
        <v>81</v>
      </c>
      <c r="AV122" s="13" t="s">
        <v>79</v>
      </c>
      <c r="AW122" s="13" t="s">
        <v>33</v>
      </c>
      <c r="AX122" s="13" t="s">
        <v>71</v>
      </c>
      <c r="AY122" s="243" t="s">
        <v>166</v>
      </c>
    </row>
    <row r="123" s="13" customFormat="1">
      <c r="A123" s="13"/>
      <c r="B123" s="233"/>
      <c r="C123" s="234"/>
      <c r="D123" s="235" t="s">
        <v>177</v>
      </c>
      <c r="E123" s="236" t="s">
        <v>19</v>
      </c>
      <c r="F123" s="237" t="s">
        <v>1174</v>
      </c>
      <c r="G123" s="234"/>
      <c r="H123" s="236" t="s">
        <v>19</v>
      </c>
      <c r="I123" s="238"/>
      <c r="J123" s="234"/>
      <c r="K123" s="234"/>
      <c r="L123" s="239"/>
      <c r="M123" s="240"/>
      <c r="N123" s="241"/>
      <c r="O123" s="241"/>
      <c r="P123" s="241"/>
      <c r="Q123" s="241"/>
      <c r="R123" s="241"/>
      <c r="S123" s="241"/>
      <c r="T123" s="242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3" t="s">
        <v>177</v>
      </c>
      <c r="AU123" s="243" t="s">
        <v>81</v>
      </c>
      <c r="AV123" s="13" t="s">
        <v>79</v>
      </c>
      <c r="AW123" s="13" t="s">
        <v>33</v>
      </c>
      <c r="AX123" s="13" t="s">
        <v>71</v>
      </c>
      <c r="AY123" s="243" t="s">
        <v>166</v>
      </c>
    </row>
    <row r="124" s="14" customFormat="1">
      <c r="A124" s="14"/>
      <c r="B124" s="244"/>
      <c r="C124" s="245"/>
      <c r="D124" s="235" t="s">
        <v>177</v>
      </c>
      <c r="E124" s="246" t="s">
        <v>19</v>
      </c>
      <c r="F124" s="247" t="s">
        <v>1175</v>
      </c>
      <c r="G124" s="245"/>
      <c r="H124" s="248">
        <v>8.3040000000000003</v>
      </c>
      <c r="I124" s="249"/>
      <c r="J124" s="245"/>
      <c r="K124" s="245"/>
      <c r="L124" s="250"/>
      <c r="M124" s="251"/>
      <c r="N124" s="252"/>
      <c r="O124" s="252"/>
      <c r="P124" s="252"/>
      <c r="Q124" s="252"/>
      <c r="R124" s="252"/>
      <c r="S124" s="252"/>
      <c r="T124" s="253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4" t="s">
        <v>177</v>
      </c>
      <c r="AU124" s="254" t="s">
        <v>81</v>
      </c>
      <c r="AV124" s="14" t="s">
        <v>81</v>
      </c>
      <c r="AW124" s="14" t="s">
        <v>33</v>
      </c>
      <c r="AX124" s="14" t="s">
        <v>71</v>
      </c>
      <c r="AY124" s="254" t="s">
        <v>166</v>
      </c>
    </row>
    <row r="125" s="13" customFormat="1">
      <c r="A125" s="13"/>
      <c r="B125" s="233"/>
      <c r="C125" s="234"/>
      <c r="D125" s="235" t="s">
        <v>177</v>
      </c>
      <c r="E125" s="236" t="s">
        <v>19</v>
      </c>
      <c r="F125" s="237" t="s">
        <v>1176</v>
      </c>
      <c r="G125" s="234"/>
      <c r="H125" s="236" t="s">
        <v>19</v>
      </c>
      <c r="I125" s="238"/>
      <c r="J125" s="234"/>
      <c r="K125" s="234"/>
      <c r="L125" s="239"/>
      <c r="M125" s="240"/>
      <c r="N125" s="241"/>
      <c r="O125" s="241"/>
      <c r="P125" s="241"/>
      <c r="Q125" s="241"/>
      <c r="R125" s="241"/>
      <c r="S125" s="241"/>
      <c r="T125" s="242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3" t="s">
        <v>177</v>
      </c>
      <c r="AU125" s="243" t="s">
        <v>81</v>
      </c>
      <c r="AV125" s="13" t="s">
        <v>79</v>
      </c>
      <c r="AW125" s="13" t="s">
        <v>33</v>
      </c>
      <c r="AX125" s="13" t="s">
        <v>71</v>
      </c>
      <c r="AY125" s="243" t="s">
        <v>166</v>
      </c>
    </row>
    <row r="126" s="14" customFormat="1">
      <c r="A126" s="14"/>
      <c r="B126" s="244"/>
      <c r="C126" s="245"/>
      <c r="D126" s="235" t="s">
        <v>177</v>
      </c>
      <c r="E126" s="246" t="s">
        <v>19</v>
      </c>
      <c r="F126" s="247" t="s">
        <v>1177</v>
      </c>
      <c r="G126" s="245"/>
      <c r="H126" s="248">
        <v>4.1520000000000001</v>
      </c>
      <c r="I126" s="249"/>
      <c r="J126" s="245"/>
      <c r="K126" s="245"/>
      <c r="L126" s="250"/>
      <c r="M126" s="251"/>
      <c r="N126" s="252"/>
      <c r="O126" s="252"/>
      <c r="P126" s="252"/>
      <c r="Q126" s="252"/>
      <c r="R126" s="252"/>
      <c r="S126" s="252"/>
      <c r="T126" s="253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4" t="s">
        <v>177</v>
      </c>
      <c r="AU126" s="254" t="s">
        <v>81</v>
      </c>
      <c r="AV126" s="14" t="s">
        <v>81</v>
      </c>
      <c r="AW126" s="14" t="s">
        <v>33</v>
      </c>
      <c r="AX126" s="14" t="s">
        <v>71</v>
      </c>
      <c r="AY126" s="254" t="s">
        <v>166</v>
      </c>
    </row>
    <row r="127" s="13" customFormat="1">
      <c r="A127" s="13"/>
      <c r="B127" s="233"/>
      <c r="C127" s="234"/>
      <c r="D127" s="235" t="s">
        <v>177</v>
      </c>
      <c r="E127" s="236" t="s">
        <v>19</v>
      </c>
      <c r="F127" s="237" t="s">
        <v>1178</v>
      </c>
      <c r="G127" s="234"/>
      <c r="H127" s="236" t="s">
        <v>19</v>
      </c>
      <c r="I127" s="238"/>
      <c r="J127" s="234"/>
      <c r="K127" s="234"/>
      <c r="L127" s="239"/>
      <c r="M127" s="240"/>
      <c r="N127" s="241"/>
      <c r="O127" s="241"/>
      <c r="P127" s="241"/>
      <c r="Q127" s="241"/>
      <c r="R127" s="241"/>
      <c r="S127" s="241"/>
      <c r="T127" s="242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3" t="s">
        <v>177</v>
      </c>
      <c r="AU127" s="243" t="s">
        <v>81</v>
      </c>
      <c r="AV127" s="13" t="s">
        <v>79</v>
      </c>
      <c r="AW127" s="13" t="s">
        <v>33</v>
      </c>
      <c r="AX127" s="13" t="s">
        <v>71</v>
      </c>
      <c r="AY127" s="243" t="s">
        <v>166</v>
      </c>
    </row>
    <row r="128" s="14" customFormat="1">
      <c r="A128" s="14"/>
      <c r="B128" s="244"/>
      <c r="C128" s="245"/>
      <c r="D128" s="235" t="s">
        <v>177</v>
      </c>
      <c r="E128" s="246" t="s">
        <v>19</v>
      </c>
      <c r="F128" s="247" t="s">
        <v>1179</v>
      </c>
      <c r="G128" s="245"/>
      <c r="H128" s="248">
        <v>1.3839999999999999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177</v>
      </c>
      <c r="AU128" s="254" t="s">
        <v>81</v>
      </c>
      <c r="AV128" s="14" t="s">
        <v>81</v>
      </c>
      <c r="AW128" s="14" t="s">
        <v>33</v>
      </c>
      <c r="AX128" s="14" t="s">
        <v>71</v>
      </c>
      <c r="AY128" s="254" t="s">
        <v>166</v>
      </c>
    </row>
    <row r="129" s="15" customFormat="1">
      <c r="A129" s="15"/>
      <c r="B129" s="255"/>
      <c r="C129" s="256"/>
      <c r="D129" s="235" t="s">
        <v>177</v>
      </c>
      <c r="E129" s="257" t="s">
        <v>19</v>
      </c>
      <c r="F129" s="258" t="s">
        <v>180</v>
      </c>
      <c r="G129" s="256"/>
      <c r="H129" s="259">
        <v>13.84</v>
      </c>
      <c r="I129" s="260"/>
      <c r="J129" s="256"/>
      <c r="K129" s="256"/>
      <c r="L129" s="261"/>
      <c r="M129" s="262"/>
      <c r="N129" s="263"/>
      <c r="O129" s="263"/>
      <c r="P129" s="263"/>
      <c r="Q129" s="263"/>
      <c r="R129" s="263"/>
      <c r="S129" s="263"/>
      <c r="T129" s="264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65" t="s">
        <v>177</v>
      </c>
      <c r="AU129" s="265" t="s">
        <v>81</v>
      </c>
      <c r="AV129" s="15" t="s">
        <v>173</v>
      </c>
      <c r="AW129" s="15" t="s">
        <v>33</v>
      </c>
      <c r="AX129" s="15" t="s">
        <v>79</v>
      </c>
      <c r="AY129" s="265" t="s">
        <v>166</v>
      </c>
    </row>
    <row r="130" s="2" customFormat="1" ht="16.5" customHeight="1">
      <c r="A130" s="41"/>
      <c r="B130" s="42"/>
      <c r="C130" s="283" t="s">
        <v>213</v>
      </c>
      <c r="D130" s="283" t="s">
        <v>392</v>
      </c>
      <c r="E130" s="284" t="s">
        <v>1180</v>
      </c>
      <c r="F130" s="285" t="s">
        <v>1181</v>
      </c>
      <c r="G130" s="286" t="s">
        <v>234</v>
      </c>
      <c r="H130" s="287">
        <v>16.608000000000001</v>
      </c>
      <c r="I130" s="288"/>
      <c r="J130" s="289">
        <f>ROUND(I130*H130,2)</f>
        <v>0</v>
      </c>
      <c r="K130" s="285" t="s">
        <v>476</v>
      </c>
      <c r="L130" s="290"/>
      <c r="M130" s="291" t="s">
        <v>19</v>
      </c>
      <c r="N130" s="292" t="s">
        <v>42</v>
      </c>
      <c r="O130" s="87"/>
      <c r="P130" s="224">
        <f>O130*H130</f>
        <v>0</v>
      </c>
      <c r="Q130" s="224">
        <v>1</v>
      </c>
      <c r="R130" s="224">
        <f>Q130*H130</f>
        <v>16.608000000000001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226</v>
      </c>
      <c r="AT130" s="226" t="s">
        <v>392</v>
      </c>
      <c r="AU130" s="226" t="s">
        <v>81</v>
      </c>
      <c r="AY130" s="20" t="s">
        <v>166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79</v>
      </c>
      <c r="BK130" s="227">
        <f>ROUND(I130*H130,2)</f>
        <v>0</v>
      </c>
      <c r="BL130" s="20" t="s">
        <v>173</v>
      </c>
      <c r="BM130" s="226" t="s">
        <v>1182</v>
      </c>
    </row>
    <row r="131" s="13" customFormat="1">
      <c r="A131" s="13"/>
      <c r="B131" s="233"/>
      <c r="C131" s="234"/>
      <c r="D131" s="235" t="s">
        <v>177</v>
      </c>
      <c r="E131" s="236" t="s">
        <v>19</v>
      </c>
      <c r="F131" s="237" t="s">
        <v>1172</v>
      </c>
      <c r="G131" s="234"/>
      <c r="H131" s="236" t="s">
        <v>19</v>
      </c>
      <c r="I131" s="238"/>
      <c r="J131" s="234"/>
      <c r="K131" s="234"/>
      <c r="L131" s="239"/>
      <c r="M131" s="240"/>
      <c r="N131" s="241"/>
      <c r="O131" s="241"/>
      <c r="P131" s="241"/>
      <c r="Q131" s="241"/>
      <c r="R131" s="241"/>
      <c r="S131" s="241"/>
      <c r="T131" s="242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3" t="s">
        <v>177</v>
      </c>
      <c r="AU131" s="243" t="s">
        <v>81</v>
      </c>
      <c r="AV131" s="13" t="s">
        <v>79</v>
      </c>
      <c r="AW131" s="13" t="s">
        <v>33</v>
      </c>
      <c r="AX131" s="13" t="s">
        <v>71</v>
      </c>
      <c r="AY131" s="243" t="s">
        <v>166</v>
      </c>
    </row>
    <row r="132" s="13" customFormat="1">
      <c r="A132" s="13"/>
      <c r="B132" s="233"/>
      <c r="C132" s="234"/>
      <c r="D132" s="235" t="s">
        <v>177</v>
      </c>
      <c r="E132" s="236" t="s">
        <v>19</v>
      </c>
      <c r="F132" s="237" t="s">
        <v>1173</v>
      </c>
      <c r="G132" s="234"/>
      <c r="H132" s="236" t="s">
        <v>19</v>
      </c>
      <c r="I132" s="238"/>
      <c r="J132" s="234"/>
      <c r="K132" s="234"/>
      <c r="L132" s="239"/>
      <c r="M132" s="240"/>
      <c r="N132" s="241"/>
      <c r="O132" s="241"/>
      <c r="P132" s="241"/>
      <c r="Q132" s="241"/>
      <c r="R132" s="241"/>
      <c r="S132" s="241"/>
      <c r="T132" s="242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3" t="s">
        <v>177</v>
      </c>
      <c r="AU132" s="243" t="s">
        <v>81</v>
      </c>
      <c r="AV132" s="13" t="s">
        <v>79</v>
      </c>
      <c r="AW132" s="13" t="s">
        <v>33</v>
      </c>
      <c r="AX132" s="13" t="s">
        <v>71</v>
      </c>
      <c r="AY132" s="243" t="s">
        <v>166</v>
      </c>
    </row>
    <row r="133" s="13" customFormat="1">
      <c r="A133" s="13"/>
      <c r="B133" s="233"/>
      <c r="C133" s="234"/>
      <c r="D133" s="235" t="s">
        <v>177</v>
      </c>
      <c r="E133" s="236" t="s">
        <v>19</v>
      </c>
      <c r="F133" s="237" t="s">
        <v>1183</v>
      </c>
      <c r="G133" s="234"/>
      <c r="H133" s="236" t="s">
        <v>19</v>
      </c>
      <c r="I133" s="238"/>
      <c r="J133" s="234"/>
      <c r="K133" s="234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177</v>
      </c>
      <c r="AU133" s="243" t="s">
        <v>81</v>
      </c>
      <c r="AV133" s="13" t="s">
        <v>79</v>
      </c>
      <c r="AW133" s="13" t="s">
        <v>33</v>
      </c>
      <c r="AX133" s="13" t="s">
        <v>71</v>
      </c>
      <c r="AY133" s="243" t="s">
        <v>166</v>
      </c>
    </row>
    <row r="134" s="14" customFormat="1">
      <c r="A134" s="14"/>
      <c r="B134" s="244"/>
      <c r="C134" s="245"/>
      <c r="D134" s="235" t="s">
        <v>177</v>
      </c>
      <c r="E134" s="246" t="s">
        <v>19</v>
      </c>
      <c r="F134" s="247" t="s">
        <v>1175</v>
      </c>
      <c r="G134" s="245"/>
      <c r="H134" s="248">
        <v>8.3040000000000003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4" t="s">
        <v>177</v>
      </c>
      <c r="AU134" s="254" t="s">
        <v>81</v>
      </c>
      <c r="AV134" s="14" t="s">
        <v>81</v>
      </c>
      <c r="AW134" s="14" t="s">
        <v>33</v>
      </c>
      <c r="AX134" s="14" t="s">
        <v>71</v>
      </c>
      <c r="AY134" s="254" t="s">
        <v>166</v>
      </c>
    </row>
    <row r="135" s="15" customFormat="1">
      <c r="A135" s="15"/>
      <c r="B135" s="255"/>
      <c r="C135" s="256"/>
      <c r="D135" s="235" t="s">
        <v>177</v>
      </c>
      <c r="E135" s="257" t="s">
        <v>19</v>
      </c>
      <c r="F135" s="258" t="s">
        <v>180</v>
      </c>
      <c r="G135" s="256"/>
      <c r="H135" s="259">
        <v>8.3040000000000003</v>
      </c>
      <c r="I135" s="260"/>
      <c r="J135" s="256"/>
      <c r="K135" s="256"/>
      <c r="L135" s="261"/>
      <c r="M135" s="262"/>
      <c r="N135" s="263"/>
      <c r="O135" s="263"/>
      <c r="P135" s="263"/>
      <c r="Q135" s="263"/>
      <c r="R135" s="263"/>
      <c r="S135" s="263"/>
      <c r="T135" s="264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65" t="s">
        <v>177</v>
      </c>
      <c r="AU135" s="265" t="s">
        <v>81</v>
      </c>
      <c r="AV135" s="15" t="s">
        <v>173</v>
      </c>
      <c r="AW135" s="15" t="s">
        <v>33</v>
      </c>
      <c r="AX135" s="15" t="s">
        <v>79</v>
      </c>
      <c r="AY135" s="265" t="s">
        <v>166</v>
      </c>
    </row>
    <row r="136" s="14" customFormat="1">
      <c r="A136" s="14"/>
      <c r="B136" s="244"/>
      <c r="C136" s="245"/>
      <c r="D136" s="235" t="s">
        <v>177</v>
      </c>
      <c r="E136" s="245"/>
      <c r="F136" s="247" t="s">
        <v>1184</v>
      </c>
      <c r="G136" s="245"/>
      <c r="H136" s="248">
        <v>16.608000000000001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177</v>
      </c>
      <c r="AU136" s="254" t="s">
        <v>81</v>
      </c>
      <c r="AV136" s="14" t="s">
        <v>81</v>
      </c>
      <c r="AW136" s="14" t="s">
        <v>4</v>
      </c>
      <c r="AX136" s="14" t="s">
        <v>79</v>
      </c>
      <c r="AY136" s="254" t="s">
        <v>166</v>
      </c>
    </row>
    <row r="137" s="2" customFormat="1" ht="16.5" customHeight="1">
      <c r="A137" s="41"/>
      <c r="B137" s="42"/>
      <c r="C137" s="283" t="s">
        <v>179</v>
      </c>
      <c r="D137" s="283" t="s">
        <v>392</v>
      </c>
      <c r="E137" s="284" t="s">
        <v>1185</v>
      </c>
      <c r="F137" s="285" t="s">
        <v>1186</v>
      </c>
      <c r="G137" s="286" t="s">
        <v>234</v>
      </c>
      <c r="H137" s="287">
        <v>8.3040000000000003</v>
      </c>
      <c r="I137" s="288"/>
      <c r="J137" s="289">
        <f>ROUND(I137*H137,2)</f>
        <v>0</v>
      </c>
      <c r="K137" s="285" t="s">
        <v>172</v>
      </c>
      <c r="L137" s="290"/>
      <c r="M137" s="291" t="s">
        <v>19</v>
      </c>
      <c r="N137" s="292" t="s">
        <v>42</v>
      </c>
      <c r="O137" s="87"/>
      <c r="P137" s="224">
        <f>O137*H137</f>
        <v>0</v>
      </c>
      <c r="Q137" s="224">
        <v>1</v>
      </c>
      <c r="R137" s="224">
        <f>Q137*H137</f>
        <v>8.3040000000000003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226</v>
      </c>
      <c r="AT137" s="226" t="s">
        <v>392</v>
      </c>
      <c r="AU137" s="226" t="s">
        <v>81</v>
      </c>
      <c r="AY137" s="20" t="s">
        <v>166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79</v>
      </c>
      <c r="BK137" s="227">
        <f>ROUND(I137*H137,2)</f>
        <v>0</v>
      </c>
      <c r="BL137" s="20" t="s">
        <v>173</v>
      </c>
      <c r="BM137" s="226" t="s">
        <v>1187</v>
      </c>
    </row>
    <row r="138" s="13" customFormat="1">
      <c r="A138" s="13"/>
      <c r="B138" s="233"/>
      <c r="C138" s="234"/>
      <c r="D138" s="235" t="s">
        <v>177</v>
      </c>
      <c r="E138" s="236" t="s">
        <v>19</v>
      </c>
      <c r="F138" s="237" t="s">
        <v>1172</v>
      </c>
      <c r="G138" s="234"/>
      <c r="H138" s="236" t="s">
        <v>19</v>
      </c>
      <c r="I138" s="238"/>
      <c r="J138" s="234"/>
      <c r="K138" s="234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177</v>
      </c>
      <c r="AU138" s="243" t="s">
        <v>81</v>
      </c>
      <c r="AV138" s="13" t="s">
        <v>79</v>
      </c>
      <c r="AW138" s="13" t="s">
        <v>33</v>
      </c>
      <c r="AX138" s="13" t="s">
        <v>71</v>
      </c>
      <c r="AY138" s="243" t="s">
        <v>166</v>
      </c>
    </row>
    <row r="139" s="13" customFormat="1">
      <c r="A139" s="13"/>
      <c r="B139" s="233"/>
      <c r="C139" s="234"/>
      <c r="D139" s="235" t="s">
        <v>177</v>
      </c>
      <c r="E139" s="236" t="s">
        <v>19</v>
      </c>
      <c r="F139" s="237" t="s">
        <v>1173</v>
      </c>
      <c r="G139" s="234"/>
      <c r="H139" s="236" t="s">
        <v>19</v>
      </c>
      <c r="I139" s="238"/>
      <c r="J139" s="234"/>
      <c r="K139" s="234"/>
      <c r="L139" s="239"/>
      <c r="M139" s="240"/>
      <c r="N139" s="241"/>
      <c r="O139" s="241"/>
      <c r="P139" s="241"/>
      <c r="Q139" s="241"/>
      <c r="R139" s="241"/>
      <c r="S139" s="241"/>
      <c r="T139" s="24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3" t="s">
        <v>177</v>
      </c>
      <c r="AU139" s="243" t="s">
        <v>81</v>
      </c>
      <c r="AV139" s="13" t="s">
        <v>79</v>
      </c>
      <c r="AW139" s="13" t="s">
        <v>33</v>
      </c>
      <c r="AX139" s="13" t="s">
        <v>71</v>
      </c>
      <c r="AY139" s="243" t="s">
        <v>166</v>
      </c>
    </row>
    <row r="140" s="13" customFormat="1">
      <c r="A140" s="13"/>
      <c r="B140" s="233"/>
      <c r="C140" s="234"/>
      <c r="D140" s="235" t="s">
        <v>177</v>
      </c>
      <c r="E140" s="236" t="s">
        <v>19</v>
      </c>
      <c r="F140" s="237" t="s">
        <v>1188</v>
      </c>
      <c r="G140" s="234"/>
      <c r="H140" s="236" t="s">
        <v>19</v>
      </c>
      <c r="I140" s="238"/>
      <c r="J140" s="234"/>
      <c r="K140" s="234"/>
      <c r="L140" s="239"/>
      <c r="M140" s="240"/>
      <c r="N140" s="241"/>
      <c r="O140" s="241"/>
      <c r="P140" s="241"/>
      <c r="Q140" s="241"/>
      <c r="R140" s="241"/>
      <c r="S140" s="241"/>
      <c r="T140" s="242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3" t="s">
        <v>177</v>
      </c>
      <c r="AU140" s="243" t="s">
        <v>81</v>
      </c>
      <c r="AV140" s="13" t="s">
        <v>79</v>
      </c>
      <c r="AW140" s="13" t="s">
        <v>33</v>
      </c>
      <c r="AX140" s="13" t="s">
        <v>71</v>
      </c>
      <c r="AY140" s="243" t="s">
        <v>166</v>
      </c>
    </row>
    <row r="141" s="14" customFormat="1">
      <c r="A141" s="14"/>
      <c r="B141" s="244"/>
      <c r="C141" s="245"/>
      <c r="D141" s="235" t="s">
        <v>177</v>
      </c>
      <c r="E141" s="246" t="s">
        <v>19</v>
      </c>
      <c r="F141" s="247" t="s">
        <v>1177</v>
      </c>
      <c r="G141" s="245"/>
      <c r="H141" s="248">
        <v>4.1520000000000001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4" t="s">
        <v>177</v>
      </c>
      <c r="AU141" s="254" t="s">
        <v>81</v>
      </c>
      <c r="AV141" s="14" t="s">
        <v>81</v>
      </c>
      <c r="AW141" s="14" t="s">
        <v>33</v>
      </c>
      <c r="AX141" s="14" t="s">
        <v>71</v>
      </c>
      <c r="AY141" s="254" t="s">
        <v>166</v>
      </c>
    </row>
    <row r="142" s="15" customFormat="1">
      <c r="A142" s="15"/>
      <c r="B142" s="255"/>
      <c r="C142" s="256"/>
      <c r="D142" s="235" t="s">
        <v>177</v>
      </c>
      <c r="E142" s="257" t="s">
        <v>19</v>
      </c>
      <c r="F142" s="258" t="s">
        <v>180</v>
      </c>
      <c r="G142" s="256"/>
      <c r="H142" s="259">
        <v>4.1520000000000001</v>
      </c>
      <c r="I142" s="260"/>
      <c r="J142" s="256"/>
      <c r="K142" s="256"/>
      <c r="L142" s="261"/>
      <c r="M142" s="262"/>
      <c r="N142" s="263"/>
      <c r="O142" s="263"/>
      <c r="P142" s="263"/>
      <c r="Q142" s="263"/>
      <c r="R142" s="263"/>
      <c r="S142" s="263"/>
      <c r="T142" s="264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65" t="s">
        <v>177</v>
      </c>
      <c r="AU142" s="265" t="s">
        <v>81</v>
      </c>
      <c r="AV142" s="15" t="s">
        <v>173</v>
      </c>
      <c r="AW142" s="15" t="s">
        <v>33</v>
      </c>
      <c r="AX142" s="15" t="s">
        <v>79</v>
      </c>
      <c r="AY142" s="265" t="s">
        <v>166</v>
      </c>
    </row>
    <row r="143" s="14" customFormat="1">
      <c r="A143" s="14"/>
      <c r="B143" s="244"/>
      <c r="C143" s="245"/>
      <c r="D143" s="235" t="s">
        <v>177</v>
      </c>
      <c r="E143" s="245"/>
      <c r="F143" s="247" t="s">
        <v>1189</v>
      </c>
      <c r="G143" s="245"/>
      <c r="H143" s="248">
        <v>8.3040000000000003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177</v>
      </c>
      <c r="AU143" s="254" t="s">
        <v>81</v>
      </c>
      <c r="AV143" s="14" t="s">
        <v>81</v>
      </c>
      <c r="AW143" s="14" t="s">
        <v>4</v>
      </c>
      <c r="AX143" s="14" t="s">
        <v>79</v>
      </c>
      <c r="AY143" s="254" t="s">
        <v>166</v>
      </c>
    </row>
    <row r="144" s="2" customFormat="1" ht="16.5" customHeight="1">
      <c r="A144" s="41"/>
      <c r="B144" s="42"/>
      <c r="C144" s="283" t="s">
        <v>226</v>
      </c>
      <c r="D144" s="283" t="s">
        <v>392</v>
      </c>
      <c r="E144" s="284" t="s">
        <v>1190</v>
      </c>
      <c r="F144" s="285" t="s">
        <v>1191</v>
      </c>
      <c r="G144" s="286" t="s">
        <v>194</v>
      </c>
      <c r="H144" s="287">
        <v>2.7679999999999998</v>
      </c>
      <c r="I144" s="288"/>
      <c r="J144" s="289">
        <f>ROUND(I144*H144,2)</f>
        <v>0</v>
      </c>
      <c r="K144" s="285" t="s">
        <v>172</v>
      </c>
      <c r="L144" s="290"/>
      <c r="M144" s="291" t="s">
        <v>19</v>
      </c>
      <c r="N144" s="292" t="s">
        <v>42</v>
      </c>
      <c r="O144" s="87"/>
      <c r="P144" s="224">
        <f>O144*H144</f>
        <v>0</v>
      </c>
      <c r="Q144" s="224">
        <v>0.20999999999999999</v>
      </c>
      <c r="R144" s="224">
        <f>Q144*H144</f>
        <v>0.58127999999999991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226</v>
      </c>
      <c r="AT144" s="226" t="s">
        <v>392</v>
      </c>
      <c r="AU144" s="226" t="s">
        <v>81</v>
      </c>
      <c r="AY144" s="20" t="s">
        <v>166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79</v>
      </c>
      <c r="BK144" s="227">
        <f>ROUND(I144*H144,2)</f>
        <v>0</v>
      </c>
      <c r="BL144" s="20" t="s">
        <v>173</v>
      </c>
      <c r="BM144" s="226" t="s">
        <v>1192</v>
      </c>
    </row>
    <row r="145" s="13" customFormat="1">
      <c r="A145" s="13"/>
      <c r="B145" s="233"/>
      <c r="C145" s="234"/>
      <c r="D145" s="235" t="s">
        <v>177</v>
      </c>
      <c r="E145" s="236" t="s">
        <v>19</v>
      </c>
      <c r="F145" s="237" t="s">
        <v>1172</v>
      </c>
      <c r="G145" s="234"/>
      <c r="H145" s="236" t="s">
        <v>19</v>
      </c>
      <c r="I145" s="238"/>
      <c r="J145" s="234"/>
      <c r="K145" s="234"/>
      <c r="L145" s="239"/>
      <c r="M145" s="240"/>
      <c r="N145" s="241"/>
      <c r="O145" s="241"/>
      <c r="P145" s="241"/>
      <c r="Q145" s="241"/>
      <c r="R145" s="241"/>
      <c r="S145" s="241"/>
      <c r="T145" s="242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3" t="s">
        <v>177</v>
      </c>
      <c r="AU145" s="243" t="s">
        <v>81</v>
      </c>
      <c r="AV145" s="13" t="s">
        <v>79</v>
      </c>
      <c r="AW145" s="13" t="s">
        <v>33</v>
      </c>
      <c r="AX145" s="13" t="s">
        <v>71</v>
      </c>
      <c r="AY145" s="243" t="s">
        <v>166</v>
      </c>
    </row>
    <row r="146" s="13" customFormat="1">
      <c r="A146" s="13"/>
      <c r="B146" s="233"/>
      <c r="C146" s="234"/>
      <c r="D146" s="235" t="s">
        <v>177</v>
      </c>
      <c r="E146" s="236" t="s">
        <v>19</v>
      </c>
      <c r="F146" s="237" t="s">
        <v>1173</v>
      </c>
      <c r="G146" s="234"/>
      <c r="H146" s="236" t="s">
        <v>19</v>
      </c>
      <c r="I146" s="238"/>
      <c r="J146" s="234"/>
      <c r="K146" s="234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177</v>
      </c>
      <c r="AU146" s="243" t="s">
        <v>81</v>
      </c>
      <c r="AV146" s="13" t="s">
        <v>79</v>
      </c>
      <c r="AW146" s="13" t="s">
        <v>33</v>
      </c>
      <c r="AX146" s="13" t="s">
        <v>71</v>
      </c>
      <c r="AY146" s="243" t="s">
        <v>166</v>
      </c>
    </row>
    <row r="147" s="13" customFormat="1">
      <c r="A147" s="13"/>
      <c r="B147" s="233"/>
      <c r="C147" s="234"/>
      <c r="D147" s="235" t="s">
        <v>177</v>
      </c>
      <c r="E147" s="236" t="s">
        <v>19</v>
      </c>
      <c r="F147" s="237" t="s">
        <v>1193</v>
      </c>
      <c r="G147" s="234"/>
      <c r="H147" s="236" t="s">
        <v>19</v>
      </c>
      <c r="I147" s="238"/>
      <c r="J147" s="234"/>
      <c r="K147" s="234"/>
      <c r="L147" s="239"/>
      <c r="M147" s="240"/>
      <c r="N147" s="241"/>
      <c r="O147" s="241"/>
      <c r="P147" s="241"/>
      <c r="Q147" s="241"/>
      <c r="R147" s="241"/>
      <c r="S147" s="241"/>
      <c r="T147" s="24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3" t="s">
        <v>177</v>
      </c>
      <c r="AU147" s="243" t="s">
        <v>81</v>
      </c>
      <c r="AV147" s="13" t="s">
        <v>79</v>
      </c>
      <c r="AW147" s="13" t="s">
        <v>33</v>
      </c>
      <c r="AX147" s="13" t="s">
        <v>71</v>
      </c>
      <c r="AY147" s="243" t="s">
        <v>166</v>
      </c>
    </row>
    <row r="148" s="14" customFormat="1">
      <c r="A148" s="14"/>
      <c r="B148" s="244"/>
      <c r="C148" s="245"/>
      <c r="D148" s="235" t="s">
        <v>177</v>
      </c>
      <c r="E148" s="246" t="s">
        <v>19</v>
      </c>
      <c r="F148" s="247" t="s">
        <v>1179</v>
      </c>
      <c r="G148" s="245"/>
      <c r="H148" s="248">
        <v>1.3839999999999999</v>
      </c>
      <c r="I148" s="249"/>
      <c r="J148" s="245"/>
      <c r="K148" s="245"/>
      <c r="L148" s="250"/>
      <c r="M148" s="251"/>
      <c r="N148" s="252"/>
      <c r="O148" s="252"/>
      <c r="P148" s="252"/>
      <c r="Q148" s="252"/>
      <c r="R148" s="252"/>
      <c r="S148" s="252"/>
      <c r="T148" s="253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4" t="s">
        <v>177</v>
      </c>
      <c r="AU148" s="254" t="s">
        <v>81</v>
      </c>
      <c r="AV148" s="14" t="s">
        <v>81</v>
      </c>
      <c r="AW148" s="14" t="s">
        <v>33</v>
      </c>
      <c r="AX148" s="14" t="s">
        <v>71</v>
      </c>
      <c r="AY148" s="254" t="s">
        <v>166</v>
      </c>
    </row>
    <row r="149" s="15" customFormat="1">
      <c r="A149" s="15"/>
      <c r="B149" s="255"/>
      <c r="C149" s="256"/>
      <c r="D149" s="235" t="s">
        <v>177</v>
      </c>
      <c r="E149" s="257" t="s">
        <v>19</v>
      </c>
      <c r="F149" s="258" t="s">
        <v>180</v>
      </c>
      <c r="G149" s="256"/>
      <c r="H149" s="259">
        <v>1.3839999999999999</v>
      </c>
      <c r="I149" s="260"/>
      <c r="J149" s="256"/>
      <c r="K149" s="256"/>
      <c r="L149" s="261"/>
      <c r="M149" s="262"/>
      <c r="N149" s="263"/>
      <c r="O149" s="263"/>
      <c r="P149" s="263"/>
      <c r="Q149" s="263"/>
      <c r="R149" s="263"/>
      <c r="S149" s="263"/>
      <c r="T149" s="264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5" t="s">
        <v>177</v>
      </c>
      <c r="AU149" s="265" t="s">
        <v>81</v>
      </c>
      <c r="AV149" s="15" t="s">
        <v>173</v>
      </c>
      <c r="AW149" s="15" t="s">
        <v>33</v>
      </c>
      <c r="AX149" s="15" t="s">
        <v>79</v>
      </c>
      <c r="AY149" s="265" t="s">
        <v>166</v>
      </c>
    </row>
    <row r="150" s="14" customFormat="1">
      <c r="A150" s="14"/>
      <c r="B150" s="244"/>
      <c r="C150" s="245"/>
      <c r="D150" s="235" t="s">
        <v>177</v>
      </c>
      <c r="E150" s="245"/>
      <c r="F150" s="247" t="s">
        <v>1194</v>
      </c>
      <c r="G150" s="245"/>
      <c r="H150" s="248">
        <v>2.7679999999999998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4" t="s">
        <v>177</v>
      </c>
      <c r="AU150" s="254" t="s">
        <v>81</v>
      </c>
      <c r="AV150" s="14" t="s">
        <v>81</v>
      </c>
      <c r="AW150" s="14" t="s">
        <v>4</v>
      </c>
      <c r="AX150" s="14" t="s">
        <v>79</v>
      </c>
      <c r="AY150" s="254" t="s">
        <v>166</v>
      </c>
    </row>
    <row r="151" s="2" customFormat="1" ht="24.15" customHeight="1">
      <c r="A151" s="41"/>
      <c r="B151" s="42"/>
      <c r="C151" s="215" t="s">
        <v>231</v>
      </c>
      <c r="D151" s="215" t="s">
        <v>168</v>
      </c>
      <c r="E151" s="216" t="s">
        <v>1195</v>
      </c>
      <c r="F151" s="217" t="s">
        <v>1196</v>
      </c>
      <c r="G151" s="218" t="s">
        <v>188</v>
      </c>
      <c r="H151" s="219">
        <v>138.40000000000001</v>
      </c>
      <c r="I151" s="220"/>
      <c r="J151" s="221">
        <f>ROUND(I151*H151,2)</f>
        <v>0</v>
      </c>
      <c r="K151" s="217" t="s">
        <v>172</v>
      </c>
      <c r="L151" s="47"/>
      <c r="M151" s="222" t="s">
        <v>19</v>
      </c>
      <c r="N151" s="223" t="s">
        <v>42</v>
      </c>
      <c r="O151" s="87"/>
      <c r="P151" s="224">
        <f>O151*H151</f>
        <v>0</v>
      </c>
      <c r="Q151" s="224">
        <v>0</v>
      </c>
      <c r="R151" s="224">
        <f>Q151*H151</f>
        <v>0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173</v>
      </c>
      <c r="AT151" s="226" t="s">
        <v>168</v>
      </c>
      <c r="AU151" s="226" t="s">
        <v>81</v>
      </c>
      <c r="AY151" s="20" t="s">
        <v>166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79</v>
      </c>
      <c r="BK151" s="227">
        <f>ROUND(I151*H151,2)</f>
        <v>0</v>
      </c>
      <c r="BL151" s="20" t="s">
        <v>173</v>
      </c>
      <c r="BM151" s="226" t="s">
        <v>1197</v>
      </c>
    </row>
    <row r="152" s="2" customFormat="1">
      <c r="A152" s="41"/>
      <c r="B152" s="42"/>
      <c r="C152" s="43"/>
      <c r="D152" s="228" t="s">
        <v>175</v>
      </c>
      <c r="E152" s="43"/>
      <c r="F152" s="229" t="s">
        <v>1198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175</v>
      </c>
      <c r="AU152" s="20" t="s">
        <v>81</v>
      </c>
    </row>
    <row r="153" s="13" customFormat="1">
      <c r="A153" s="13"/>
      <c r="B153" s="233"/>
      <c r="C153" s="234"/>
      <c r="D153" s="235" t="s">
        <v>177</v>
      </c>
      <c r="E153" s="236" t="s">
        <v>19</v>
      </c>
      <c r="F153" s="237" t="s">
        <v>1172</v>
      </c>
      <c r="G153" s="234"/>
      <c r="H153" s="236" t="s">
        <v>19</v>
      </c>
      <c r="I153" s="238"/>
      <c r="J153" s="234"/>
      <c r="K153" s="234"/>
      <c r="L153" s="239"/>
      <c r="M153" s="240"/>
      <c r="N153" s="241"/>
      <c r="O153" s="241"/>
      <c r="P153" s="241"/>
      <c r="Q153" s="241"/>
      <c r="R153" s="241"/>
      <c r="S153" s="241"/>
      <c r="T153" s="242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3" t="s">
        <v>177</v>
      </c>
      <c r="AU153" s="243" t="s">
        <v>81</v>
      </c>
      <c r="AV153" s="13" t="s">
        <v>79</v>
      </c>
      <c r="AW153" s="13" t="s">
        <v>33</v>
      </c>
      <c r="AX153" s="13" t="s">
        <v>71</v>
      </c>
      <c r="AY153" s="243" t="s">
        <v>166</v>
      </c>
    </row>
    <row r="154" s="13" customFormat="1">
      <c r="A154" s="13"/>
      <c r="B154" s="233"/>
      <c r="C154" s="234"/>
      <c r="D154" s="235" t="s">
        <v>177</v>
      </c>
      <c r="E154" s="236" t="s">
        <v>19</v>
      </c>
      <c r="F154" s="237" t="s">
        <v>1173</v>
      </c>
      <c r="G154" s="234"/>
      <c r="H154" s="236" t="s">
        <v>19</v>
      </c>
      <c r="I154" s="238"/>
      <c r="J154" s="234"/>
      <c r="K154" s="234"/>
      <c r="L154" s="239"/>
      <c r="M154" s="240"/>
      <c r="N154" s="241"/>
      <c r="O154" s="241"/>
      <c r="P154" s="241"/>
      <c r="Q154" s="241"/>
      <c r="R154" s="241"/>
      <c r="S154" s="241"/>
      <c r="T154" s="24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3" t="s">
        <v>177</v>
      </c>
      <c r="AU154" s="243" t="s">
        <v>81</v>
      </c>
      <c r="AV154" s="13" t="s">
        <v>79</v>
      </c>
      <c r="AW154" s="13" t="s">
        <v>33</v>
      </c>
      <c r="AX154" s="13" t="s">
        <v>71</v>
      </c>
      <c r="AY154" s="243" t="s">
        <v>166</v>
      </c>
    </row>
    <row r="155" s="14" customFormat="1">
      <c r="A155" s="14"/>
      <c r="B155" s="244"/>
      <c r="C155" s="245"/>
      <c r="D155" s="235" t="s">
        <v>177</v>
      </c>
      <c r="E155" s="246" t="s">
        <v>19</v>
      </c>
      <c r="F155" s="247" t="s">
        <v>1199</v>
      </c>
      <c r="G155" s="245"/>
      <c r="H155" s="248">
        <v>138.40000000000001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177</v>
      </c>
      <c r="AU155" s="254" t="s">
        <v>81</v>
      </c>
      <c r="AV155" s="14" t="s">
        <v>81</v>
      </c>
      <c r="AW155" s="14" t="s">
        <v>33</v>
      </c>
      <c r="AX155" s="14" t="s">
        <v>71</v>
      </c>
      <c r="AY155" s="254" t="s">
        <v>166</v>
      </c>
    </row>
    <row r="156" s="15" customFormat="1">
      <c r="A156" s="15"/>
      <c r="B156" s="255"/>
      <c r="C156" s="256"/>
      <c r="D156" s="235" t="s">
        <v>177</v>
      </c>
      <c r="E156" s="257" t="s">
        <v>19</v>
      </c>
      <c r="F156" s="258" t="s">
        <v>180</v>
      </c>
      <c r="G156" s="256"/>
      <c r="H156" s="259">
        <v>138.40000000000001</v>
      </c>
      <c r="I156" s="260"/>
      <c r="J156" s="256"/>
      <c r="K156" s="256"/>
      <c r="L156" s="261"/>
      <c r="M156" s="262"/>
      <c r="N156" s="263"/>
      <c r="O156" s="263"/>
      <c r="P156" s="263"/>
      <c r="Q156" s="263"/>
      <c r="R156" s="263"/>
      <c r="S156" s="263"/>
      <c r="T156" s="264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65" t="s">
        <v>177</v>
      </c>
      <c r="AU156" s="265" t="s">
        <v>81</v>
      </c>
      <c r="AV156" s="15" t="s">
        <v>173</v>
      </c>
      <c r="AW156" s="15" t="s">
        <v>33</v>
      </c>
      <c r="AX156" s="15" t="s">
        <v>79</v>
      </c>
      <c r="AY156" s="265" t="s">
        <v>166</v>
      </c>
    </row>
    <row r="157" s="2" customFormat="1" ht="16.5" customHeight="1">
      <c r="A157" s="41"/>
      <c r="B157" s="42"/>
      <c r="C157" s="283" t="s">
        <v>238</v>
      </c>
      <c r="D157" s="283" t="s">
        <v>392</v>
      </c>
      <c r="E157" s="284" t="s">
        <v>1200</v>
      </c>
      <c r="F157" s="285" t="s">
        <v>1201</v>
      </c>
      <c r="G157" s="286" t="s">
        <v>385</v>
      </c>
      <c r="H157" s="287">
        <v>2.7679999999999998</v>
      </c>
      <c r="I157" s="288"/>
      <c r="J157" s="289">
        <f>ROUND(I157*H157,2)</f>
        <v>0</v>
      </c>
      <c r="K157" s="285" t="s">
        <v>172</v>
      </c>
      <c r="L157" s="290"/>
      <c r="M157" s="291" t="s">
        <v>19</v>
      </c>
      <c r="N157" s="292" t="s">
        <v>42</v>
      </c>
      <c r="O157" s="87"/>
      <c r="P157" s="224">
        <f>O157*H157</f>
        <v>0</v>
      </c>
      <c r="Q157" s="224">
        <v>0.001</v>
      </c>
      <c r="R157" s="224">
        <f>Q157*H157</f>
        <v>0.0027680000000000001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226</v>
      </c>
      <c r="AT157" s="226" t="s">
        <v>392</v>
      </c>
      <c r="AU157" s="226" t="s">
        <v>81</v>
      </c>
      <c r="AY157" s="20" t="s">
        <v>166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79</v>
      </c>
      <c r="BK157" s="227">
        <f>ROUND(I157*H157,2)</f>
        <v>0</v>
      </c>
      <c r="BL157" s="20" t="s">
        <v>173</v>
      </c>
      <c r="BM157" s="226" t="s">
        <v>1202</v>
      </c>
    </row>
    <row r="158" s="13" customFormat="1">
      <c r="A158" s="13"/>
      <c r="B158" s="233"/>
      <c r="C158" s="234"/>
      <c r="D158" s="235" t="s">
        <v>177</v>
      </c>
      <c r="E158" s="236" t="s">
        <v>19</v>
      </c>
      <c r="F158" s="237" t="s">
        <v>1172</v>
      </c>
      <c r="G158" s="234"/>
      <c r="H158" s="236" t="s">
        <v>19</v>
      </c>
      <c r="I158" s="238"/>
      <c r="J158" s="234"/>
      <c r="K158" s="234"/>
      <c r="L158" s="239"/>
      <c r="M158" s="240"/>
      <c r="N158" s="241"/>
      <c r="O158" s="241"/>
      <c r="P158" s="241"/>
      <c r="Q158" s="241"/>
      <c r="R158" s="241"/>
      <c r="S158" s="241"/>
      <c r="T158" s="24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3" t="s">
        <v>177</v>
      </c>
      <c r="AU158" s="243" t="s">
        <v>81</v>
      </c>
      <c r="AV158" s="13" t="s">
        <v>79</v>
      </c>
      <c r="AW158" s="13" t="s">
        <v>33</v>
      </c>
      <c r="AX158" s="13" t="s">
        <v>71</v>
      </c>
      <c r="AY158" s="243" t="s">
        <v>166</v>
      </c>
    </row>
    <row r="159" s="13" customFormat="1">
      <c r="A159" s="13"/>
      <c r="B159" s="233"/>
      <c r="C159" s="234"/>
      <c r="D159" s="235" t="s">
        <v>177</v>
      </c>
      <c r="E159" s="236" t="s">
        <v>19</v>
      </c>
      <c r="F159" s="237" t="s">
        <v>1173</v>
      </c>
      <c r="G159" s="234"/>
      <c r="H159" s="236" t="s">
        <v>19</v>
      </c>
      <c r="I159" s="238"/>
      <c r="J159" s="234"/>
      <c r="K159" s="234"/>
      <c r="L159" s="239"/>
      <c r="M159" s="240"/>
      <c r="N159" s="241"/>
      <c r="O159" s="241"/>
      <c r="P159" s="241"/>
      <c r="Q159" s="241"/>
      <c r="R159" s="241"/>
      <c r="S159" s="241"/>
      <c r="T159" s="242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3" t="s">
        <v>177</v>
      </c>
      <c r="AU159" s="243" t="s">
        <v>81</v>
      </c>
      <c r="AV159" s="13" t="s">
        <v>79</v>
      </c>
      <c r="AW159" s="13" t="s">
        <v>33</v>
      </c>
      <c r="AX159" s="13" t="s">
        <v>71</v>
      </c>
      <c r="AY159" s="243" t="s">
        <v>166</v>
      </c>
    </row>
    <row r="160" s="14" customFormat="1">
      <c r="A160" s="14"/>
      <c r="B160" s="244"/>
      <c r="C160" s="245"/>
      <c r="D160" s="235" t="s">
        <v>177</v>
      </c>
      <c r="E160" s="246" t="s">
        <v>19</v>
      </c>
      <c r="F160" s="247" t="s">
        <v>1199</v>
      </c>
      <c r="G160" s="245"/>
      <c r="H160" s="248">
        <v>138.40000000000001</v>
      </c>
      <c r="I160" s="249"/>
      <c r="J160" s="245"/>
      <c r="K160" s="245"/>
      <c r="L160" s="250"/>
      <c r="M160" s="251"/>
      <c r="N160" s="252"/>
      <c r="O160" s="252"/>
      <c r="P160" s="252"/>
      <c r="Q160" s="252"/>
      <c r="R160" s="252"/>
      <c r="S160" s="252"/>
      <c r="T160" s="253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4" t="s">
        <v>177</v>
      </c>
      <c r="AU160" s="254" t="s">
        <v>81</v>
      </c>
      <c r="AV160" s="14" t="s">
        <v>81</v>
      </c>
      <c r="AW160" s="14" t="s">
        <v>33</v>
      </c>
      <c r="AX160" s="14" t="s">
        <v>71</v>
      </c>
      <c r="AY160" s="254" t="s">
        <v>166</v>
      </c>
    </row>
    <row r="161" s="15" customFormat="1">
      <c r="A161" s="15"/>
      <c r="B161" s="255"/>
      <c r="C161" s="256"/>
      <c r="D161" s="235" t="s">
        <v>177</v>
      </c>
      <c r="E161" s="257" t="s">
        <v>19</v>
      </c>
      <c r="F161" s="258" t="s">
        <v>180</v>
      </c>
      <c r="G161" s="256"/>
      <c r="H161" s="259">
        <v>138.40000000000001</v>
      </c>
      <c r="I161" s="260"/>
      <c r="J161" s="256"/>
      <c r="K161" s="256"/>
      <c r="L161" s="261"/>
      <c r="M161" s="262"/>
      <c r="N161" s="263"/>
      <c r="O161" s="263"/>
      <c r="P161" s="263"/>
      <c r="Q161" s="263"/>
      <c r="R161" s="263"/>
      <c r="S161" s="263"/>
      <c r="T161" s="264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65" t="s">
        <v>177</v>
      </c>
      <c r="AU161" s="265" t="s">
        <v>81</v>
      </c>
      <c r="AV161" s="15" t="s">
        <v>173</v>
      </c>
      <c r="AW161" s="15" t="s">
        <v>33</v>
      </c>
      <c r="AX161" s="15" t="s">
        <v>79</v>
      </c>
      <c r="AY161" s="265" t="s">
        <v>166</v>
      </c>
    </row>
    <row r="162" s="14" customFormat="1">
      <c r="A162" s="14"/>
      <c r="B162" s="244"/>
      <c r="C162" s="245"/>
      <c r="D162" s="235" t="s">
        <v>177</v>
      </c>
      <c r="E162" s="245"/>
      <c r="F162" s="247" t="s">
        <v>1203</v>
      </c>
      <c r="G162" s="245"/>
      <c r="H162" s="248">
        <v>2.7679999999999998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177</v>
      </c>
      <c r="AU162" s="254" t="s">
        <v>81</v>
      </c>
      <c r="AV162" s="14" t="s">
        <v>81</v>
      </c>
      <c r="AW162" s="14" t="s">
        <v>4</v>
      </c>
      <c r="AX162" s="14" t="s">
        <v>79</v>
      </c>
      <c r="AY162" s="254" t="s">
        <v>166</v>
      </c>
    </row>
    <row r="163" s="12" customFormat="1" ht="22.8" customHeight="1">
      <c r="A163" s="12"/>
      <c r="B163" s="199"/>
      <c r="C163" s="200"/>
      <c r="D163" s="201" t="s">
        <v>70</v>
      </c>
      <c r="E163" s="213" t="s">
        <v>81</v>
      </c>
      <c r="F163" s="213" t="s">
        <v>248</v>
      </c>
      <c r="G163" s="200"/>
      <c r="H163" s="200"/>
      <c r="I163" s="203"/>
      <c r="J163" s="214">
        <f>BK163</f>
        <v>0</v>
      </c>
      <c r="K163" s="200"/>
      <c r="L163" s="205"/>
      <c r="M163" s="206"/>
      <c r="N163" s="207"/>
      <c r="O163" s="207"/>
      <c r="P163" s="208">
        <f>SUM(P164:P202)</f>
        <v>0</v>
      </c>
      <c r="Q163" s="207"/>
      <c r="R163" s="208">
        <f>SUM(R164:R202)</f>
        <v>69.769363380000016</v>
      </c>
      <c r="S163" s="207"/>
      <c r="T163" s="209">
        <f>SUM(T164:T202)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10" t="s">
        <v>79</v>
      </c>
      <c r="AT163" s="211" t="s">
        <v>70</v>
      </c>
      <c r="AU163" s="211" t="s">
        <v>79</v>
      </c>
      <c r="AY163" s="210" t="s">
        <v>166</v>
      </c>
      <c r="BK163" s="212">
        <f>SUM(BK164:BK202)</f>
        <v>0</v>
      </c>
    </row>
    <row r="164" s="2" customFormat="1" ht="24.15" customHeight="1">
      <c r="A164" s="41"/>
      <c r="B164" s="42"/>
      <c r="C164" s="215" t="s">
        <v>243</v>
      </c>
      <c r="D164" s="215" t="s">
        <v>168</v>
      </c>
      <c r="E164" s="216" t="s">
        <v>1204</v>
      </c>
      <c r="F164" s="217" t="s">
        <v>1205</v>
      </c>
      <c r="G164" s="218" t="s">
        <v>194</v>
      </c>
      <c r="H164" s="219">
        <v>35.984000000000002</v>
      </c>
      <c r="I164" s="220"/>
      <c r="J164" s="221">
        <f>ROUND(I164*H164,2)</f>
        <v>0</v>
      </c>
      <c r="K164" s="217" t="s">
        <v>172</v>
      </c>
      <c r="L164" s="47"/>
      <c r="M164" s="222" t="s">
        <v>19</v>
      </c>
      <c r="N164" s="223" t="s">
        <v>42</v>
      </c>
      <c r="O164" s="87"/>
      <c r="P164" s="224">
        <f>O164*H164</f>
        <v>0</v>
      </c>
      <c r="Q164" s="224">
        <v>1.9205000000000001</v>
      </c>
      <c r="R164" s="224">
        <f>Q164*H164</f>
        <v>69.107272000000009</v>
      </c>
      <c r="S164" s="224">
        <v>0</v>
      </c>
      <c r="T164" s="225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6" t="s">
        <v>173</v>
      </c>
      <c r="AT164" s="226" t="s">
        <v>168</v>
      </c>
      <c r="AU164" s="226" t="s">
        <v>81</v>
      </c>
      <c r="AY164" s="20" t="s">
        <v>166</v>
      </c>
      <c r="BE164" s="227">
        <f>IF(N164="základní",J164,0)</f>
        <v>0</v>
      </c>
      <c r="BF164" s="227">
        <f>IF(N164="snížená",J164,0)</f>
        <v>0</v>
      </c>
      <c r="BG164" s="227">
        <f>IF(N164="zákl. přenesená",J164,0)</f>
        <v>0</v>
      </c>
      <c r="BH164" s="227">
        <f>IF(N164="sníž. přenesená",J164,0)</f>
        <v>0</v>
      </c>
      <c r="BI164" s="227">
        <f>IF(N164="nulová",J164,0)</f>
        <v>0</v>
      </c>
      <c r="BJ164" s="20" t="s">
        <v>79</v>
      </c>
      <c r="BK164" s="227">
        <f>ROUND(I164*H164,2)</f>
        <v>0</v>
      </c>
      <c r="BL164" s="20" t="s">
        <v>173</v>
      </c>
      <c r="BM164" s="226" t="s">
        <v>1206</v>
      </c>
    </row>
    <row r="165" s="2" customFormat="1">
      <c r="A165" s="41"/>
      <c r="B165" s="42"/>
      <c r="C165" s="43"/>
      <c r="D165" s="228" t="s">
        <v>175</v>
      </c>
      <c r="E165" s="43"/>
      <c r="F165" s="229" t="s">
        <v>1207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175</v>
      </c>
      <c r="AU165" s="20" t="s">
        <v>81</v>
      </c>
    </row>
    <row r="166" s="13" customFormat="1">
      <c r="A166" s="13"/>
      <c r="B166" s="233"/>
      <c r="C166" s="234"/>
      <c r="D166" s="235" t="s">
        <v>177</v>
      </c>
      <c r="E166" s="236" t="s">
        <v>19</v>
      </c>
      <c r="F166" s="237" t="s">
        <v>1172</v>
      </c>
      <c r="G166" s="234"/>
      <c r="H166" s="236" t="s">
        <v>19</v>
      </c>
      <c r="I166" s="238"/>
      <c r="J166" s="234"/>
      <c r="K166" s="234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177</v>
      </c>
      <c r="AU166" s="243" t="s">
        <v>81</v>
      </c>
      <c r="AV166" s="13" t="s">
        <v>79</v>
      </c>
      <c r="AW166" s="13" t="s">
        <v>33</v>
      </c>
      <c r="AX166" s="13" t="s">
        <v>71</v>
      </c>
      <c r="AY166" s="243" t="s">
        <v>166</v>
      </c>
    </row>
    <row r="167" s="13" customFormat="1">
      <c r="A167" s="13"/>
      <c r="B167" s="233"/>
      <c r="C167" s="234"/>
      <c r="D167" s="235" t="s">
        <v>177</v>
      </c>
      <c r="E167" s="236" t="s">
        <v>19</v>
      </c>
      <c r="F167" s="237" t="s">
        <v>1173</v>
      </c>
      <c r="G167" s="234"/>
      <c r="H167" s="236" t="s">
        <v>19</v>
      </c>
      <c r="I167" s="238"/>
      <c r="J167" s="234"/>
      <c r="K167" s="234"/>
      <c r="L167" s="239"/>
      <c r="M167" s="240"/>
      <c r="N167" s="241"/>
      <c r="O167" s="241"/>
      <c r="P167" s="241"/>
      <c r="Q167" s="241"/>
      <c r="R167" s="241"/>
      <c r="S167" s="241"/>
      <c r="T167" s="242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3" t="s">
        <v>177</v>
      </c>
      <c r="AU167" s="243" t="s">
        <v>81</v>
      </c>
      <c r="AV167" s="13" t="s">
        <v>79</v>
      </c>
      <c r="AW167" s="13" t="s">
        <v>33</v>
      </c>
      <c r="AX167" s="13" t="s">
        <v>71</v>
      </c>
      <c r="AY167" s="243" t="s">
        <v>166</v>
      </c>
    </row>
    <row r="168" s="13" customFormat="1">
      <c r="A168" s="13"/>
      <c r="B168" s="233"/>
      <c r="C168" s="234"/>
      <c r="D168" s="235" t="s">
        <v>177</v>
      </c>
      <c r="E168" s="236" t="s">
        <v>19</v>
      </c>
      <c r="F168" s="237" t="s">
        <v>1208</v>
      </c>
      <c r="G168" s="234"/>
      <c r="H168" s="236" t="s">
        <v>19</v>
      </c>
      <c r="I168" s="238"/>
      <c r="J168" s="234"/>
      <c r="K168" s="234"/>
      <c r="L168" s="239"/>
      <c r="M168" s="240"/>
      <c r="N168" s="241"/>
      <c r="O168" s="241"/>
      <c r="P168" s="241"/>
      <c r="Q168" s="241"/>
      <c r="R168" s="241"/>
      <c r="S168" s="241"/>
      <c r="T168" s="242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3" t="s">
        <v>177</v>
      </c>
      <c r="AU168" s="243" t="s">
        <v>81</v>
      </c>
      <c r="AV168" s="13" t="s">
        <v>79</v>
      </c>
      <c r="AW168" s="13" t="s">
        <v>33</v>
      </c>
      <c r="AX168" s="13" t="s">
        <v>71</v>
      </c>
      <c r="AY168" s="243" t="s">
        <v>166</v>
      </c>
    </row>
    <row r="169" s="14" customFormat="1">
      <c r="A169" s="14"/>
      <c r="B169" s="244"/>
      <c r="C169" s="245"/>
      <c r="D169" s="235" t="s">
        <v>177</v>
      </c>
      <c r="E169" s="246" t="s">
        <v>19</v>
      </c>
      <c r="F169" s="247" t="s">
        <v>1209</v>
      </c>
      <c r="G169" s="245"/>
      <c r="H169" s="248">
        <v>35.984000000000002</v>
      </c>
      <c r="I169" s="249"/>
      <c r="J169" s="245"/>
      <c r="K169" s="245"/>
      <c r="L169" s="250"/>
      <c r="M169" s="251"/>
      <c r="N169" s="252"/>
      <c r="O169" s="252"/>
      <c r="P169" s="252"/>
      <c r="Q169" s="252"/>
      <c r="R169" s="252"/>
      <c r="S169" s="252"/>
      <c r="T169" s="253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4" t="s">
        <v>177</v>
      </c>
      <c r="AU169" s="254" t="s">
        <v>81</v>
      </c>
      <c r="AV169" s="14" t="s">
        <v>81</v>
      </c>
      <c r="AW169" s="14" t="s">
        <v>33</v>
      </c>
      <c r="AX169" s="14" t="s">
        <v>71</v>
      </c>
      <c r="AY169" s="254" t="s">
        <v>166</v>
      </c>
    </row>
    <row r="170" s="15" customFormat="1">
      <c r="A170" s="15"/>
      <c r="B170" s="255"/>
      <c r="C170" s="256"/>
      <c r="D170" s="235" t="s">
        <v>177</v>
      </c>
      <c r="E170" s="257" t="s">
        <v>19</v>
      </c>
      <c r="F170" s="258" t="s">
        <v>180</v>
      </c>
      <c r="G170" s="256"/>
      <c r="H170" s="259">
        <v>35.984000000000002</v>
      </c>
      <c r="I170" s="260"/>
      <c r="J170" s="256"/>
      <c r="K170" s="256"/>
      <c r="L170" s="261"/>
      <c r="M170" s="262"/>
      <c r="N170" s="263"/>
      <c r="O170" s="263"/>
      <c r="P170" s="263"/>
      <c r="Q170" s="263"/>
      <c r="R170" s="263"/>
      <c r="S170" s="263"/>
      <c r="T170" s="264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65" t="s">
        <v>177</v>
      </c>
      <c r="AU170" s="265" t="s">
        <v>81</v>
      </c>
      <c r="AV170" s="15" t="s">
        <v>173</v>
      </c>
      <c r="AW170" s="15" t="s">
        <v>33</v>
      </c>
      <c r="AX170" s="15" t="s">
        <v>79</v>
      </c>
      <c r="AY170" s="265" t="s">
        <v>166</v>
      </c>
    </row>
    <row r="171" s="2" customFormat="1" ht="24.15" customHeight="1">
      <c r="A171" s="41"/>
      <c r="B171" s="42"/>
      <c r="C171" s="215" t="s">
        <v>8</v>
      </c>
      <c r="D171" s="215" t="s">
        <v>168</v>
      </c>
      <c r="E171" s="216" t="s">
        <v>1210</v>
      </c>
      <c r="F171" s="217" t="s">
        <v>1211</v>
      </c>
      <c r="G171" s="218" t="s">
        <v>188</v>
      </c>
      <c r="H171" s="219">
        <v>250.672</v>
      </c>
      <c r="I171" s="220"/>
      <c r="J171" s="221">
        <f>ROUND(I171*H171,2)</f>
        <v>0</v>
      </c>
      <c r="K171" s="217" t="s">
        <v>172</v>
      </c>
      <c r="L171" s="47"/>
      <c r="M171" s="222" t="s">
        <v>19</v>
      </c>
      <c r="N171" s="223" t="s">
        <v>42</v>
      </c>
      <c r="O171" s="87"/>
      <c r="P171" s="224">
        <f>O171*H171</f>
        <v>0</v>
      </c>
      <c r="Q171" s="224">
        <v>0.00031</v>
      </c>
      <c r="R171" s="224">
        <f>Q171*H171</f>
        <v>0.077708319999999997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173</v>
      </c>
      <c r="AT171" s="226" t="s">
        <v>168</v>
      </c>
      <c r="AU171" s="226" t="s">
        <v>81</v>
      </c>
      <c r="AY171" s="20" t="s">
        <v>166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79</v>
      </c>
      <c r="BK171" s="227">
        <f>ROUND(I171*H171,2)</f>
        <v>0</v>
      </c>
      <c r="BL171" s="20" t="s">
        <v>173</v>
      </c>
      <c r="BM171" s="226" t="s">
        <v>1212</v>
      </c>
    </row>
    <row r="172" s="2" customFormat="1">
      <c r="A172" s="41"/>
      <c r="B172" s="42"/>
      <c r="C172" s="43"/>
      <c r="D172" s="228" t="s">
        <v>175</v>
      </c>
      <c r="E172" s="43"/>
      <c r="F172" s="229" t="s">
        <v>1213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175</v>
      </c>
      <c r="AU172" s="20" t="s">
        <v>81</v>
      </c>
    </row>
    <row r="173" s="13" customFormat="1">
      <c r="A173" s="13"/>
      <c r="B173" s="233"/>
      <c r="C173" s="234"/>
      <c r="D173" s="235" t="s">
        <v>177</v>
      </c>
      <c r="E173" s="236" t="s">
        <v>19</v>
      </c>
      <c r="F173" s="237" t="s">
        <v>1172</v>
      </c>
      <c r="G173" s="234"/>
      <c r="H173" s="236" t="s">
        <v>19</v>
      </c>
      <c r="I173" s="238"/>
      <c r="J173" s="234"/>
      <c r="K173" s="234"/>
      <c r="L173" s="239"/>
      <c r="M173" s="240"/>
      <c r="N173" s="241"/>
      <c r="O173" s="241"/>
      <c r="P173" s="241"/>
      <c r="Q173" s="241"/>
      <c r="R173" s="241"/>
      <c r="S173" s="241"/>
      <c r="T173" s="242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3" t="s">
        <v>177</v>
      </c>
      <c r="AU173" s="243" t="s">
        <v>81</v>
      </c>
      <c r="AV173" s="13" t="s">
        <v>79</v>
      </c>
      <c r="AW173" s="13" t="s">
        <v>33</v>
      </c>
      <c r="AX173" s="13" t="s">
        <v>71</v>
      </c>
      <c r="AY173" s="243" t="s">
        <v>166</v>
      </c>
    </row>
    <row r="174" s="13" customFormat="1">
      <c r="A174" s="13"/>
      <c r="B174" s="233"/>
      <c r="C174" s="234"/>
      <c r="D174" s="235" t="s">
        <v>177</v>
      </c>
      <c r="E174" s="236" t="s">
        <v>19</v>
      </c>
      <c r="F174" s="237" t="s">
        <v>1173</v>
      </c>
      <c r="G174" s="234"/>
      <c r="H174" s="236" t="s">
        <v>19</v>
      </c>
      <c r="I174" s="238"/>
      <c r="J174" s="234"/>
      <c r="K174" s="234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177</v>
      </c>
      <c r="AU174" s="243" t="s">
        <v>81</v>
      </c>
      <c r="AV174" s="13" t="s">
        <v>79</v>
      </c>
      <c r="AW174" s="13" t="s">
        <v>33</v>
      </c>
      <c r="AX174" s="13" t="s">
        <v>71</v>
      </c>
      <c r="AY174" s="243" t="s">
        <v>166</v>
      </c>
    </row>
    <row r="175" s="14" customFormat="1">
      <c r="A175" s="14"/>
      <c r="B175" s="244"/>
      <c r="C175" s="245"/>
      <c r="D175" s="235" t="s">
        <v>177</v>
      </c>
      <c r="E175" s="246" t="s">
        <v>19</v>
      </c>
      <c r="F175" s="247" t="s">
        <v>1214</v>
      </c>
      <c r="G175" s="245"/>
      <c r="H175" s="248">
        <v>168.04599999999999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4" t="s">
        <v>177</v>
      </c>
      <c r="AU175" s="254" t="s">
        <v>81</v>
      </c>
      <c r="AV175" s="14" t="s">
        <v>81</v>
      </c>
      <c r="AW175" s="14" t="s">
        <v>33</v>
      </c>
      <c r="AX175" s="14" t="s">
        <v>71</v>
      </c>
      <c r="AY175" s="254" t="s">
        <v>166</v>
      </c>
    </row>
    <row r="176" s="14" customFormat="1">
      <c r="A176" s="14"/>
      <c r="B176" s="244"/>
      <c r="C176" s="245"/>
      <c r="D176" s="235" t="s">
        <v>177</v>
      </c>
      <c r="E176" s="246" t="s">
        <v>19</v>
      </c>
      <c r="F176" s="247" t="s">
        <v>1215</v>
      </c>
      <c r="G176" s="245"/>
      <c r="H176" s="248">
        <v>82.626000000000005</v>
      </c>
      <c r="I176" s="249"/>
      <c r="J176" s="245"/>
      <c r="K176" s="245"/>
      <c r="L176" s="250"/>
      <c r="M176" s="251"/>
      <c r="N176" s="252"/>
      <c r="O176" s="252"/>
      <c r="P176" s="252"/>
      <c r="Q176" s="252"/>
      <c r="R176" s="252"/>
      <c r="S176" s="252"/>
      <c r="T176" s="253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4" t="s">
        <v>177</v>
      </c>
      <c r="AU176" s="254" t="s">
        <v>81</v>
      </c>
      <c r="AV176" s="14" t="s">
        <v>81</v>
      </c>
      <c r="AW176" s="14" t="s">
        <v>33</v>
      </c>
      <c r="AX176" s="14" t="s">
        <v>71</v>
      </c>
      <c r="AY176" s="254" t="s">
        <v>166</v>
      </c>
    </row>
    <row r="177" s="15" customFormat="1">
      <c r="A177" s="15"/>
      <c r="B177" s="255"/>
      <c r="C177" s="256"/>
      <c r="D177" s="235" t="s">
        <v>177</v>
      </c>
      <c r="E177" s="257" t="s">
        <v>19</v>
      </c>
      <c r="F177" s="258" t="s">
        <v>180</v>
      </c>
      <c r="G177" s="256"/>
      <c r="H177" s="259">
        <v>250.672</v>
      </c>
      <c r="I177" s="260"/>
      <c r="J177" s="256"/>
      <c r="K177" s="256"/>
      <c r="L177" s="261"/>
      <c r="M177" s="262"/>
      <c r="N177" s="263"/>
      <c r="O177" s="263"/>
      <c r="P177" s="263"/>
      <c r="Q177" s="263"/>
      <c r="R177" s="263"/>
      <c r="S177" s="263"/>
      <c r="T177" s="264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5" t="s">
        <v>177</v>
      </c>
      <c r="AU177" s="265" t="s">
        <v>81</v>
      </c>
      <c r="AV177" s="15" t="s">
        <v>173</v>
      </c>
      <c r="AW177" s="15" t="s">
        <v>33</v>
      </c>
      <c r="AX177" s="15" t="s">
        <v>79</v>
      </c>
      <c r="AY177" s="265" t="s">
        <v>166</v>
      </c>
    </row>
    <row r="178" s="2" customFormat="1" ht="16.5" customHeight="1">
      <c r="A178" s="41"/>
      <c r="B178" s="42"/>
      <c r="C178" s="283" t="s">
        <v>263</v>
      </c>
      <c r="D178" s="283" t="s">
        <v>392</v>
      </c>
      <c r="E178" s="284" t="s">
        <v>438</v>
      </c>
      <c r="F178" s="285" t="s">
        <v>439</v>
      </c>
      <c r="G178" s="286" t="s">
        <v>188</v>
      </c>
      <c r="H178" s="287">
        <v>296.92099999999999</v>
      </c>
      <c r="I178" s="288"/>
      <c r="J178" s="289">
        <f>ROUND(I178*H178,2)</f>
        <v>0</v>
      </c>
      <c r="K178" s="285" t="s">
        <v>172</v>
      </c>
      <c r="L178" s="290"/>
      <c r="M178" s="291" t="s">
        <v>19</v>
      </c>
      <c r="N178" s="292" t="s">
        <v>42</v>
      </c>
      <c r="O178" s="87"/>
      <c r="P178" s="224">
        <f>O178*H178</f>
        <v>0</v>
      </c>
      <c r="Q178" s="224">
        <v>0.00029999999999999997</v>
      </c>
      <c r="R178" s="224">
        <f>Q178*H178</f>
        <v>0.089076299999999983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226</v>
      </c>
      <c r="AT178" s="226" t="s">
        <v>392</v>
      </c>
      <c r="AU178" s="226" t="s">
        <v>81</v>
      </c>
      <c r="AY178" s="20" t="s">
        <v>166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79</v>
      </c>
      <c r="BK178" s="227">
        <f>ROUND(I178*H178,2)</f>
        <v>0</v>
      </c>
      <c r="BL178" s="20" t="s">
        <v>173</v>
      </c>
      <c r="BM178" s="226" t="s">
        <v>1216</v>
      </c>
    </row>
    <row r="179" s="13" customFormat="1">
      <c r="A179" s="13"/>
      <c r="B179" s="233"/>
      <c r="C179" s="234"/>
      <c r="D179" s="235" t="s">
        <v>177</v>
      </c>
      <c r="E179" s="236" t="s">
        <v>19</v>
      </c>
      <c r="F179" s="237" t="s">
        <v>1172</v>
      </c>
      <c r="G179" s="234"/>
      <c r="H179" s="236" t="s">
        <v>19</v>
      </c>
      <c r="I179" s="238"/>
      <c r="J179" s="234"/>
      <c r="K179" s="234"/>
      <c r="L179" s="239"/>
      <c r="M179" s="240"/>
      <c r="N179" s="241"/>
      <c r="O179" s="241"/>
      <c r="P179" s="241"/>
      <c r="Q179" s="241"/>
      <c r="R179" s="241"/>
      <c r="S179" s="241"/>
      <c r="T179" s="242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3" t="s">
        <v>177</v>
      </c>
      <c r="AU179" s="243" t="s">
        <v>81</v>
      </c>
      <c r="AV179" s="13" t="s">
        <v>79</v>
      </c>
      <c r="AW179" s="13" t="s">
        <v>33</v>
      </c>
      <c r="AX179" s="13" t="s">
        <v>71</v>
      </c>
      <c r="AY179" s="243" t="s">
        <v>166</v>
      </c>
    </row>
    <row r="180" s="13" customFormat="1">
      <c r="A180" s="13"/>
      <c r="B180" s="233"/>
      <c r="C180" s="234"/>
      <c r="D180" s="235" t="s">
        <v>177</v>
      </c>
      <c r="E180" s="236" t="s">
        <v>19</v>
      </c>
      <c r="F180" s="237" t="s">
        <v>1173</v>
      </c>
      <c r="G180" s="234"/>
      <c r="H180" s="236" t="s">
        <v>19</v>
      </c>
      <c r="I180" s="238"/>
      <c r="J180" s="234"/>
      <c r="K180" s="234"/>
      <c r="L180" s="239"/>
      <c r="M180" s="240"/>
      <c r="N180" s="241"/>
      <c r="O180" s="241"/>
      <c r="P180" s="241"/>
      <c r="Q180" s="241"/>
      <c r="R180" s="241"/>
      <c r="S180" s="241"/>
      <c r="T180" s="24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3" t="s">
        <v>177</v>
      </c>
      <c r="AU180" s="243" t="s">
        <v>81</v>
      </c>
      <c r="AV180" s="13" t="s">
        <v>79</v>
      </c>
      <c r="AW180" s="13" t="s">
        <v>33</v>
      </c>
      <c r="AX180" s="13" t="s">
        <v>71</v>
      </c>
      <c r="AY180" s="243" t="s">
        <v>166</v>
      </c>
    </row>
    <row r="181" s="14" customFormat="1">
      <c r="A181" s="14"/>
      <c r="B181" s="244"/>
      <c r="C181" s="245"/>
      <c r="D181" s="235" t="s">
        <v>177</v>
      </c>
      <c r="E181" s="246" t="s">
        <v>19</v>
      </c>
      <c r="F181" s="247" t="s">
        <v>1214</v>
      </c>
      <c r="G181" s="245"/>
      <c r="H181" s="248">
        <v>168.04599999999999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4" t="s">
        <v>177</v>
      </c>
      <c r="AU181" s="254" t="s">
        <v>81</v>
      </c>
      <c r="AV181" s="14" t="s">
        <v>81</v>
      </c>
      <c r="AW181" s="14" t="s">
        <v>33</v>
      </c>
      <c r="AX181" s="14" t="s">
        <v>71</v>
      </c>
      <c r="AY181" s="254" t="s">
        <v>166</v>
      </c>
    </row>
    <row r="182" s="14" customFormat="1">
      <c r="A182" s="14"/>
      <c r="B182" s="244"/>
      <c r="C182" s="245"/>
      <c r="D182" s="235" t="s">
        <v>177</v>
      </c>
      <c r="E182" s="246" t="s">
        <v>19</v>
      </c>
      <c r="F182" s="247" t="s">
        <v>1215</v>
      </c>
      <c r="G182" s="245"/>
      <c r="H182" s="248">
        <v>82.626000000000005</v>
      </c>
      <c r="I182" s="249"/>
      <c r="J182" s="245"/>
      <c r="K182" s="245"/>
      <c r="L182" s="250"/>
      <c r="M182" s="251"/>
      <c r="N182" s="252"/>
      <c r="O182" s="252"/>
      <c r="P182" s="252"/>
      <c r="Q182" s="252"/>
      <c r="R182" s="252"/>
      <c r="S182" s="252"/>
      <c r="T182" s="253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4" t="s">
        <v>177</v>
      </c>
      <c r="AU182" s="254" t="s">
        <v>81</v>
      </c>
      <c r="AV182" s="14" t="s">
        <v>81</v>
      </c>
      <c r="AW182" s="14" t="s">
        <v>33</v>
      </c>
      <c r="AX182" s="14" t="s">
        <v>71</v>
      </c>
      <c r="AY182" s="254" t="s">
        <v>166</v>
      </c>
    </row>
    <row r="183" s="15" customFormat="1">
      <c r="A183" s="15"/>
      <c r="B183" s="255"/>
      <c r="C183" s="256"/>
      <c r="D183" s="235" t="s">
        <v>177</v>
      </c>
      <c r="E183" s="257" t="s">
        <v>19</v>
      </c>
      <c r="F183" s="258" t="s">
        <v>180</v>
      </c>
      <c r="G183" s="256"/>
      <c r="H183" s="259">
        <v>250.672</v>
      </c>
      <c r="I183" s="260"/>
      <c r="J183" s="256"/>
      <c r="K183" s="256"/>
      <c r="L183" s="261"/>
      <c r="M183" s="262"/>
      <c r="N183" s="263"/>
      <c r="O183" s="263"/>
      <c r="P183" s="263"/>
      <c r="Q183" s="263"/>
      <c r="R183" s="263"/>
      <c r="S183" s="263"/>
      <c r="T183" s="264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5" t="s">
        <v>177</v>
      </c>
      <c r="AU183" s="265" t="s">
        <v>81</v>
      </c>
      <c r="AV183" s="15" t="s">
        <v>173</v>
      </c>
      <c r="AW183" s="15" t="s">
        <v>33</v>
      </c>
      <c r="AX183" s="15" t="s">
        <v>79</v>
      </c>
      <c r="AY183" s="265" t="s">
        <v>166</v>
      </c>
    </row>
    <row r="184" s="14" customFormat="1">
      <c r="A184" s="14"/>
      <c r="B184" s="244"/>
      <c r="C184" s="245"/>
      <c r="D184" s="235" t="s">
        <v>177</v>
      </c>
      <c r="E184" s="245"/>
      <c r="F184" s="247" t="s">
        <v>1217</v>
      </c>
      <c r="G184" s="245"/>
      <c r="H184" s="248">
        <v>296.92099999999999</v>
      </c>
      <c r="I184" s="249"/>
      <c r="J184" s="245"/>
      <c r="K184" s="245"/>
      <c r="L184" s="250"/>
      <c r="M184" s="251"/>
      <c r="N184" s="252"/>
      <c r="O184" s="252"/>
      <c r="P184" s="252"/>
      <c r="Q184" s="252"/>
      <c r="R184" s="252"/>
      <c r="S184" s="252"/>
      <c r="T184" s="253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4" t="s">
        <v>177</v>
      </c>
      <c r="AU184" s="254" t="s">
        <v>81</v>
      </c>
      <c r="AV184" s="14" t="s">
        <v>81</v>
      </c>
      <c r="AW184" s="14" t="s">
        <v>4</v>
      </c>
      <c r="AX184" s="14" t="s">
        <v>79</v>
      </c>
      <c r="AY184" s="254" t="s">
        <v>166</v>
      </c>
    </row>
    <row r="185" s="2" customFormat="1" ht="24.15" customHeight="1">
      <c r="A185" s="41"/>
      <c r="B185" s="42"/>
      <c r="C185" s="215" t="s">
        <v>274</v>
      </c>
      <c r="D185" s="215" t="s">
        <v>168</v>
      </c>
      <c r="E185" s="216" t="s">
        <v>431</v>
      </c>
      <c r="F185" s="217" t="s">
        <v>432</v>
      </c>
      <c r="G185" s="218" t="s">
        <v>188</v>
      </c>
      <c r="H185" s="219">
        <v>201.90000000000001</v>
      </c>
      <c r="I185" s="220"/>
      <c r="J185" s="221">
        <f>ROUND(I185*H185,2)</f>
        <v>0</v>
      </c>
      <c r="K185" s="217" t="s">
        <v>172</v>
      </c>
      <c r="L185" s="47"/>
      <c r="M185" s="222" t="s">
        <v>19</v>
      </c>
      <c r="N185" s="223" t="s">
        <v>42</v>
      </c>
      <c r="O185" s="87"/>
      <c r="P185" s="224">
        <f>O185*H185</f>
        <v>0</v>
      </c>
      <c r="Q185" s="224">
        <v>0.00013999999999999999</v>
      </c>
      <c r="R185" s="224">
        <f>Q185*H185</f>
        <v>0.028265999999999999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173</v>
      </c>
      <c r="AT185" s="226" t="s">
        <v>168</v>
      </c>
      <c r="AU185" s="226" t="s">
        <v>81</v>
      </c>
      <c r="AY185" s="20" t="s">
        <v>166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79</v>
      </c>
      <c r="BK185" s="227">
        <f>ROUND(I185*H185,2)</f>
        <v>0</v>
      </c>
      <c r="BL185" s="20" t="s">
        <v>173</v>
      </c>
      <c r="BM185" s="226" t="s">
        <v>1218</v>
      </c>
    </row>
    <row r="186" s="2" customFormat="1">
      <c r="A186" s="41"/>
      <c r="B186" s="42"/>
      <c r="C186" s="43"/>
      <c r="D186" s="228" t="s">
        <v>175</v>
      </c>
      <c r="E186" s="43"/>
      <c r="F186" s="229" t="s">
        <v>434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175</v>
      </c>
      <c r="AU186" s="20" t="s">
        <v>81</v>
      </c>
    </row>
    <row r="187" s="13" customFormat="1">
      <c r="A187" s="13"/>
      <c r="B187" s="233"/>
      <c r="C187" s="234"/>
      <c r="D187" s="235" t="s">
        <v>177</v>
      </c>
      <c r="E187" s="236" t="s">
        <v>19</v>
      </c>
      <c r="F187" s="237" t="s">
        <v>1172</v>
      </c>
      <c r="G187" s="234"/>
      <c r="H187" s="236" t="s">
        <v>19</v>
      </c>
      <c r="I187" s="238"/>
      <c r="J187" s="234"/>
      <c r="K187" s="234"/>
      <c r="L187" s="239"/>
      <c r="M187" s="240"/>
      <c r="N187" s="241"/>
      <c r="O187" s="241"/>
      <c r="P187" s="241"/>
      <c r="Q187" s="241"/>
      <c r="R187" s="241"/>
      <c r="S187" s="241"/>
      <c r="T187" s="242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3" t="s">
        <v>177</v>
      </c>
      <c r="AU187" s="243" t="s">
        <v>81</v>
      </c>
      <c r="AV187" s="13" t="s">
        <v>79</v>
      </c>
      <c r="AW187" s="13" t="s">
        <v>33</v>
      </c>
      <c r="AX187" s="13" t="s">
        <v>71</v>
      </c>
      <c r="AY187" s="243" t="s">
        <v>166</v>
      </c>
    </row>
    <row r="188" s="13" customFormat="1">
      <c r="A188" s="13"/>
      <c r="B188" s="233"/>
      <c r="C188" s="234"/>
      <c r="D188" s="235" t="s">
        <v>177</v>
      </c>
      <c r="E188" s="236" t="s">
        <v>19</v>
      </c>
      <c r="F188" s="237" t="s">
        <v>1219</v>
      </c>
      <c r="G188" s="234"/>
      <c r="H188" s="236" t="s">
        <v>19</v>
      </c>
      <c r="I188" s="238"/>
      <c r="J188" s="234"/>
      <c r="K188" s="234"/>
      <c r="L188" s="239"/>
      <c r="M188" s="240"/>
      <c r="N188" s="241"/>
      <c r="O188" s="241"/>
      <c r="P188" s="241"/>
      <c r="Q188" s="241"/>
      <c r="R188" s="241"/>
      <c r="S188" s="241"/>
      <c r="T188" s="242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3" t="s">
        <v>177</v>
      </c>
      <c r="AU188" s="243" t="s">
        <v>81</v>
      </c>
      <c r="AV188" s="13" t="s">
        <v>79</v>
      </c>
      <c r="AW188" s="13" t="s">
        <v>33</v>
      </c>
      <c r="AX188" s="13" t="s">
        <v>71</v>
      </c>
      <c r="AY188" s="243" t="s">
        <v>166</v>
      </c>
    </row>
    <row r="189" s="14" customFormat="1">
      <c r="A189" s="14"/>
      <c r="B189" s="244"/>
      <c r="C189" s="245"/>
      <c r="D189" s="235" t="s">
        <v>177</v>
      </c>
      <c r="E189" s="246" t="s">
        <v>19</v>
      </c>
      <c r="F189" s="247" t="s">
        <v>1220</v>
      </c>
      <c r="G189" s="245"/>
      <c r="H189" s="248">
        <v>201.90000000000001</v>
      </c>
      <c r="I189" s="249"/>
      <c r="J189" s="245"/>
      <c r="K189" s="245"/>
      <c r="L189" s="250"/>
      <c r="M189" s="251"/>
      <c r="N189" s="252"/>
      <c r="O189" s="252"/>
      <c r="P189" s="252"/>
      <c r="Q189" s="252"/>
      <c r="R189" s="252"/>
      <c r="S189" s="252"/>
      <c r="T189" s="253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4" t="s">
        <v>177</v>
      </c>
      <c r="AU189" s="254" t="s">
        <v>81</v>
      </c>
      <c r="AV189" s="14" t="s">
        <v>81</v>
      </c>
      <c r="AW189" s="14" t="s">
        <v>33</v>
      </c>
      <c r="AX189" s="14" t="s">
        <v>71</v>
      </c>
      <c r="AY189" s="254" t="s">
        <v>166</v>
      </c>
    </row>
    <row r="190" s="15" customFormat="1">
      <c r="A190" s="15"/>
      <c r="B190" s="255"/>
      <c r="C190" s="256"/>
      <c r="D190" s="235" t="s">
        <v>177</v>
      </c>
      <c r="E190" s="257" t="s">
        <v>19</v>
      </c>
      <c r="F190" s="258" t="s">
        <v>180</v>
      </c>
      <c r="G190" s="256"/>
      <c r="H190" s="259">
        <v>201.90000000000001</v>
      </c>
      <c r="I190" s="260"/>
      <c r="J190" s="256"/>
      <c r="K190" s="256"/>
      <c r="L190" s="261"/>
      <c r="M190" s="262"/>
      <c r="N190" s="263"/>
      <c r="O190" s="263"/>
      <c r="P190" s="263"/>
      <c r="Q190" s="263"/>
      <c r="R190" s="263"/>
      <c r="S190" s="263"/>
      <c r="T190" s="264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65" t="s">
        <v>177</v>
      </c>
      <c r="AU190" s="265" t="s">
        <v>81</v>
      </c>
      <c r="AV190" s="15" t="s">
        <v>173</v>
      </c>
      <c r="AW190" s="15" t="s">
        <v>33</v>
      </c>
      <c r="AX190" s="15" t="s">
        <v>79</v>
      </c>
      <c r="AY190" s="265" t="s">
        <v>166</v>
      </c>
    </row>
    <row r="191" s="2" customFormat="1" ht="16.5" customHeight="1">
      <c r="A191" s="41"/>
      <c r="B191" s="42"/>
      <c r="C191" s="283" t="s">
        <v>299</v>
      </c>
      <c r="D191" s="283" t="s">
        <v>392</v>
      </c>
      <c r="E191" s="284" t="s">
        <v>438</v>
      </c>
      <c r="F191" s="285" t="s">
        <v>439</v>
      </c>
      <c r="G191" s="286" t="s">
        <v>188</v>
      </c>
      <c r="H191" s="287">
        <v>239.15100000000001</v>
      </c>
      <c r="I191" s="288"/>
      <c r="J191" s="289">
        <f>ROUND(I191*H191,2)</f>
        <v>0</v>
      </c>
      <c r="K191" s="285" t="s">
        <v>172</v>
      </c>
      <c r="L191" s="290"/>
      <c r="M191" s="291" t="s">
        <v>19</v>
      </c>
      <c r="N191" s="292" t="s">
        <v>42</v>
      </c>
      <c r="O191" s="87"/>
      <c r="P191" s="224">
        <f>O191*H191</f>
        <v>0</v>
      </c>
      <c r="Q191" s="224">
        <v>0.00029999999999999997</v>
      </c>
      <c r="R191" s="224">
        <f>Q191*H191</f>
        <v>0.071745299999999998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226</v>
      </c>
      <c r="AT191" s="226" t="s">
        <v>392</v>
      </c>
      <c r="AU191" s="226" t="s">
        <v>81</v>
      </c>
      <c r="AY191" s="20" t="s">
        <v>166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79</v>
      </c>
      <c r="BK191" s="227">
        <f>ROUND(I191*H191,2)</f>
        <v>0</v>
      </c>
      <c r="BL191" s="20" t="s">
        <v>173</v>
      </c>
      <c r="BM191" s="226" t="s">
        <v>1221</v>
      </c>
    </row>
    <row r="192" s="13" customFormat="1">
      <c r="A192" s="13"/>
      <c r="B192" s="233"/>
      <c r="C192" s="234"/>
      <c r="D192" s="235" t="s">
        <v>177</v>
      </c>
      <c r="E192" s="236" t="s">
        <v>19</v>
      </c>
      <c r="F192" s="237" t="s">
        <v>1172</v>
      </c>
      <c r="G192" s="234"/>
      <c r="H192" s="236" t="s">
        <v>19</v>
      </c>
      <c r="I192" s="238"/>
      <c r="J192" s="234"/>
      <c r="K192" s="234"/>
      <c r="L192" s="239"/>
      <c r="M192" s="240"/>
      <c r="N192" s="241"/>
      <c r="O192" s="241"/>
      <c r="P192" s="241"/>
      <c r="Q192" s="241"/>
      <c r="R192" s="241"/>
      <c r="S192" s="241"/>
      <c r="T192" s="242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3" t="s">
        <v>177</v>
      </c>
      <c r="AU192" s="243" t="s">
        <v>81</v>
      </c>
      <c r="AV192" s="13" t="s">
        <v>79</v>
      </c>
      <c r="AW192" s="13" t="s">
        <v>33</v>
      </c>
      <c r="AX192" s="13" t="s">
        <v>71</v>
      </c>
      <c r="AY192" s="243" t="s">
        <v>166</v>
      </c>
    </row>
    <row r="193" s="13" customFormat="1">
      <c r="A193" s="13"/>
      <c r="B193" s="233"/>
      <c r="C193" s="234"/>
      <c r="D193" s="235" t="s">
        <v>177</v>
      </c>
      <c r="E193" s="236" t="s">
        <v>19</v>
      </c>
      <c r="F193" s="237" t="s">
        <v>1219</v>
      </c>
      <c r="G193" s="234"/>
      <c r="H193" s="236" t="s">
        <v>19</v>
      </c>
      <c r="I193" s="238"/>
      <c r="J193" s="234"/>
      <c r="K193" s="234"/>
      <c r="L193" s="239"/>
      <c r="M193" s="240"/>
      <c r="N193" s="241"/>
      <c r="O193" s="241"/>
      <c r="P193" s="241"/>
      <c r="Q193" s="241"/>
      <c r="R193" s="241"/>
      <c r="S193" s="241"/>
      <c r="T193" s="242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3" t="s">
        <v>177</v>
      </c>
      <c r="AU193" s="243" t="s">
        <v>81</v>
      </c>
      <c r="AV193" s="13" t="s">
        <v>79</v>
      </c>
      <c r="AW193" s="13" t="s">
        <v>33</v>
      </c>
      <c r="AX193" s="13" t="s">
        <v>71</v>
      </c>
      <c r="AY193" s="243" t="s">
        <v>166</v>
      </c>
    </row>
    <row r="194" s="14" customFormat="1">
      <c r="A194" s="14"/>
      <c r="B194" s="244"/>
      <c r="C194" s="245"/>
      <c r="D194" s="235" t="s">
        <v>177</v>
      </c>
      <c r="E194" s="246" t="s">
        <v>19</v>
      </c>
      <c r="F194" s="247" t="s">
        <v>1220</v>
      </c>
      <c r="G194" s="245"/>
      <c r="H194" s="248">
        <v>201.90000000000001</v>
      </c>
      <c r="I194" s="249"/>
      <c r="J194" s="245"/>
      <c r="K194" s="245"/>
      <c r="L194" s="250"/>
      <c r="M194" s="251"/>
      <c r="N194" s="252"/>
      <c r="O194" s="252"/>
      <c r="P194" s="252"/>
      <c r="Q194" s="252"/>
      <c r="R194" s="252"/>
      <c r="S194" s="252"/>
      <c r="T194" s="25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4" t="s">
        <v>177</v>
      </c>
      <c r="AU194" s="254" t="s">
        <v>81</v>
      </c>
      <c r="AV194" s="14" t="s">
        <v>81</v>
      </c>
      <c r="AW194" s="14" t="s">
        <v>33</v>
      </c>
      <c r="AX194" s="14" t="s">
        <v>71</v>
      </c>
      <c r="AY194" s="254" t="s">
        <v>166</v>
      </c>
    </row>
    <row r="195" s="15" customFormat="1">
      <c r="A195" s="15"/>
      <c r="B195" s="255"/>
      <c r="C195" s="256"/>
      <c r="D195" s="235" t="s">
        <v>177</v>
      </c>
      <c r="E195" s="257" t="s">
        <v>19</v>
      </c>
      <c r="F195" s="258" t="s">
        <v>180</v>
      </c>
      <c r="G195" s="256"/>
      <c r="H195" s="259">
        <v>201.90000000000001</v>
      </c>
      <c r="I195" s="260"/>
      <c r="J195" s="256"/>
      <c r="K195" s="256"/>
      <c r="L195" s="261"/>
      <c r="M195" s="262"/>
      <c r="N195" s="263"/>
      <c r="O195" s="263"/>
      <c r="P195" s="263"/>
      <c r="Q195" s="263"/>
      <c r="R195" s="263"/>
      <c r="S195" s="263"/>
      <c r="T195" s="264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5" t="s">
        <v>177</v>
      </c>
      <c r="AU195" s="265" t="s">
        <v>81</v>
      </c>
      <c r="AV195" s="15" t="s">
        <v>173</v>
      </c>
      <c r="AW195" s="15" t="s">
        <v>33</v>
      </c>
      <c r="AX195" s="15" t="s">
        <v>79</v>
      </c>
      <c r="AY195" s="265" t="s">
        <v>166</v>
      </c>
    </row>
    <row r="196" s="14" customFormat="1">
      <c r="A196" s="14"/>
      <c r="B196" s="244"/>
      <c r="C196" s="245"/>
      <c r="D196" s="235" t="s">
        <v>177</v>
      </c>
      <c r="E196" s="245"/>
      <c r="F196" s="247" t="s">
        <v>1222</v>
      </c>
      <c r="G196" s="245"/>
      <c r="H196" s="248">
        <v>239.15100000000001</v>
      </c>
      <c r="I196" s="249"/>
      <c r="J196" s="245"/>
      <c r="K196" s="245"/>
      <c r="L196" s="250"/>
      <c r="M196" s="251"/>
      <c r="N196" s="252"/>
      <c r="O196" s="252"/>
      <c r="P196" s="252"/>
      <c r="Q196" s="252"/>
      <c r="R196" s="252"/>
      <c r="S196" s="252"/>
      <c r="T196" s="253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4" t="s">
        <v>177</v>
      </c>
      <c r="AU196" s="254" t="s">
        <v>81</v>
      </c>
      <c r="AV196" s="14" t="s">
        <v>81</v>
      </c>
      <c r="AW196" s="14" t="s">
        <v>4</v>
      </c>
      <c r="AX196" s="14" t="s">
        <v>79</v>
      </c>
      <c r="AY196" s="254" t="s">
        <v>166</v>
      </c>
    </row>
    <row r="197" s="2" customFormat="1" ht="16.5" customHeight="1">
      <c r="A197" s="41"/>
      <c r="B197" s="42"/>
      <c r="C197" s="215" t="s">
        <v>315</v>
      </c>
      <c r="D197" s="215" t="s">
        <v>168</v>
      </c>
      <c r="E197" s="216" t="s">
        <v>1223</v>
      </c>
      <c r="F197" s="217" t="s">
        <v>1224</v>
      </c>
      <c r="G197" s="218" t="s">
        <v>194</v>
      </c>
      <c r="H197" s="219">
        <v>0.158</v>
      </c>
      <c r="I197" s="220"/>
      <c r="J197" s="221">
        <f>ROUND(I197*H197,2)</f>
        <v>0</v>
      </c>
      <c r="K197" s="217" t="s">
        <v>172</v>
      </c>
      <c r="L197" s="47"/>
      <c r="M197" s="222" t="s">
        <v>19</v>
      </c>
      <c r="N197" s="223" t="s">
        <v>42</v>
      </c>
      <c r="O197" s="87"/>
      <c r="P197" s="224">
        <f>O197*H197</f>
        <v>0</v>
      </c>
      <c r="Q197" s="224">
        <v>2.5018699999999998</v>
      </c>
      <c r="R197" s="224">
        <f>Q197*H197</f>
        <v>0.39529545999999999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173</v>
      </c>
      <c r="AT197" s="226" t="s">
        <v>168</v>
      </c>
      <c r="AU197" s="226" t="s">
        <v>81</v>
      </c>
      <c r="AY197" s="20" t="s">
        <v>166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79</v>
      </c>
      <c r="BK197" s="227">
        <f>ROUND(I197*H197,2)</f>
        <v>0</v>
      </c>
      <c r="BL197" s="20" t="s">
        <v>173</v>
      </c>
      <c r="BM197" s="226" t="s">
        <v>1225</v>
      </c>
    </row>
    <row r="198" s="2" customFormat="1">
      <c r="A198" s="41"/>
      <c r="B198" s="42"/>
      <c r="C198" s="43"/>
      <c r="D198" s="228" t="s">
        <v>175</v>
      </c>
      <c r="E198" s="43"/>
      <c r="F198" s="229" t="s">
        <v>1226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175</v>
      </c>
      <c r="AU198" s="20" t="s">
        <v>81</v>
      </c>
    </row>
    <row r="199" s="13" customFormat="1">
      <c r="A199" s="13"/>
      <c r="B199" s="233"/>
      <c r="C199" s="234"/>
      <c r="D199" s="235" t="s">
        <v>177</v>
      </c>
      <c r="E199" s="236" t="s">
        <v>19</v>
      </c>
      <c r="F199" s="237" t="s">
        <v>1162</v>
      </c>
      <c r="G199" s="234"/>
      <c r="H199" s="236" t="s">
        <v>19</v>
      </c>
      <c r="I199" s="238"/>
      <c r="J199" s="234"/>
      <c r="K199" s="234"/>
      <c r="L199" s="239"/>
      <c r="M199" s="240"/>
      <c r="N199" s="241"/>
      <c r="O199" s="241"/>
      <c r="P199" s="241"/>
      <c r="Q199" s="241"/>
      <c r="R199" s="241"/>
      <c r="S199" s="241"/>
      <c r="T199" s="242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3" t="s">
        <v>177</v>
      </c>
      <c r="AU199" s="243" t="s">
        <v>81</v>
      </c>
      <c r="AV199" s="13" t="s">
        <v>79</v>
      </c>
      <c r="AW199" s="13" t="s">
        <v>33</v>
      </c>
      <c r="AX199" s="13" t="s">
        <v>71</v>
      </c>
      <c r="AY199" s="243" t="s">
        <v>166</v>
      </c>
    </row>
    <row r="200" s="14" customFormat="1">
      <c r="A200" s="14"/>
      <c r="B200" s="244"/>
      <c r="C200" s="245"/>
      <c r="D200" s="235" t="s">
        <v>177</v>
      </c>
      <c r="E200" s="246" t="s">
        <v>19</v>
      </c>
      <c r="F200" s="247" t="s">
        <v>1227</v>
      </c>
      <c r="G200" s="245"/>
      <c r="H200" s="248">
        <v>0.074999999999999997</v>
      </c>
      <c r="I200" s="249"/>
      <c r="J200" s="245"/>
      <c r="K200" s="245"/>
      <c r="L200" s="250"/>
      <c r="M200" s="251"/>
      <c r="N200" s="252"/>
      <c r="O200" s="252"/>
      <c r="P200" s="252"/>
      <c r="Q200" s="252"/>
      <c r="R200" s="252"/>
      <c r="S200" s="252"/>
      <c r="T200" s="253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4" t="s">
        <v>177</v>
      </c>
      <c r="AU200" s="254" t="s">
        <v>81</v>
      </c>
      <c r="AV200" s="14" t="s">
        <v>81</v>
      </c>
      <c r="AW200" s="14" t="s">
        <v>33</v>
      </c>
      <c r="AX200" s="14" t="s">
        <v>71</v>
      </c>
      <c r="AY200" s="254" t="s">
        <v>166</v>
      </c>
    </row>
    <row r="201" s="14" customFormat="1">
      <c r="A201" s="14"/>
      <c r="B201" s="244"/>
      <c r="C201" s="245"/>
      <c r="D201" s="235" t="s">
        <v>177</v>
      </c>
      <c r="E201" s="246" t="s">
        <v>19</v>
      </c>
      <c r="F201" s="247" t="s">
        <v>1228</v>
      </c>
      <c r="G201" s="245"/>
      <c r="H201" s="248">
        <v>0.083000000000000004</v>
      </c>
      <c r="I201" s="249"/>
      <c r="J201" s="245"/>
      <c r="K201" s="245"/>
      <c r="L201" s="250"/>
      <c r="M201" s="251"/>
      <c r="N201" s="252"/>
      <c r="O201" s="252"/>
      <c r="P201" s="252"/>
      <c r="Q201" s="252"/>
      <c r="R201" s="252"/>
      <c r="S201" s="252"/>
      <c r="T201" s="253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4" t="s">
        <v>177</v>
      </c>
      <c r="AU201" s="254" t="s">
        <v>81</v>
      </c>
      <c r="AV201" s="14" t="s">
        <v>81</v>
      </c>
      <c r="AW201" s="14" t="s">
        <v>33</v>
      </c>
      <c r="AX201" s="14" t="s">
        <v>71</v>
      </c>
      <c r="AY201" s="254" t="s">
        <v>166</v>
      </c>
    </row>
    <row r="202" s="15" customFormat="1">
      <c r="A202" s="15"/>
      <c r="B202" s="255"/>
      <c r="C202" s="256"/>
      <c r="D202" s="235" t="s">
        <v>177</v>
      </c>
      <c r="E202" s="257" t="s">
        <v>19</v>
      </c>
      <c r="F202" s="258" t="s">
        <v>180</v>
      </c>
      <c r="G202" s="256"/>
      <c r="H202" s="259">
        <v>0.158</v>
      </c>
      <c r="I202" s="260"/>
      <c r="J202" s="256"/>
      <c r="K202" s="256"/>
      <c r="L202" s="261"/>
      <c r="M202" s="262"/>
      <c r="N202" s="263"/>
      <c r="O202" s="263"/>
      <c r="P202" s="263"/>
      <c r="Q202" s="263"/>
      <c r="R202" s="263"/>
      <c r="S202" s="263"/>
      <c r="T202" s="264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65" t="s">
        <v>177</v>
      </c>
      <c r="AU202" s="265" t="s">
        <v>81</v>
      </c>
      <c r="AV202" s="15" t="s">
        <v>173</v>
      </c>
      <c r="AW202" s="15" t="s">
        <v>33</v>
      </c>
      <c r="AX202" s="15" t="s">
        <v>79</v>
      </c>
      <c r="AY202" s="265" t="s">
        <v>166</v>
      </c>
    </row>
    <row r="203" s="12" customFormat="1" ht="22.8" customHeight="1">
      <c r="A203" s="12"/>
      <c r="B203" s="199"/>
      <c r="C203" s="200"/>
      <c r="D203" s="201" t="s">
        <v>70</v>
      </c>
      <c r="E203" s="213" t="s">
        <v>198</v>
      </c>
      <c r="F203" s="213" t="s">
        <v>1229</v>
      </c>
      <c r="G203" s="200"/>
      <c r="H203" s="200"/>
      <c r="I203" s="203"/>
      <c r="J203" s="214">
        <f>BK203</f>
        <v>0</v>
      </c>
      <c r="K203" s="200"/>
      <c r="L203" s="205"/>
      <c r="M203" s="206"/>
      <c r="N203" s="207"/>
      <c r="O203" s="207"/>
      <c r="P203" s="208">
        <f>SUM(P204:P229)</f>
        <v>0</v>
      </c>
      <c r="Q203" s="207"/>
      <c r="R203" s="208">
        <f>SUM(R204:R229)</f>
        <v>216.666966</v>
      </c>
      <c r="S203" s="207"/>
      <c r="T203" s="209">
        <f>SUM(T204:T229)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10" t="s">
        <v>79</v>
      </c>
      <c r="AT203" s="211" t="s">
        <v>70</v>
      </c>
      <c r="AU203" s="211" t="s">
        <v>79</v>
      </c>
      <c r="AY203" s="210" t="s">
        <v>166</v>
      </c>
      <c r="BK203" s="212">
        <f>SUM(BK204:BK229)</f>
        <v>0</v>
      </c>
    </row>
    <row r="204" s="2" customFormat="1" ht="21.75" customHeight="1">
      <c r="A204" s="41"/>
      <c r="B204" s="42"/>
      <c r="C204" s="215" t="s">
        <v>325</v>
      </c>
      <c r="D204" s="215" t="s">
        <v>168</v>
      </c>
      <c r="E204" s="216" t="s">
        <v>1230</v>
      </c>
      <c r="F204" s="217" t="s">
        <v>1231</v>
      </c>
      <c r="G204" s="218" t="s">
        <v>188</v>
      </c>
      <c r="H204" s="219">
        <v>201.90000000000001</v>
      </c>
      <c r="I204" s="220"/>
      <c r="J204" s="221">
        <f>ROUND(I204*H204,2)</f>
        <v>0</v>
      </c>
      <c r="K204" s="217" t="s">
        <v>172</v>
      </c>
      <c r="L204" s="47"/>
      <c r="M204" s="222" t="s">
        <v>19</v>
      </c>
      <c r="N204" s="223" t="s">
        <v>42</v>
      </c>
      <c r="O204" s="87"/>
      <c r="P204" s="224">
        <f>O204*H204</f>
        <v>0</v>
      </c>
      <c r="Q204" s="224">
        <v>0.32200000000000001</v>
      </c>
      <c r="R204" s="224">
        <f>Q204*H204</f>
        <v>65.011800000000008</v>
      </c>
      <c r="S204" s="224">
        <v>0</v>
      </c>
      <c r="T204" s="225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6" t="s">
        <v>173</v>
      </c>
      <c r="AT204" s="226" t="s">
        <v>168</v>
      </c>
      <c r="AU204" s="226" t="s">
        <v>81</v>
      </c>
      <c r="AY204" s="20" t="s">
        <v>166</v>
      </c>
      <c r="BE204" s="227">
        <f>IF(N204="základní",J204,0)</f>
        <v>0</v>
      </c>
      <c r="BF204" s="227">
        <f>IF(N204="snížená",J204,0)</f>
        <v>0</v>
      </c>
      <c r="BG204" s="227">
        <f>IF(N204="zákl. přenesená",J204,0)</f>
        <v>0</v>
      </c>
      <c r="BH204" s="227">
        <f>IF(N204="sníž. přenesená",J204,0)</f>
        <v>0</v>
      </c>
      <c r="BI204" s="227">
        <f>IF(N204="nulová",J204,0)</f>
        <v>0</v>
      </c>
      <c r="BJ204" s="20" t="s">
        <v>79</v>
      </c>
      <c r="BK204" s="227">
        <f>ROUND(I204*H204,2)</f>
        <v>0</v>
      </c>
      <c r="BL204" s="20" t="s">
        <v>173</v>
      </c>
      <c r="BM204" s="226" t="s">
        <v>1232</v>
      </c>
    </row>
    <row r="205" s="2" customFormat="1">
      <c r="A205" s="41"/>
      <c r="B205" s="42"/>
      <c r="C205" s="43"/>
      <c r="D205" s="228" t="s">
        <v>175</v>
      </c>
      <c r="E205" s="43"/>
      <c r="F205" s="229" t="s">
        <v>1233</v>
      </c>
      <c r="G205" s="43"/>
      <c r="H205" s="43"/>
      <c r="I205" s="230"/>
      <c r="J205" s="43"/>
      <c r="K205" s="43"/>
      <c r="L205" s="47"/>
      <c r="M205" s="231"/>
      <c r="N205" s="232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175</v>
      </c>
      <c r="AU205" s="20" t="s">
        <v>81</v>
      </c>
    </row>
    <row r="206" s="13" customFormat="1">
      <c r="A206" s="13"/>
      <c r="B206" s="233"/>
      <c r="C206" s="234"/>
      <c r="D206" s="235" t="s">
        <v>177</v>
      </c>
      <c r="E206" s="236" t="s">
        <v>19</v>
      </c>
      <c r="F206" s="237" t="s">
        <v>1172</v>
      </c>
      <c r="G206" s="234"/>
      <c r="H206" s="236" t="s">
        <v>19</v>
      </c>
      <c r="I206" s="238"/>
      <c r="J206" s="234"/>
      <c r="K206" s="234"/>
      <c r="L206" s="239"/>
      <c r="M206" s="240"/>
      <c r="N206" s="241"/>
      <c r="O206" s="241"/>
      <c r="P206" s="241"/>
      <c r="Q206" s="241"/>
      <c r="R206" s="241"/>
      <c r="S206" s="241"/>
      <c r="T206" s="242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3" t="s">
        <v>177</v>
      </c>
      <c r="AU206" s="243" t="s">
        <v>81</v>
      </c>
      <c r="AV206" s="13" t="s">
        <v>79</v>
      </c>
      <c r="AW206" s="13" t="s">
        <v>33</v>
      </c>
      <c r="AX206" s="13" t="s">
        <v>71</v>
      </c>
      <c r="AY206" s="243" t="s">
        <v>166</v>
      </c>
    </row>
    <row r="207" s="13" customFormat="1">
      <c r="A207" s="13"/>
      <c r="B207" s="233"/>
      <c r="C207" s="234"/>
      <c r="D207" s="235" t="s">
        <v>177</v>
      </c>
      <c r="E207" s="236" t="s">
        <v>19</v>
      </c>
      <c r="F207" s="237" t="s">
        <v>1219</v>
      </c>
      <c r="G207" s="234"/>
      <c r="H207" s="236" t="s">
        <v>19</v>
      </c>
      <c r="I207" s="238"/>
      <c r="J207" s="234"/>
      <c r="K207" s="234"/>
      <c r="L207" s="239"/>
      <c r="M207" s="240"/>
      <c r="N207" s="241"/>
      <c r="O207" s="241"/>
      <c r="P207" s="241"/>
      <c r="Q207" s="241"/>
      <c r="R207" s="241"/>
      <c r="S207" s="241"/>
      <c r="T207" s="242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3" t="s">
        <v>177</v>
      </c>
      <c r="AU207" s="243" t="s">
        <v>81</v>
      </c>
      <c r="AV207" s="13" t="s">
        <v>79</v>
      </c>
      <c r="AW207" s="13" t="s">
        <v>33</v>
      </c>
      <c r="AX207" s="13" t="s">
        <v>71</v>
      </c>
      <c r="AY207" s="243" t="s">
        <v>166</v>
      </c>
    </row>
    <row r="208" s="13" customFormat="1">
      <c r="A208" s="13"/>
      <c r="B208" s="233"/>
      <c r="C208" s="234"/>
      <c r="D208" s="235" t="s">
        <v>177</v>
      </c>
      <c r="E208" s="236" t="s">
        <v>19</v>
      </c>
      <c r="F208" s="237" t="s">
        <v>1234</v>
      </c>
      <c r="G208" s="234"/>
      <c r="H208" s="236" t="s">
        <v>19</v>
      </c>
      <c r="I208" s="238"/>
      <c r="J208" s="234"/>
      <c r="K208" s="234"/>
      <c r="L208" s="239"/>
      <c r="M208" s="240"/>
      <c r="N208" s="241"/>
      <c r="O208" s="241"/>
      <c r="P208" s="241"/>
      <c r="Q208" s="241"/>
      <c r="R208" s="241"/>
      <c r="S208" s="241"/>
      <c r="T208" s="242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3" t="s">
        <v>177</v>
      </c>
      <c r="AU208" s="243" t="s">
        <v>81</v>
      </c>
      <c r="AV208" s="13" t="s">
        <v>79</v>
      </c>
      <c r="AW208" s="13" t="s">
        <v>33</v>
      </c>
      <c r="AX208" s="13" t="s">
        <v>71</v>
      </c>
      <c r="AY208" s="243" t="s">
        <v>166</v>
      </c>
    </row>
    <row r="209" s="14" customFormat="1">
      <c r="A209" s="14"/>
      <c r="B209" s="244"/>
      <c r="C209" s="245"/>
      <c r="D209" s="235" t="s">
        <v>177</v>
      </c>
      <c r="E209" s="246" t="s">
        <v>19</v>
      </c>
      <c r="F209" s="247" t="s">
        <v>1220</v>
      </c>
      <c r="G209" s="245"/>
      <c r="H209" s="248">
        <v>201.90000000000001</v>
      </c>
      <c r="I209" s="249"/>
      <c r="J209" s="245"/>
      <c r="K209" s="245"/>
      <c r="L209" s="250"/>
      <c r="M209" s="251"/>
      <c r="N209" s="252"/>
      <c r="O209" s="252"/>
      <c r="P209" s="252"/>
      <c r="Q209" s="252"/>
      <c r="R209" s="252"/>
      <c r="S209" s="252"/>
      <c r="T209" s="253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4" t="s">
        <v>177</v>
      </c>
      <c r="AU209" s="254" t="s">
        <v>81</v>
      </c>
      <c r="AV209" s="14" t="s">
        <v>81</v>
      </c>
      <c r="AW209" s="14" t="s">
        <v>33</v>
      </c>
      <c r="AX209" s="14" t="s">
        <v>71</v>
      </c>
      <c r="AY209" s="254" t="s">
        <v>166</v>
      </c>
    </row>
    <row r="210" s="15" customFormat="1">
      <c r="A210" s="15"/>
      <c r="B210" s="255"/>
      <c r="C210" s="256"/>
      <c r="D210" s="235" t="s">
        <v>177</v>
      </c>
      <c r="E210" s="257" t="s">
        <v>19</v>
      </c>
      <c r="F210" s="258" t="s">
        <v>180</v>
      </c>
      <c r="G210" s="256"/>
      <c r="H210" s="259">
        <v>201.90000000000001</v>
      </c>
      <c r="I210" s="260"/>
      <c r="J210" s="256"/>
      <c r="K210" s="256"/>
      <c r="L210" s="261"/>
      <c r="M210" s="262"/>
      <c r="N210" s="263"/>
      <c r="O210" s="263"/>
      <c r="P210" s="263"/>
      <c r="Q210" s="263"/>
      <c r="R210" s="263"/>
      <c r="S210" s="263"/>
      <c r="T210" s="264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65" t="s">
        <v>177</v>
      </c>
      <c r="AU210" s="265" t="s">
        <v>81</v>
      </c>
      <c r="AV210" s="15" t="s">
        <v>173</v>
      </c>
      <c r="AW210" s="15" t="s">
        <v>33</v>
      </c>
      <c r="AX210" s="15" t="s">
        <v>79</v>
      </c>
      <c r="AY210" s="265" t="s">
        <v>166</v>
      </c>
    </row>
    <row r="211" s="2" customFormat="1" ht="21.75" customHeight="1">
      <c r="A211" s="41"/>
      <c r="B211" s="42"/>
      <c r="C211" s="215" t="s">
        <v>332</v>
      </c>
      <c r="D211" s="215" t="s">
        <v>168</v>
      </c>
      <c r="E211" s="216" t="s">
        <v>1235</v>
      </c>
      <c r="F211" s="217" t="s">
        <v>1236</v>
      </c>
      <c r="G211" s="218" t="s">
        <v>188</v>
      </c>
      <c r="H211" s="219">
        <v>201.90000000000001</v>
      </c>
      <c r="I211" s="220"/>
      <c r="J211" s="221">
        <f>ROUND(I211*H211,2)</f>
        <v>0</v>
      </c>
      <c r="K211" s="217" t="s">
        <v>172</v>
      </c>
      <c r="L211" s="47"/>
      <c r="M211" s="222" t="s">
        <v>19</v>
      </c>
      <c r="N211" s="223" t="s">
        <v>42</v>
      </c>
      <c r="O211" s="87"/>
      <c r="P211" s="224">
        <f>O211*H211</f>
        <v>0</v>
      </c>
      <c r="Q211" s="224">
        <v>0.46000000000000002</v>
      </c>
      <c r="R211" s="224">
        <f>Q211*H211</f>
        <v>92.874000000000009</v>
      </c>
      <c r="S211" s="224">
        <v>0</v>
      </c>
      <c r="T211" s="225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173</v>
      </c>
      <c r="AT211" s="226" t="s">
        <v>168</v>
      </c>
      <c r="AU211" s="226" t="s">
        <v>81</v>
      </c>
      <c r="AY211" s="20" t="s">
        <v>166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79</v>
      </c>
      <c r="BK211" s="227">
        <f>ROUND(I211*H211,2)</f>
        <v>0</v>
      </c>
      <c r="BL211" s="20" t="s">
        <v>173</v>
      </c>
      <c r="BM211" s="226" t="s">
        <v>1237</v>
      </c>
    </row>
    <row r="212" s="2" customFormat="1">
      <c r="A212" s="41"/>
      <c r="B212" s="42"/>
      <c r="C212" s="43"/>
      <c r="D212" s="228" t="s">
        <v>175</v>
      </c>
      <c r="E212" s="43"/>
      <c r="F212" s="229" t="s">
        <v>1238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175</v>
      </c>
      <c r="AU212" s="20" t="s">
        <v>81</v>
      </c>
    </row>
    <row r="213" s="13" customFormat="1">
      <c r="A213" s="13"/>
      <c r="B213" s="233"/>
      <c r="C213" s="234"/>
      <c r="D213" s="235" t="s">
        <v>177</v>
      </c>
      <c r="E213" s="236" t="s">
        <v>19</v>
      </c>
      <c r="F213" s="237" t="s">
        <v>1172</v>
      </c>
      <c r="G213" s="234"/>
      <c r="H213" s="236" t="s">
        <v>19</v>
      </c>
      <c r="I213" s="238"/>
      <c r="J213" s="234"/>
      <c r="K213" s="234"/>
      <c r="L213" s="239"/>
      <c r="M213" s="240"/>
      <c r="N213" s="241"/>
      <c r="O213" s="241"/>
      <c r="P213" s="241"/>
      <c r="Q213" s="241"/>
      <c r="R213" s="241"/>
      <c r="S213" s="241"/>
      <c r="T213" s="24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3" t="s">
        <v>177</v>
      </c>
      <c r="AU213" s="243" t="s">
        <v>81</v>
      </c>
      <c r="AV213" s="13" t="s">
        <v>79</v>
      </c>
      <c r="AW213" s="13" t="s">
        <v>33</v>
      </c>
      <c r="AX213" s="13" t="s">
        <v>71</v>
      </c>
      <c r="AY213" s="243" t="s">
        <v>166</v>
      </c>
    </row>
    <row r="214" s="13" customFormat="1">
      <c r="A214" s="13"/>
      <c r="B214" s="233"/>
      <c r="C214" s="234"/>
      <c r="D214" s="235" t="s">
        <v>177</v>
      </c>
      <c r="E214" s="236" t="s">
        <v>19</v>
      </c>
      <c r="F214" s="237" t="s">
        <v>1219</v>
      </c>
      <c r="G214" s="234"/>
      <c r="H214" s="236" t="s">
        <v>19</v>
      </c>
      <c r="I214" s="238"/>
      <c r="J214" s="234"/>
      <c r="K214" s="234"/>
      <c r="L214" s="239"/>
      <c r="M214" s="240"/>
      <c r="N214" s="241"/>
      <c r="O214" s="241"/>
      <c r="P214" s="241"/>
      <c r="Q214" s="241"/>
      <c r="R214" s="241"/>
      <c r="S214" s="241"/>
      <c r="T214" s="242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3" t="s">
        <v>177</v>
      </c>
      <c r="AU214" s="243" t="s">
        <v>81</v>
      </c>
      <c r="AV214" s="13" t="s">
        <v>79</v>
      </c>
      <c r="AW214" s="13" t="s">
        <v>33</v>
      </c>
      <c r="AX214" s="13" t="s">
        <v>71</v>
      </c>
      <c r="AY214" s="243" t="s">
        <v>166</v>
      </c>
    </row>
    <row r="215" s="13" customFormat="1">
      <c r="A215" s="13"/>
      <c r="B215" s="233"/>
      <c r="C215" s="234"/>
      <c r="D215" s="235" t="s">
        <v>177</v>
      </c>
      <c r="E215" s="236" t="s">
        <v>19</v>
      </c>
      <c r="F215" s="237" t="s">
        <v>1239</v>
      </c>
      <c r="G215" s="234"/>
      <c r="H215" s="236" t="s">
        <v>19</v>
      </c>
      <c r="I215" s="238"/>
      <c r="J215" s="234"/>
      <c r="K215" s="234"/>
      <c r="L215" s="239"/>
      <c r="M215" s="240"/>
      <c r="N215" s="241"/>
      <c r="O215" s="241"/>
      <c r="P215" s="241"/>
      <c r="Q215" s="241"/>
      <c r="R215" s="241"/>
      <c r="S215" s="241"/>
      <c r="T215" s="242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3" t="s">
        <v>177</v>
      </c>
      <c r="AU215" s="243" t="s">
        <v>81</v>
      </c>
      <c r="AV215" s="13" t="s">
        <v>79</v>
      </c>
      <c r="AW215" s="13" t="s">
        <v>33</v>
      </c>
      <c r="AX215" s="13" t="s">
        <v>71</v>
      </c>
      <c r="AY215" s="243" t="s">
        <v>166</v>
      </c>
    </row>
    <row r="216" s="14" customFormat="1">
      <c r="A216" s="14"/>
      <c r="B216" s="244"/>
      <c r="C216" s="245"/>
      <c r="D216" s="235" t="s">
        <v>177</v>
      </c>
      <c r="E216" s="246" t="s">
        <v>19</v>
      </c>
      <c r="F216" s="247" t="s">
        <v>1220</v>
      </c>
      <c r="G216" s="245"/>
      <c r="H216" s="248">
        <v>201.90000000000001</v>
      </c>
      <c r="I216" s="249"/>
      <c r="J216" s="245"/>
      <c r="K216" s="245"/>
      <c r="L216" s="250"/>
      <c r="M216" s="251"/>
      <c r="N216" s="252"/>
      <c r="O216" s="252"/>
      <c r="P216" s="252"/>
      <c r="Q216" s="252"/>
      <c r="R216" s="252"/>
      <c r="S216" s="252"/>
      <c r="T216" s="253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4" t="s">
        <v>177</v>
      </c>
      <c r="AU216" s="254" t="s">
        <v>81</v>
      </c>
      <c r="AV216" s="14" t="s">
        <v>81</v>
      </c>
      <c r="AW216" s="14" t="s">
        <v>33</v>
      </c>
      <c r="AX216" s="14" t="s">
        <v>71</v>
      </c>
      <c r="AY216" s="254" t="s">
        <v>166</v>
      </c>
    </row>
    <row r="217" s="15" customFormat="1">
      <c r="A217" s="15"/>
      <c r="B217" s="255"/>
      <c r="C217" s="256"/>
      <c r="D217" s="235" t="s">
        <v>177</v>
      </c>
      <c r="E217" s="257" t="s">
        <v>19</v>
      </c>
      <c r="F217" s="258" t="s">
        <v>180</v>
      </c>
      <c r="G217" s="256"/>
      <c r="H217" s="259">
        <v>201.90000000000001</v>
      </c>
      <c r="I217" s="260"/>
      <c r="J217" s="256"/>
      <c r="K217" s="256"/>
      <c r="L217" s="261"/>
      <c r="M217" s="262"/>
      <c r="N217" s="263"/>
      <c r="O217" s="263"/>
      <c r="P217" s="263"/>
      <c r="Q217" s="263"/>
      <c r="R217" s="263"/>
      <c r="S217" s="263"/>
      <c r="T217" s="264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65" t="s">
        <v>177</v>
      </c>
      <c r="AU217" s="265" t="s">
        <v>81</v>
      </c>
      <c r="AV217" s="15" t="s">
        <v>173</v>
      </c>
      <c r="AW217" s="15" t="s">
        <v>33</v>
      </c>
      <c r="AX217" s="15" t="s">
        <v>79</v>
      </c>
      <c r="AY217" s="265" t="s">
        <v>166</v>
      </c>
    </row>
    <row r="218" s="2" customFormat="1" ht="44.25" customHeight="1">
      <c r="A218" s="41"/>
      <c r="B218" s="42"/>
      <c r="C218" s="215" t="s">
        <v>338</v>
      </c>
      <c r="D218" s="215" t="s">
        <v>168</v>
      </c>
      <c r="E218" s="216" t="s">
        <v>1240</v>
      </c>
      <c r="F218" s="217" t="s">
        <v>1241</v>
      </c>
      <c r="G218" s="218" t="s">
        <v>188</v>
      </c>
      <c r="H218" s="219">
        <v>201.90000000000001</v>
      </c>
      <c r="I218" s="220"/>
      <c r="J218" s="221">
        <f>ROUND(I218*H218,2)</f>
        <v>0</v>
      </c>
      <c r="K218" s="217" t="s">
        <v>172</v>
      </c>
      <c r="L218" s="47"/>
      <c r="M218" s="222" t="s">
        <v>19</v>
      </c>
      <c r="N218" s="223" t="s">
        <v>42</v>
      </c>
      <c r="O218" s="87"/>
      <c r="P218" s="224">
        <f>O218*H218</f>
        <v>0</v>
      </c>
      <c r="Q218" s="224">
        <v>0.11162</v>
      </c>
      <c r="R218" s="224">
        <f>Q218*H218</f>
        <v>22.536078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173</v>
      </c>
      <c r="AT218" s="226" t="s">
        <v>168</v>
      </c>
      <c r="AU218" s="226" t="s">
        <v>81</v>
      </c>
      <c r="AY218" s="20" t="s">
        <v>166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79</v>
      </c>
      <c r="BK218" s="227">
        <f>ROUND(I218*H218,2)</f>
        <v>0</v>
      </c>
      <c r="BL218" s="20" t="s">
        <v>173</v>
      </c>
      <c r="BM218" s="226" t="s">
        <v>1242</v>
      </c>
    </row>
    <row r="219" s="2" customFormat="1">
      <c r="A219" s="41"/>
      <c r="B219" s="42"/>
      <c r="C219" s="43"/>
      <c r="D219" s="228" t="s">
        <v>175</v>
      </c>
      <c r="E219" s="43"/>
      <c r="F219" s="229" t="s">
        <v>1243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175</v>
      </c>
      <c r="AU219" s="20" t="s">
        <v>81</v>
      </c>
    </row>
    <row r="220" s="13" customFormat="1">
      <c r="A220" s="13"/>
      <c r="B220" s="233"/>
      <c r="C220" s="234"/>
      <c r="D220" s="235" t="s">
        <v>177</v>
      </c>
      <c r="E220" s="236" t="s">
        <v>19</v>
      </c>
      <c r="F220" s="237" t="s">
        <v>1172</v>
      </c>
      <c r="G220" s="234"/>
      <c r="H220" s="236" t="s">
        <v>19</v>
      </c>
      <c r="I220" s="238"/>
      <c r="J220" s="234"/>
      <c r="K220" s="234"/>
      <c r="L220" s="239"/>
      <c r="M220" s="240"/>
      <c r="N220" s="241"/>
      <c r="O220" s="241"/>
      <c r="P220" s="241"/>
      <c r="Q220" s="241"/>
      <c r="R220" s="241"/>
      <c r="S220" s="241"/>
      <c r="T220" s="242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3" t="s">
        <v>177</v>
      </c>
      <c r="AU220" s="243" t="s">
        <v>81</v>
      </c>
      <c r="AV220" s="13" t="s">
        <v>79</v>
      </c>
      <c r="AW220" s="13" t="s">
        <v>33</v>
      </c>
      <c r="AX220" s="13" t="s">
        <v>71</v>
      </c>
      <c r="AY220" s="243" t="s">
        <v>166</v>
      </c>
    </row>
    <row r="221" s="13" customFormat="1">
      <c r="A221" s="13"/>
      <c r="B221" s="233"/>
      <c r="C221" s="234"/>
      <c r="D221" s="235" t="s">
        <v>177</v>
      </c>
      <c r="E221" s="236" t="s">
        <v>19</v>
      </c>
      <c r="F221" s="237" t="s">
        <v>1219</v>
      </c>
      <c r="G221" s="234"/>
      <c r="H221" s="236" t="s">
        <v>19</v>
      </c>
      <c r="I221" s="238"/>
      <c r="J221" s="234"/>
      <c r="K221" s="234"/>
      <c r="L221" s="239"/>
      <c r="M221" s="240"/>
      <c r="N221" s="241"/>
      <c r="O221" s="241"/>
      <c r="P221" s="241"/>
      <c r="Q221" s="241"/>
      <c r="R221" s="241"/>
      <c r="S221" s="241"/>
      <c r="T221" s="242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3" t="s">
        <v>177</v>
      </c>
      <c r="AU221" s="243" t="s">
        <v>81</v>
      </c>
      <c r="AV221" s="13" t="s">
        <v>79</v>
      </c>
      <c r="AW221" s="13" t="s">
        <v>33</v>
      </c>
      <c r="AX221" s="13" t="s">
        <v>71</v>
      </c>
      <c r="AY221" s="243" t="s">
        <v>166</v>
      </c>
    </row>
    <row r="222" s="14" customFormat="1">
      <c r="A222" s="14"/>
      <c r="B222" s="244"/>
      <c r="C222" s="245"/>
      <c r="D222" s="235" t="s">
        <v>177</v>
      </c>
      <c r="E222" s="246" t="s">
        <v>19</v>
      </c>
      <c r="F222" s="247" t="s">
        <v>1220</v>
      </c>
      <c r="G222" s="245"/>
      <c r="H222" s="248">
        <v>201.90000000000001</v>
      </c>
      <c r="I222" s="249"/>
      <c r="J222" s="245"/>
      <c r="K222" s="245"/>
      <c r="L222" s="250"/>
      <c r="M222" s="251"/>
      <c r="N222" s="252"/>
      <c r="O222" s="252"/>
      <c r="P222" s="252"/>
      <c r="Q222" s="252"/>
      <c r="R222" s="252"/>
      <c r="S222" s="252"/>
      <c r="T222" s="253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4" t="s">
        <v>177</v>
      </c>
      <c r="AU222" s="254" t="s">
        <v>81</v>
      </c>
      <c r="AV222" s="14" t="s">
        <v>81</v>
      </c>
      <c r="AW222" s="14" t="s">
        <v>33</v>
      </c>
      <c r="AX222" s="14" t="s">
        <v>71</v>
      </c>
      <c r="AY222" s="254" t="s">
        <v>166</v>
      </c>
    </row>
    <row r="223" s="15" customFormat="1">
      <c r="A223" s="15"/>
      <c r="B223" s="255"/>
      <c r="C223" s="256"/>
      <c r="D223" s="235" t="s">
        <v>177</v>
      </c>
      <c r="E223" s="257" t="s">
        <v>19</v>
      </c>
      <c r="F223" s="258" t="s">
        <v>180</v>
      </c>
      <c r="G223" s="256"/>
      <c r="H223" s="259">
        <v>201.90000000000001</v>
      </c>
      <c r="I223" s="260"/>
      <c r="J223" s="256"/>
      <c r="K223" s="256"/>
      <c r="L223" s="261"/>
      <c r="M223" s="262"/>
      <c r="N223" s="263"/>
      <c r="O223" s="263"/>
      <c r="P223" s="263"/>
      <c r="Q223" s="263"/>
      <c r="R223" s="263"/>
      <c r="S223" s="263"/>
      <c r="T223" s="264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5" t="s">
        <v>177</v>
      </c>
      <c r="AU223" s="265" t="s">
        <v>81</v>
      </c>
      <c r="AV223" s="15" t="s">
        <v>173</v>
      </c>
      <c r="AW223" s="15" t="s">
        <v>33</v>
      </c>
      <c r="AX223" s="15" t="s">
        <v>79</v>
      </c>
      <c r="AY223" s="265" t="s">
        <v>166</v>
      </c>
    </row>
    <row r="224" s="2" customFormat="1" ht="16.5" customHeight="1">
      <c r="A224" s="41"/>
      <c r="B224" s="42"/>
      <c r="C224" s="283" t="s">
        <v>344</v>
      </c>
      <c r="D224" s="283" t="s">
        <v>392</v>
      </c>
      <c r="E224" s="284" t="s">
        <v>1244</v>
      </c>
      <c r="F224" s="285" t="s">
        <v>1245</v>
      </c>
      <c r="G224" s="286" t="s">
        <v>188</v>
      </c>
      <c r="H224" s="287">
        <v>205.93799999999999</v>
      </c>
      <c r="I224" s="288"/>
      <c r="J224" s="289">
        <f>ROUND(I224*H224,2)</f>
        <v>0</v>
      </c>
      <c r="K224" s="285" t="s">
        <v>172</v>
      </c>
      <c r="L224" s="290"/>
      <c r="M224" s="291" t="s">
        <v>19</v>
      </c>
      <c r="N224" s="292" t="s">
        <v>42</v>
      </c>
      <c r="O224" s="87"/>
      <c r="P224" s="224">
        <f>O224*H224</f>
        <v>0</v>
      </c>
      <c r="Q224" s="224">
        <v>0.17599999999999999</v>
      </c>
      <c r="R224" s="224">
        <f>Q224*H224</f>
        <v>36.245087999999996</v>
      </c>
      <c r="S224" s="224">
        <v>0</v>
      </c>
      <c r="T224" s="225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6" t="s">
        <v>226</v>
      </c>
      <c r="AT224" s="226" t="s">
        <v>392</v>
      </c>
      <c r="AU224" s="226" t="s">
        <v>81</v>
      </c>
      <c r="AY224" s="20" t="s">
        <v>166</v>
      </c>
      <c r="BE224" s="227">
        <f>IF(N224="základní",J224,0)</f>
        <v>0</v>
      </c>
      <c r="BF224" s="227">
        <f>IF(N224="snížená",J224,0)</f>
        <v>0</v>
      </c>
      <c r="BG224" s="227">
        <f>IF(N224="zákl. přenesená",J224,0)</f>
        <v>0</v>
      </c>
      <c r="BH224" s="227">
        <f>IF(N224="sníž. přenesená",J224,0)</f>
        <v>0</v>
      </c>
      <c r="BI224" s="227">
        <f>IF(N224="nulová",J224,0)</f>
        <v>0</v>
      </c>
      <c r="BJ224" s="20" t="s">
        <v>79</v>
      </c>
      <c r="BK224" s="227">
        <f>ROUND(I224*H224,2)</f>
        <v>0</v>
      </c>
      <c r="BL224" s="20" t="s">
        <v>173</v>
      </c>
      <c r="BM224" s="226" t="s">
        <v>1246</v>
      </c>
    </row>
    <row r="225" s="13" customFormat="1">
      <c r="A225" s="13"/>
      <c r="B225" s="233"/>
      <c r="C225" s="234"/>
      <c r="D225" s="235" t="s">
        <v>177</v>
      </c>
      <c r="E225" s="236" t="s">
        <v>19</v>
      </c>
      <c r="F225" s="237" t="s">
        <v>1172</v>
      </c>
      <c r="G225" s="234"/>
      <c r="H225" s="236" t="s">
        <v>19</v>
      </c>
      <c r="I225" s="238"/>
      <c r="J225" s="234"/>
      <c r="K225" s="234"/>
      <c r="L225" s="239"/>
      <c r="M225" s="240"/>
      <c r="N225" s="241"/>
      <c r="O225" s="241"/>
      <c r="P225" s="241"/>
      <c r="Q225" s="241"/>
      <c r="R225" s="241"/>
      <c r="S225" s="241"/>
      <c r="T225" s="242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3" t="s">
        <v>177</v>
      </c>
      <c r="AU225" s="243" t="s">
        <v>81</v>
      </c>
      <c r="AV225" s="13" t="s">
        <v>79</v>
      </c>
      <c r="AW225" s="13" t="s">
        <v>33</v>
      </c>
      <c r="AX225" s="13" t="s">
        <v>71</v>
      </c>
      <c r="AY225" s="243" t="s">
        <v>166</v>
      </c>
    </row>
    <row r="226" s="13" customFormat="1">
      <c r="A226" s="13"/>
      <c r="B226" s="233"/>
      <c r="C226" s="234"/>
      <c r="D226" s="235" t="s">
        <v>177</v>
      </c>
      <c r="E226" s="236" t="s">
        <v>19</v>
      </c>
      <c r="F226" s="237" t="s">
        <v>1219</v>
      </c>
      <c r="G226" s="234"/>
      <c r="H226" s="236" t="s">
        <v>19</v>
      </c>
      <c r="I226" s="238"/>
      <c r="J226" s="234"/>
      <c r="K226" s="234"/>
      <c r="L226" s="239"/>
      <c r="M226" s="240"/>
      <c r="N226" s="241"/>
      <c r="O226" s="241"/>
      <c r="P226" s="241"/>
      <c r="Q226" s="241"/>
      <c r="R226" s="241"/>
      <c r="S226" s="241"/>
      <c r="T226" s="242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3" t="s">
        <v>177</v>
      </c>
      <c r="AU226" s="243" t="s">
        <v>81</v>
      </c>
      <c r="AV226" s="13" t="s">
        <v>79</v>
      </c>
      <c r="AW226" s="13" t="s">
        <v>33</v>
      </c>
      <c r="AX226" s="13" t="s">
        <v>71</v>
      </c>
      <c r="AY226" s="243" t="s">
        <v>166</v>
      </c>
    </row>
    <row r="227" s="14" customFormat="1">
      <c r="A227" s="14"/>
      <c r="B227" s="244"/>
      <c r="C227" s="245"/>
      <c r="D227" s="235" t="s">
        <v>177</v>
      </c>
      <c r="E227" s="246" t="s">
        <v>19</v>
      </c>
      <c r="F227" s="247" t="s">
        <v>1220</v>
      </c>
      <c r="G227" s="245"/>
      <c r="H227" s="248">
        <v>201.90000000000001</v>
      </c>
      <c r="I227" s="249"/>
      <c r="J227" s="245"/>
      <c r="K227" s="245"/>
      <c r="L227" s="250"/>
      <c r="M227" s="251"/>
      <c r="N227" s="252"/>
      <c r="O227" s="252"/>
      <c r="P227" s="252"/>
      <c r="Q227" s="252"/>
      <c r="R227" s="252"/>
      <c r="S227" s="252"/>
      <c r="T227" s="253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4" t="s">
        <v>177</v>
      </c>
      <c r="AU227" s="254" t="s">
        <v>81</v>
      </c>
      <c r="AV227" s="14" t="s">
        <v>81</v>
      </c>
      <c r="AW227" s="14" t="s">
        <v>33</v>
      </c>
      <c r="AX227" s="14" t="s">
        <v>71</v>
      </c>
      <c r="AY227" s="254" t="s">
        <v>166</v>
      </c>
    </row>
    <row r="228" s="15" customFormat="1">
      <c r="A228" s="15"/>
      <c r="B228" s="255"/>
      <c r="C228" s="256"/>
      <c r="D228" s="235" t="s">
        <v>177</v>
      </c>
      <c r="E228" s="257" t="s">
        <v>19</v>
      </c>
      <c r="F228" s="258" t="s">
        <v>180</v>
      </c>
      <c r="G228" s="256"/>
      <c r="H228" s="259">
        <v>201.90000000000001</v>
      </c>
      <c r="I228" s="260"/>
      <c r="J228" s="256"/>
      <c r="K228" s="256"/>
      <c r="L228" s="261"/>
      <c r="M228" s="262"/>
      <c r="N228" s="263"/>
      <c r="O228" s="263"/>
      <c r="P228" s="263"/>
      <c r="Q228" s="263"/>
      <c r="R228" s="263"/>
      <c r="S228" s="263"/>
      <c r="T228" s="264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T228" s="265" t="s">
        <v>177</v>
      </c>
      <c r="AU228" s="265" t="s">
        <v>81</v>
      </c>
      <c r="AV228" s="15" t="s">
        <v>173</v>
      </c>
      <c r="AW228" s="15" t="s">
        <v>33</v>
      </c>
      <c r="AX228" s="15" t="s">
        <v>79</v>
      </c>
      <c r="AY228" s="265" t="s">
        <v>166</v>
      </c>
    </row>
    <row r="229" s="14" customFormat="1">
      <c r="A229" s="14"/>
      <c r="B229" s="244"/>
      <c r="C229" s="245"/>
      <c r="D229" s="235" t="s">
        <v>177</v>
      </c>
      <c r="E229" s="245"/>
      <c r="F229" s="247" t="s">
        <v>1247</v>
      </c>
      <c r="G229" s="245"/>
      <c r="H229" s="248">
        <v>205.93799999999999</v>
      </c>
      <c r="I229" s="249"/>
      <c r="J229" s="245"/>
      <c r="K229" s="245"/>
      <c r="L229" s="250"/>
      <c r="M229" s="251"/>
      <c r="N229" s="252"/>
      <c r="O229" s="252"/>
      <c r="P229" s="252"/>
      <c r="Q229" s="252"/>
      <c r="R229" s="252"/>
      <c r="S229" s="252"/>
      <c r="T229" s="253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4" t="s">
        <v>177</v>
      </c>
      <c r="AU229" s="254" t="s">
        <v>81</v>
      </c>
      <c r="AV229" s="14" t="s">
        <v>81</v>
      </c>
      <c r="AW229" s="14" t="s">
        <v>4</v>
      </c>
      <c r="AX229" s="14" t="s">
        <v>79</v>
      </c>
      <c r="AY229" s="254" t="s">
        <v>166</v>
      </c>
    </row>
    <row r="230" s="12" customFormat="1" ht="22.8" customHeight="1">
      <c r="A230" s="12"/>
      <c r="B230" s="199"/>
      <c r="C230" s="200"/>
      <c r="D230" s="201" t="s">
        <v>70</v>
      </c>
      <c r="E230" s="213" t="s">
        <v>231</v>
      </c>
      <c r="F230" s="213" t="s">
        <v>314</v>
      </c>
      <c r="G230" s="200"/>
      <c r="H230" s="200"/>
      <c r="I230" s="203"/>
      <c r="J230" s="214">
        <f>BK230</f>
        <v>0</v>
      </c>
      <c r="K230" s="200"/>
      <c r="L230" s="205"/>
      <c r="M230" s="206"/>
      <c r="N230" s="207"/>
      <c r="O230" s="207"/>
      <c r="P230" s="208">
        <f>SUM(P231:P264)</f>
        <v>0</v>
      </c>
      <c r="Q230" s="207"/>
      <c r="R230" s="208">
        <f>SUM(R231:R264)</f>
        <v>13.97740786</v>
      </c>
      <c r="S230" s="207"/>
      <c r="T230" s="209">
        <f>SUM(T231:T264)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10" t="s">
        <v>79</v>
      </c>
      <c r="AT230" s="211" t="s">
        <v>70</v>
      </c>
      <c r="AU230" s="211" t="s">
        <v>79</v>
      </c>
      <c r="AY230" s="210" t="s">
        <v>166</v>
      </c>
      <c r="BK230" s="212">
        <f>SUM(BK231:BK264)</f>
        <v>0</v>
      </c>
    </row>
    <row r="231" s="2" customFormat="1" ht="24.15" customHeight="1">
      <c r="A231" s="41"/>
      <c r="B231" s="42"/>
      <c r="C231" s="215" t="s">
        <v>7</v>
      </c>
      <c r="D231" s="215" t="s">
        <v>168</v>
      </c>
      <c r="E231" s="216" t="s">
        <v>1248</v>
      </c>
      <c r="F231" s="217" t="s">
        <v>1249</v>
      </c>
      <c r="G231" s="218" t="s">
        <v>524</v>
      </c>
      <c r="H231" s="219">
        <v>65.483000000000004</v>
      </c>
      <c r="I231" s="220"/>
      <c r="J231" s="221">
        <f>ROUND(I231*H231,2)</f>
        <v>0</v>
      </c>
      <c r="K231" s="217" t="s">
        <v>172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0.14041999999999999</v>
      </c>
      <c r="R231" s="224">
        <f>Q231*H231</f>
        <v>9.1951228599999997</v>
      </c>
      <c r="S231" s="224">
        <v>0</v>
      </c>
      <c r="T231" s="225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173</v>
      </c>
      <c r="AT231" s="226" t="s">
        <v>168</v>
      </c>
      <c r="AU231" s="226" t="s">
        <v>81</v>
      </c>
      <c r="AY231" s="20" t="s">
        <v>166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79</v>
      </c>
      <c r="BK231" s="227">
        <f>ROUND(I231*H231,2)</f>
        <v>0</v>
      </c>
      <c r="BL231" s="20" t="s">
        <v>173</v>
      </c>
      <c r="BM231" s="226" t="s">
        <v>1250</v>
      </c>
    </row>
    <row r="232" s="2" customFormat="1">
      <c r="A232" s="41"/>
      <c r="B232" s="42"/>
      <c r="C232" s="43"/>
      <c r="D232" s="228" t="s">
        <v>175</v>
      </c>
      <c r="E232" s="43"/>
      <c r="F232" s="229" t="s">
        <v>1251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175</v>
      </c>
      <c r="AU232" s="20" t="s">
        <v>81</v>
      </c>
    </row>
    <row r="233" s="13" customFormat="1">
      <c r="A233" s="13"/>
      <c r="B233" s="233"/>
      <c r="C233" s="234"/>
      <c r="D233" s="235" t="s">
        <v>177</v>
      </c>
      <c r="E233" s="236" t="s">
        <v>19</v>
      </c>
      <c r="F233" s="237" t="s">
        <v>1172</v>
      </c>
      <c r="G233" s="234"/>
      <c r="H233" s="236" t="s">
        <v>19</v>
      </c>
      <c r="I233" s="238"/>
      <c r="J233" s="234"/>
      <c r="K233" s="234"/>
      <c r="L233" s="239"/>
      <c r="M233" s="240"/>
      <c r="N233" s="241"/>
      <c r="O233" s="241"/>
      <c r="P233" s="241"/>
      <c r="Q233" s="241"/>
      <c r="R233" s="241"/>
      <c r="S233" s="241"/>
      <c r="T233" s="242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3" t="s">
        <v>177</v>
      </c>
      <c r="AU233" s="243" t="s">
        <v>81</v>
      </c>
      <c r="AV233" s="13" t="s">
        <v>79</v>
      </c>
      <c r="AW233" s="13" t="s">
        <v>33</v>
      </c>
      <c r="AX233" s="13" t="s">
        <v>71</v>
      </c>
      <c r="AY233" s="243" t="s">
        <v>166</v>
      </c>
    </row>
    <row r="234" s="13" customFormat="1">
      <c r="A234" s="13"/>
      <c r="B234" s="233"/>
      <c r="C234" s="234"/>
      <c r="D234" s="235" t="s">
        <v>177</v>
      </c>
      <c r="E234" s="236" t="s">
        <v>19</v>
      </c>
      <c r="F234" s="237" t="s">
        <v>1219</v>
      </c>
      <c r="G234" s="234"/>
      <c r="H234" s="236" t="s">
        <v>19</v>
      </c>
      <c r="I234" s="238"/>
      <c r="J234" s="234"/>
      <c r="K234" s="234"/>
      <c r="L234" s="239"/>
      <c r="M234" s="240"/>
      <c r="N234" s="241"/>
      <c r="O234" s="241"/>
      <c r="P234" s="241"/>
      <c r="Q234" s="241"/>
      <c r="R234" s="241"/>
      <c r="S234" s="241"/>
      <c r="T234" s="242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3" t="s">
        <v>177</v>
      </c>
      <c r="AU234" s="243" t="s">
        <v>81</v>
      </c>
      <c r="AV234" s="13" t="s">
        <v>79</v>
      </c>
      <c r="AW234" s="13" t="s">
        <v>33</v>
      </c>
      <c r="AX234" s="13" t="s">
        <v>71</v>
      </c>
      <c r="AY234" s="243" t="s">
        <v>166</v>
      </c>
    </row>
    <row r="235" s="14" customFormat="1">
      <c r="A235" s="14"/>
      <c r="B235" s="244"/>
      <c r="C235" s="245"/>
      <c r="D235" s="235" t="s">
        <v>177</v>
      </c>
      <c r="E235" s="246" t="s">
        <v>19</v>
      </c>
      <c r="F235" s="247" t="s">
        <v>1252</v>
      </c>
      <c r="G235" s="245"/>
      <c r="H235" s="248">
        <v>65.483000000000004</v>
      </c>
      <c r="I235" s="249"/>
      <c r="J235" s="245"/>
      <c r="K235" s="245"/>
      <c r="L235" s="250"/>
      <c r="M235" s="251"/>
      <c r="N235" s="252"/>
      <c r="O235" s="252"/>
      <c r="P235" s="252"/>
      <c r="Q235" s="252"/>
      <c r="R235" s="252"/>
      <c r="S235" s="252"/>
      <c r="T235" s="253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4" t="s">
        <v>177</v>
      </c>
      <c r="AU235" s="254" t="s">
        <v>81</v>
      </c>
      <c r="AV235" s="14" t="s">
        <v>81</v>
      </c>
      <c r="AW235" s="14" t="s">
        <v>33</v>
      </c>
      <c r="AX235" s="14" t="s">
        <v>71</v>
      </c>
      <c r="AY235" s="254" t="s">
        <v>166</v>
      </c>
    </row>
    <row r="236" s="15" customFormat="1">
      <c r="A236" s="15"/>
      <c r="B236" s="255"/>
      <c r="C236" s="256"/>
      <c r="D236" s="235" t="s">
        <v>177</v>
      </c>
      <c r="E236" s="257" t="s">
        <v>19</v>
      </c>
      <c r="F236" s="258" t="s">
        <v>180</v>
      </c>
      <c r="G236" s="256"/>
      <c r="H236" s="259">
        <v>65.483000000000004</v>
      </c>
      <c r="I236" s="260"/>
      <c r="J236" s="256"/>
      <c r="K236" s="256"/>
      <c r="L236" s="261"/>
      <c r="M236" s="262"/>
      <c r="N236" s="263"/>
      <c r="O236" s="263"/>
      <c r="P236" s="263"/>
      <c r="Q236" s="263"/>
      <c r="R236" s="263"/>
      <c r="S236" s="263"/>
      <c r="T236" s="264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T236" s="265" t="s">
        <v>177</v>
      </c>
      <c r="AU236" s="265" t="s">
        <v>81</v>
      </c>
      <c r="AV236" s="15" t="s">
        <v>173</v>
      </c>
      <c r="AW236" s="15" t="s">
        <v>33</v>
      </c>
      <c r="AX236" s="15" t="s">
        <v>79</v>
      </c>
      <c r="AY236" s="265" t="s">
        <v>166</v>
      </c>
    </row>
    <row r="237" s="2" customFormat="1" ht="16.5" customHeight="1">
      <c r="A237" s="41"/>
      <c r="B237" s="42"/>
      <c r="C237" s="283" t="s">
        <v>600</v>
      </c>
      <c r="D237" s="283" t="s">
        <v>392</v>
      </c>
      <c r="E237" s="284" t="s">
        <v>1253</v>
      </c>
      <c r="F237" s="285" t="s">
        <v>1254</v>
      </c>
      <c r="G237" s="286" t="s">
        <v>524</v>
      </c>
      <c r="H237" s="287">
        <v>66.793000000000006</v>
      </c>
      <c r="I237" s="288"/>
      <c r="J237" s="289">
        <f>ROUND(I237*H237,2)</f>
        <v>0</v>
      </c>
      <c r="K237" s="285" t="s">
        <v>172</v>
      </c>
      <c r="L237" s="290"/>
      <c r="M237" s="291" t="s">
        <v>19</v>
      </c>
      <c r="N237" s="292" t="s">
        <v>42</v>
      </c>
      <c r="O237" s="87"/>
      <c r="P237" s="224">
        <f>O237*H237</f>
        <v>0</v>
      </c>
      <c r="Q237" s="224">
        <v>0.044999999999999998</v>
      </c>
      <c r="R237" s="224">
        <f>Q237*H237</f>
        <v>3.0056850000000002</v>
      </c>
      <c r="S237" s="224">
        <v>0</v>
      </c>
      <c r="T237" s="225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226" t="s">
        <v>226</v>
      </c>
      <c r="AT237" s="226" t="s">
        <v>392</v>
      </c>
      <c r="AU237" s="226" t="s">
        <v>81</v>
      </c>
      <c r="AY237" s="20" t="s">
        <v>166</v>
      </c>
      <c r="BE237" s="227">
        <f>IF(N237="základní",J237,0)</f>
        <v>0</v>
      </c>
      <c r="BF237" s="227">
        <f>IF(N237="snížená",J237,0)</f>
        <v>0</v>
      </c>
      <c r="BG237" s="227">
        <f>IF(N237="zákl. přenesená",J237,0)</f>
        <v>0</v>
      </c>
      <c r="BH237" s="227">
        <f>IF(N237="sníž. přenesená",J237,0)</f>
        <v>0</v>
      </c>
      <c r="BI237" s="227">
        <f>IF(N237="nulová",J237,0)</f>
        <v>0</v>
      </c>
      <c r="BJ237" s="20" t="s">
        <v>79</v>
      </c>
      <c r="BK237" s="227">
        <f>ROUND(I237*H237,2)</f>
        <v>0</v>
      </c>
      <c r="BL237" s="20" t="s">
        <v>173</v>
      </c>
      <c r="BM237" s="226" t="s">
        <v>1255</v>
      </c>
    </row>
    <row r="238" s="13" customFormat="1">
      <c r="A238" s="13"/>
      <c r="B238" s="233"/>
      <c r="C238" s="234"/>
      <c r="D238" s="235" t="s">
        <v>177</v>
      </c>
      <c r="E238" s="236" t="s">
        <v>19</v>
      </c>
      <c r="F238" s="237" t="s">
        <v>1172</v>
      </c>
      <c r="G238" s="234"/>
      <c r="H238" s="236" t="s">
        <v>19</v>
      </c>
      <c r="I238" s="238"/>
      <c r="J238" s="234"/>
      <c r="K238" s="234"/>
      <c r="L238" s="239"/>
      <c r="M238" s="240"/>
      <c r="N238" s="241"/>
      <c r="O238" s="241"/>
      <c r="P238" s="241"/>
      <c r="Q238" s="241"/>
      <c r="R238" s="241"/>
      <c r="S238" s="241"/>
      <c r="T238" s="242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3" t="s">
        <v>177</v>
      </c>
      <c r="AU238" s="243" t="s">
        <v>81</v>
      </c>
      <c r="AV238" s="13" t="s">
        <v>79</v>
      </c>
      <c r="AW238" s="13" t="s">
        <v>33</v>
      </c>
      <c r="AX238" s="13" t="s">
        <v>71</v>
      </c>
      <c r="AY238" s="243" t="s">
        <v>166</v>
      </c>
    </row>
    <row r="239" s="13" customFormat="1">
      <c r="A239" s="13"/>
      <c r="B239" s="233"/>
      <c r="C239" s="234"/>
      <c r="D239" s="235" t="s">
        <v>177</v>
      </c>
      <c r="E239" s="236" t="s">
        <v>19</v>
      </c>
      <c r="F239" s="237" t="s">
        <v>1219</v>
      </c>
      <c r="G239" s="234"/>
      <c r="H239" s="236" t="s">
        <v>19</v>
      </c>
      <c r="I239" s="238"/>
      <c r="J239" s="234"/>
      <c r="K239" s="234"/>
      <c r="L239" s="239"/>
      <c r="M239" s="240"/>
      <c r="N239" s="241"/>
      <c r="O239" s="241"/>
      <c r="P239" s="241"/>
      <c r="Q239" s="241"/>
      <c r="R239" s="241"/>
      <c r="S239" s="241"/>
      <c r="T239" s="242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3" t="s">
        <v>177</v>
      </c>
      <c r="AU239" s="243" t="s">
        <v>81</v>
      </c>
      <c r="AV239" s="13" t="s">
        <v>79</v>
      </c>
      <c r="AW239" s="13" t="s">
        <v>33</v>
      </c>
      <c r="AX239" s="13" t="s">
        <v>71</v>
      </c>
      <c r="AY239" s="243" t="s">
        <v>166</v>
      </c>
    </row>
    <row r="240" s="14" customFormat="1">
      <c r="A240" s="14"/>
      <c r="B240" s="244"/>
      <c r="C240" s="245"/>
      <c r="D240" s="235" t="s">
        <v>177</v>
      </c>
      <c r="E240" s="246" t="s">
        <v>19</v>
      </c>
      <c r="F240" s="247" t="s">
        <v>1252</v>
      </c>
      <c r="G240" s="245"/>
      <c r="H240" s="248">
        <v>65.483000000000004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4" t="s">
        <v>177</v>
      </c>
      <c r="AU240" s="254" t="s">
        <v>81</v>
      </c>
      <c r="AV240" s="14" t="s">
        <v>81</v>
      </c>
      <c r="AW240" s="14" t="s">
        <v>33</v>
      </c>
      <c r="AX240" s="14" t="s">
        <v>71</v>
      </c>
      <c r="AY240" s="254" t="s">
        <v>166</v>
      </c>
    </row>
    <row r="241" s="15" customFormat="1">
      <c r="A241" s="15"/>
      <c r="B241" s="255"/>
      <c r="C241" s="256"/>
      <c r="D241" s="235" t="s">
        <v>177</v>
      </c>
      <c r="E241" s="257" t="s">
        <v>19</v>
      </c>
      <c r="F241" s="258" t="s">
        <v>180</v>
      </c>
      <c r="G241" s="256"/>
      <c r="H241" s="259">
        <v>65.483000000000004</v>
      </c>
      <c r="I241" s="260"/>
      <c r="J241" s="256"/>
      <c r="K241" s="256"/>
      <c r="L241" s="261"/>
      <c r="M241" s="262"/>
      <c r="N241" s="263"/>
      <c r="O241" s="263"/>
      <c r="P241" s="263"/>
      <c r="Q241" s="263"/>
      <c r="R241" s="263"/>
      <c r="S241" s="263"/>
      <c r="T241" s="264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5" t="s">
        <v>177</v>
      </c>
      <c r="AU241" s="265" t="s">
        <v>81</v>
      </c>
      <c r="AV241" s="15" t="s">
        <v>173</v>
      </c>
      <c r="AW241" s="15" t="s">
        <v>33</v>
      </c>
      <c r="AX241" s="15" t="s">
        <v>79</v>
      </c>
      <c r="AY241" s="265" t="s">
        <v>166</v>
      </c>
    </row>
    <row r="242" s="14" customFormat="1">
      <c r="A242" s="14"/>
      <c r="B242" s="244"/>
      <c r="C242" s="245"/>
      <c r="D242" s="235" t="s">
        <v>177</v>
      </c>
      <c r="E242" s="245"/>
      <c r="F242" s="247" t="s">
        <v>1256</v>
      </c>
      <c r="G242" s="245"/>
      <c r="H242" s="248">
        <v>66.793000000000006</v>
      </c>
      <c r="I242" s="249"/>
      <c r="J242" s="245"/>
      <c r="K242" s="245"/>
      <c r="L242" s="250"/>
      <c r="M242" s="251"/>
      <c r="N242" s="252"/>
      <c r="O242" s="252"/>
      <c r="P242" s="252"/>
      <c r="Q242" s="252"/>
      <c r="R242" s="252"/>
      <c r="S242" s="252"/>
      <c r="T242" s="253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4" t="s">
        <v>177</v>
      </c>
      <c r="AU242" s="254" t="s">
        <v>81</v>
      </c>
      <c r="AV242" s="14" t="s">
        <v>81</v>
      </c>
      <c r="AW242" s="14" t="s">
        <v>4</v>
      </c>
      <c r="AX242" s="14" t="s">
        <v>79</v>
      </c>
      <c r="AY242" s="254" t="s">
        <v>166</v>
      </c>
    </row>
    <row r="243" s="2" customFormat="1" ht="16.5" customHeight="1">
      <c r="A243" s="41"/>
      <c r="B243" s="42"/>
      <c r="C243" s="215" t="s">
        <v>605</v>
      </c>
      <c r="D243" s="215" t="s">
        <v>168</v>
      </c>
      <c r="E243" s="216" t="s">
        <v>1257</v>
      </c>
      <c r="F243" s="217" t="s">
        <v>1258</v>
      </c>
      <c r="G243" s="218" t="s">
        <v>171</v>
      </c>
      <c r="H243" s="219">
        <v>2</v>
      </c>
      <c r="I243" s="220"/>
      <c r="J243" s="221">
        <f>ROUND(I243*H243,2)</f>
        <v>0</v>
      </c>
      <c r="K243" s="217" t="s">
        <v>172</v>
      </c>
      <c r="L243" s="47"/>
      <c r="M243" s="222" t="s">
        <v>19</v>
      </c>
      <c r="N243" s="223" t="s">
        <v>42</v>
      </c>
      <c r="O243" s="87"/>
      <c r="P243" s="224">
        <f>O243*H243</f>
        <v>0</v>
      </c>
      <c r="Q243" s="224">
        <v>0.00080000000000000004</v>
      </c>
      <c r="R243" s="224">
        <f>Q243*H243</f>
        <v>0.0016000000000000001</v>
      </c>
      <c r="S243" s="224">
        <v>0</v>
      </c>
      <c r="T243" s="225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26" t="s">
        <v>173</v>
      </c>
      <c r="AT243" s="226" t="s">
        <v>168</v>
      </c>
      <c r="AU243" s="226" t="s">
        <v>81</v>
      </c>
      <c r="AY243" s="20" t="s">
        <v>166</v>
      </c>
      <c r="BE243" s="227">
        <f>IF(N243="základní",J243,0)</f>
        <v>0</v>
      </c>
      <c r="BF243" s="227">
        <f>IF(N243="snížená",J243,0)</f>
        <v>0</v>
      </c>
      <c r="BG243" s="227">
        <f>IF(N243="zákl. přenesená",J243,0)</f>
        <v>0</v>
      </c>
      <c r="BH243" s="227">
        <f>IF(N243="sníž. přenesená",J243,0)</f>
        <v>0</v>
      </c>
      <c r="BI243" s="227">
        <f>IF(N243="nulová",J243,0)</f>
        <v>0</v>
      </c>
      <c r="BJ243" s="20" t="s">
        <v>79</v>
      </c>
      <c r="BK243" s="227">
        <f>ROUND(I243*H243,2)</f>
        <v>0</v>
      </c>
      <c r="BL243" s="20" t="s">
        <v>173</v>
      </c>
      <c r="BM243" s="226" t="s">
        <v>1259</v>
      </c>
    </row>
    <row r="244" s="2" customFormat="1">
      <c r="A244" s="41"/>
      <c r="B244" s="42"/>
      <c r="C244" s="43"/>
      <c r="D244" s="228" t="s">
        <v>175</v>
      </c>
      <c r="E244" s="43"/>
      <c r="F244" s="229" t="s">
        <v>1260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175</v>
      </c>
      <c r="AU244" s="20" t="s">
        <v>81</v>
      </c>
    </row>
    <row r="245" s="13" customFormat="1">
      <c r="A245" s="13"/>
      <c r="B245" s="233"/>
      <c r="C245" s="234"/>
      <c r="D245" s="235" t="s">
        <v>177</v>
      </c>
      <c r="E245" s="236" t="s">
        <v>19</v>
      </c>
      <c r="F245" s="237" t="s">
        <v>1172</v>
      </c>
      <c r="G245" s="234"/>
      <c r="H245" s="236" t="s">
        <v>19</v>
      </c>
      <c r="I245" s="238"/>
      <c r="J245" s="234"/>
      <c r="K245" s="234"/>
      <c r="L245" s="239"/>
      <c r="M245" s="240"/>
      <c r="N245" s="241"/>
      <c r="O245" s="241"/>
      <c r="P245" s="241"/>
      <c r="Q245" s="241"/>
      <c r="R245" s="241"/>
      <c r="S245" s="241"/>
      <c r="T245" s="242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3" t="s">
        <v>177</v>
      </c>
      <c r="AU245" s="243" t="s">
        <v>81</v>
      </c>
      <c r="AV245" s="13" t="s">
        <v>79</v>
      </c>
      <c r="AW245" s="13" t="s">
        <v>33</v>
      </c>
      <c r="AX245" s="13" t="s">
        <v>71</v>
      </c>
      <c r="AY245" s="243" t="s">
        <v>166</v>
      </c>
    </row>
    <row r="246" s="13" customFormat="1">
      <c r="A246" s="13"/>
      <c r="B246" s="233"/>
      <c r="C246" s="234"/>
      <c r="D246" s="235" t="s">
        <v>177</v>
      </c>
      <c r="E246" s="236" t="s">
        <v>19</v>
      </c>
      <c r="F246" s="237" t="s">
        <v>1261</v>
      </c>
      <c r="G246" s="234"/>
      <c r="H246" s="236" t="s">
        <v>19</v>
      </c>
      <c r="I246" s="238"/>
      <c r="J246" s="234"/>
      <c r="K246" s="234"/>
      <c r="L246" s="239"/>
      <c r="M246" s="240"/>
      <c r="N246" s="241"/>
      <c r="O246" s="241"/>
      <c r="P246" s="241"/>
      <c r="Q246" s="241"/>
      <c r="R246" s="241"/>
      <c r="S246" s="241"/>
      <c r="T246" s="242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3" t="s">
        <v>177</v>
      </c>
      <c r="AU246" s="243" t="s">
        <v>81</v>
      </c>
      <c r="AV246" s="13" t="s">
        <v>79</v>
      </c>
      <c r="AW246" s="13" t="s">
        <v>33</v>
      </c>
      <c r="AX246" s="13" t="s">
        <v>71</v>
      </c>
      <c r="AY246" s="243" t="s">
        <v>166</v>
      </c>
    </row>
    <row r="247" s="14" customFormat="1">
      <c r="A247" s="14"/>
      <c r="B247" s="244"/>
      <c r="C247" s="245"/>
      <c r="D247" s="235" t="s">
        <v>177</v>
      </c>
      <c r="E247" s="246" t="s">
        <v>19</v>
      </c>
      <c r="F247" s="247" t="s">
        <v>81</v>
      </c>
      <c r="G247" s="245"/>
      <c r="H247" s="248">
        <v>2</v>
      </c>
      <c r="I247" s="249"/>
      <c r="J247" s="245"/>
      <c r="K247" s="245"/>
      <c r="L247" s="250"/>
      <c r="M247" s="251"/>
      <c r="N247" s="252"/>
      <c r="O247" s="252"/>
      <c r="P247" s="252"/>
      <c r="Q247" s="252"/>
      <c r="R247" s="252"/>
      <c r="S247" s="252"/>
      <c r="T247" s="253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4" t="s">
        <v>177</v>
      </c>
      <c r="AU247" s="254" t="s">
        <v>81</v>
      </c>
      <c r="AV247" s="14" t="s">
        <v>81</v>
      </c>
      <c r="AW247" s="14" t="s">
        <v>33</v>
      </c>
      <c r="AX247" s="14" t="s">
        <v>71</v>
      </c>
      <c r="AY247" s="254" t="s">
        <v>166</v>
      </c>
    </row>
    <row r="248" s="15" customFormat="1">
      <c r="A248" s="15"/>
      <c r="B248" s="255"/>
      <c r="C248" s="256"/>
      <c r="D248" s="235" t="s">
        <v>177</v>
      </c>
      <c r="E248" s="257" t="s">
        <v>19</v>
      </c>
      <c r="F248" s="258" t="s">
        <v>180</v>
      </c>
      <c r="G248" s="256"/>
      <c r="H248" s="259">
        <v>2</v>
      </c>
      <c r="I248" s="260"/>
      <c r="J248" s="256"/>
      <c r="K248" s="256"/>
      <c r="L248" s="261"/>
      <c r="M248" s="262"/>
      <c r="N248" s="263"/>
      <c r="O248" s="263"/>
      <c r="P248" s="263"/>
      <c r="Q248" s="263"/>
      <c r="R248" s="263"/>
      <c r="S248" s="263"/>
      <c r="T248" s="264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65" t="s">
        <v>177</v>
      </c>
      <c r="AU248" s="265" t="s">
        <v>81</v>
      </c>
      <c r="AV248" s="15" t="s">
        <v>173</v>
      </c>
      <c r="AW248" s="15" t="s">
        <v>33</v>
      </c>
      <c r="AX248" s="15" t="s">
        <v>79</v>
      </c>
      <c r="AY248" s="265" t="s">
        <v>166</v>
      </c>
    </row>
    <row r="249" s="2" customFormat="1" ht="16.5" customHeight="1">
      <c r="A249" s="41"/>
      <c r="B249" s="42"/>
      <c r="C249" s="283" t="s">
        <v>610</v>
      </c>
      <c r="D249" s="283" t="s">
        <v>392</v>
      </c>
      <c r="E249" s="284" t="s">
        <v>1262</v>
      </c>
      <c r="F249" s="285" t="s">
        <v>1263</v>
      </c>
      <c r="G249" s="286" t="s">
        <v>171</v>
      </c>
      <c r="H249" s="287">
        <v>2</v>
      </c>
      <c r="I249" s="288"/>
      <c r="J249" s="289">
        <f>ROUND(I249*H249,2)</f>
        <v>0</v>
      </c>
      <c r="K249" s="285" t="s">
        <v>172</v>
      </c>
      <c r="L249" s="290"/>
      <c r="M249" s="291" t="s">
        <v>19</v>
      </c>
      <c r="N249" s="292" t="s">
        <v>42</v>
      </c>
      <c r="O249" s="87"/>
      <c r="P249" s="224">
        <f>O249*H249</f>
        <v>0</v>
      </c>
      <c r="Q249" s="224">
        <v>0.16</v>
      </c>
      <c r="R249" s="224">
        <f>Q249*H249</f>
        <v>0.32000000000000001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226</v>
      </c>
      <c r="AT249" s="226" t="s">
        <v>392</v>
      </c>
      <c r="AU249" s="226" t="s">
        <v>81</v>
      </c>
      <c r="AY249" s="20" t="s">
        <v>166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79</v>
      </c>
      <c r="BK249" s="227">
        <f>ROUND(I249*H249,2)</f>
        <v>0</v>
      </c>
      <c r="BL249" s="20" t="s">
        <v>173</v>
      </c>
      <c r="BM249" s="226" t="s">
        <v>1264</v>
      </c>
    </row>
    <row r="250" s="13" customFormat="1">
      <c r="A250" s="13"/>
      <c r="B250" s="233"/>
      <c r="C250" s="234"/>
      <c r="D250" s="235" t="s">
        <v>177</v>
      </c>
      <c r="E250" s="236" t="s">
        <v>19</v>
      </c>
      <c r="F250" s="237" t="s">
        <v>1172</v>
      </c>
      <c r="G250" s="234"/>
      <c r="H250" s="236" t="s">
        <v>19</v>
      </c>
      <c r="I250" s="238"/>
      <c r="J250" s="234"/>
      <c r="K250" s="234"/>
      <c r="L250" s="239"/>
      <c r="M250" s="240"/>
      <c r="N250" s="241"/>
      <c r="O250" s="241"/>
      <c r="P250" s="241"/>
      <c r="Q250" s="241"/>
      <c r="R250" s="241"/>
      <c r="S250" s="241"/>
      <c r="T250" s="242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3" t="s">
        <v>177</v>
      </c>
      <c r="AU250" s="243" t="s">
        <v>81</v>
      </c>
      <c r="AV250" s="13" t="s">
        <v>79</v>
      </c>
      <c r="AW250" s="13" t="s">
        <v>33</v>
      </c>
      <c r="AX250" s="13" t="s">
        <v>71</v>
      </c>
      <c r="AY250" s="243" t="s">
        <v>166</v>
      </c>
    </row>
    <row r="251" s="13" customFormat="1">
      <c r="A251" s="13"/>
      <c r="B251" s="233"/>
      <c r="C251" s="234"/>
      <c r="D251" s="235" t="s">
        <v>177</v>
      </c>
      <c r="E251" s="236" t="s">
        <v>19</v>
      </c>
      <c r="F251" s="237" t="s">
        <v>1261</v>
      </c>
      <c r="G251" s="234"/>
      <c r="H251" s="236" t="s">
        <v>19</v>
      </c>
      <c r="I251" s="238"/>
      <c r="J251" s="234"/>
      <c r="K251" s="234"/>
      <c r="L251" s="239"/>
      <c r="M251" s="240"/>
      <c r="N251" s="241"/>
      <c r="O251" s="241"/>
      <c r="P251" s="241"/>
      <c r="Q251" s="241"/>
      <c r="R251" s="241"/>
      <c r="S251" s="241"/>
      <c r="T251" s="242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3" t="s">
        <v>177</v>
      </c>
      <c r="AU251" s="243" t="s">
        <v>81</v>
      </c>
      <c r="AV251" s="13" t="s">
        <v>79</v>
      </c>
      <c r="AW251" s="13" t="s">
        <v>33</v>
      </c>
      <c r="AX251" s="13" t="s">
        <v>71</v>
      </c>
      <c r="AY251" s="243" t="s">
        <v>166</v>
      </c>
    </row>
    <row r="252" s="14" customFormat="1">
      <c r="A252" s="14"/>
      <c r="B252" s="244"/>
      <c r="C252" s="245"/>
      <c r="D252" s="235" t="s">
        <v>177</v>
      </c>
      <c r="E252" s="246" t="s">
        <v>19</v>
      </c>
      <c r="F252" s="247" t="s">
        <v>81</v>
      </c>
      <c r="G252" s="245"/>
      <c r="H252" s="248">
        <v>2</v>
      </c>
      <c r="I252" s="249"/>
      <c r="J252" s="245"/>
      <c r="K252" s="245"/>
      <c r="L252" s="250"/>
      <c r="M252" s="251"/>
      <c r="N252" s="252"/>
      <c r="O252" s="252"/>
      <c r="P252" s="252"/>
      <c r="Q252" s="252"/>
      <c r="R252" s="252"/>
      <c r="S252" s="252"/>
      <c r="T252" s="253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4" t="s">
        <v>177</v>
      </c>
      <c r="AU252" s="254" t="s">
        <v>81</v>
      </c>
      <c r="AV252" s="14" t="s">
        <v>81</v>
      </c>
      <c r="AW252" s="14" t="s">
        <v>33</v>
      </c>
      <c r="AX252" s="14" t="s">
        <v>71</v>
      </c>
      <c r="AY252" s="254" t="s">
        <v>166</v>
      </c>
    </row>
    <row r="253" s="15" customFormat="1">
      <c r="A253" s="15"/>
      <c r="B253" s="255"/>
      <c r="C253" s="256"/>
      <c r="D253" s="235" t="s">
        <v>177</v>
      </c>
      <c r="E253" s="257" t="s">
        <v>19</v>
      </c>
      <c r="F253" s="258" t="s">
        <v>180</v>
      </c>
      <c r="G253" s="256"/>
      <c r="H253" s="259">
        <v>2</v>
      </c>
      <c r="I253" s="260"/>
      <c r="J253" s="256"/>
      <c r="K253" s="256"/>
      <c r="L253" s="261"/>
      <c r="M253" s="262"/>
      <c r="N253" s="263"/>
      <c r="O253" s="263"/>
      <c r="P253" s="263"/>
      <c r="Q253" s="263"/>
      <c r="R253" s="263"/>
      <c r="S253" s="263"/>
      <c r="T253" s="264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65" t="s">
        <v>177</v>
      </c>
      <c r="AU253" s="265" t="s">
        <v>81</v>
      </c>
      <c r="AV253" s="15" t="s">
        <v>173</v>
      </c>
      <c r="AW253" s="15" t="s">
        <v>33</v>
      </c>
      <c r="AX253" s="15" t="s">
        <v>79</v>
      </c>
      <c r="AY253" s="265" t="s">
        <v>166</v>
      </c>
    </row>
    <row r="254" s="2" customFormat="1" ht="16.5" customHeight="1">
      <c r="A254" s="41"/>
      <c r="B254" s="42"/>
      <c r="C254" s="215" t="s">
        <v>616</v>
      </c>
      <c r="D254" s="215" t="s">
        <v>168</v>
      </c>
      <c r="E254" s="216" t="s">
        <v>1265</v>
      </c>
      <c r="F254" s="217" t="s">
        <v>1266</v>
      </c>
      <c r="G254" s="218" t="s">
        <v>171</v>
      </c>
      <c r="H254" s="219">
        <v>5</v>
      </c>
      <c r="I254" s="220"/>
      <c r="J254" s="221">
        <f>ROUND(I254*H254,2)</f>
        <v>0</v>
      </c>
      <c r="K254" s="217" t="s">
        <v>172</v>
      </c>
      <c r="L254" s="47"/>
      <c r="M254" s="222" t="s">
        <v>19</v>
      </c>
      <c r="N254" s="223" t="s">
        <v>42</v>
      </c>
      <c r="O254" s="87"/>
      <c r="P254" s="224">
        <f>O254*H254</f>
        <v>0</v>
      </c>
      <c r="Q254" s="224">
        <v>0.001</v>
      </c>
      <c r="R254" s="224">
        <f>Q254*H254</f>
        <v>0.0050000000000000001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173</v>
      </c>
      <c r="AT254" s="226" t="s">
        <v>168</v>
      </c>
      <c r="AU254" s="226" t="s">
        <v>81</v>
      </c>
      <c r="AY254" s="20" t="s">
        <v>166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79</v>
      </c>
      <c r="BK254" s="227">
        <f>ROUND(I254*H254,2)</f>
        <v>0</v>
      </c>
      <c r="BL254" s="20" t="s">
        <v>173</v>
      </c>
      <c r="BM254" s="226" t="s">
        <v>1267</v>
      </c>
    </row>
    <row r="255" s="2" customFormat="1">
      <c r="A255" s="41"/>
      <c r="B255" s="42"/>
      <c r="C255" s="43"/>
      <c r="D255" s="228" t="s">
        <v>175</v>
      </c>
      <c r="E255" s="43"/>
      <c r="F255" s="229" t="s">
        <v>1268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175</v>
      </c>
      <c r="AU255" s="20" t="s">
        <v>81</v>
      </c>
    </row>
    <row r="256" s="13" customFormat="1">
      <c r="A256" s="13"/>
      <c r="B256" s="233"/>
      <c r="C256" s="234"/>
      <c r="D256" s="235" t="s">
        <v>177</v>
      </c>
      <c r="E256" s="236" t="s">
        <v>19</v>
      </c>
      <c r="F256" s="237" t="s">
        <v>1172</v>
      </c>
      <c r="G256" s="234"/>
      <c r="H256" s="236" t="s">
        <v>19</v>
      </c>
      <c r="I256" s="238"/>
      <c r="J256" s="234"/>
      <c r="K256" s="234"/>
      <c r="L256" s="239"/>
      <c r="M256" s="240"/>
      <c r="N256" s="241"/>
      <c r="O256" s="241"/>
      <c r="P256" s="241"/>
      <c r="Q256" s="241"/>
      <c r="R256" s="241"/>
      <c r="S256" s="241"/>
      <c r="T256" s="242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3" t="s">
        <v>177</v>
      </c>
      <c r="AU256" s="243" t="s">
        <v>81</v>
      </c>
      <c r="AV256" s="13" t="s">
        <v>79</v>
      </c>
      <c r="AW256" s="13" t="s">
        <v>33</v>
      </c>
      <c r="AX256" s="13" t="s">
        <v>71</v>
      </c>
      <c r="AY256" s="243" t="s">
        <v>166</v>
      </c>
    </row>
    <row r="257" s="13" customFormat="1">
      <c r="A257" s="13"/>
      <c r="B257" s="233"/>
      <c r="C257" s="234"/>
      <c r="D257" s="235" t="s">
        <v>177</v>
      </c>
      <c r="E257" s="236" t="s">
        <v>19</v>
      </c>
      <c r="F257" s="237" t="s">
        <v>1269</v>
      </c>
      <c r="G257" s="234"/>
      <c r="H257" s="236" t="s">
        <v>19</v>
      </c>
      <c r="I257" s="238"/>
      <c r="J257" s="234"/>
      <c r="K257" s="234"/>
      <c r="L257" s="239"/>
      <c r="M257" s="240"/>
      <c r="N257" s="241"/>
      <c r="O257" s="241"/>
      <c r="P257" s="241"/>
      <c r="Q257" s="241"/>
      <c r="R257" s="241"/>
      <c r="S257" s="241"/>
      <c r="T257" s="242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3" t="s">
        <v>177</v>
      </c>
      <c r="AU257" s="243" t="s">
        <v>81</v>
      </c>
      <c r="AV257" s="13" t="s">
        <v>79</v>
      </c>
      <c r="AW257" s="13" t="s">
        <v>33</v>
      </c>
      <c r="AX257" s="13" t="s">
        <v>71</v>
      </c>
      <c r="AY257" s="243" t="s">
        <v>166</v>
      </c>
    </row>
    <row r="258" s="14" customFormat="1">
      <c r="A258" s="14"/>
      <c r="B258" s="244"/>
      <c r="C258" s="245"/>
      <c r="D258" s="235" t="s">
        <v>177</v>
      </c>
      <c r="E258" s="246" t="s">
        <v>19</v>
      </c>
      <c r="F258" s="247" t="s">
        <v>198</v>
      </c>
      <c r="G258" s="245"/>
      <c r="H258" s="248">
        <v>5</v>
      </c>
      <c r="I258" s="249"/>
      <c r="J258" s="245"/>
      <c r="K258" s="245"/>
      <c r="L258" s="250"/>
      <c r="M258" s="251"/>
      <c r="N258" s="252"/>
      <c r="O258" s="252"/>
      <c r="P258" s="252"/>
      <c r="Q258" s="252"/>
      <c r="R258" s="252"/>
      <c r="S258" s="252"/>
      <c r="T258" s="253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4" t="s">
        <v>177</v>
      </c>
      <c r="AU258" s="254" t="s">
        <v>81</v>
      </c>
      <c r="AV258" s="14" t="s">
        <v>81</v>
      </c>
      <c r="AW258" s="14" t="s">
        <v>33</v>
      </c>
      <c r="AX258" s="14" t="s">
        <v>71</v>
      </c>
      <c r="AY258" s="254" t="s">
        <v>166</v>
      </c>
    </row>
    <row r="259" s="15" customFormat="1">
      <c r="A259" s="15"/>
      <c r="B259" s="255"/>
      <c r="C259" s="256"/>
      <c r="D259" s="235" t="s">
        <v>177</v>
      </c>
      <c r="E259" s="257" t="s">
        <v>19</v>
      </c>
      <c r="F259" s="258" t="s">
        <v>180</v>
      </c>
      <c r="G259" s="256"/>
      <c r="H259" s="259">
        <v>5</v>
      </c>
      <c r="I259" s="260"/>
      <c r="J259" s="256"/>
      <c r="K259" s="256"/>
      <c r="L259" s="261"/>
      <c r="M259" s="262"/>
      <c r="N259" s="263"/>
      <c r="O259" s="263"/>
      <c r="P259" s="263"/>
      <c r="Q259" s="263"/>
      <c r="R259" s="263"/>
      <c r="S259" s="263"/>
      <c r="T259" s="264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65" t="s">
        <v>177</v>
      </c>
      <c r="AU259" s="265" t="s">
        <v>81</v>
      </c>
      <c r="AV259" s="15" t="s">
        <v>173</v>
      </c>
      <c r="AW259" s="15" t="s">
        <v>33</v>
      </c>
      <c r="AX259" s="15" t="s">
        <v>79</v>
      </c>
      <c r="AY259" s="265" t="s">
        <v>166</v>
      </c>
    </row>
    <row r="260" s="2" customFormat="1" ht="16.5" customHeight="1">
      <c r="A260" s="41"/>
      <c r="B260" s="42"/>
      <c r="C260" s="283" t="s">
        <v>620</v>
      </c>
      <c r="D260" s="283" t="s">
        <v>392</v>
      </c>
      <c r="E260" s="284" t="s">
        <v>1270</v>
      </c>
      <c r="F260" s="285" t="s">
        <v>1271</v>
      </c>
      <c r="G260" s="286" t="s">
        <v>171</v>
      </c>
      <c r="H260" s="287">
        <v>5</v>
      </c>
      <c r="I260" s="288"/>
      <c r="J260" s="289">
        <f>ROUND(I260*H260,2)</f>
        <v>0</v>
      </c>
      <c r="K260" s="285" t="s">
        <v>476</v>
      </c>
      <c r="L260" s="290"/>
      <c r="M260" s="291" t="s">
        <v>19</v>
      </c>
      <c r="N260" s="292" t="s">
        <v>42</v>
      </c>
      <c r="O260" s="87"/>
      <c r="P260" s="224">
        <f>O260*H260</f>
        <v>0</v>
      </c>
      <c r="Q260" s="224">
        <v>0.28999999999999998</v>
      </c>
      <c r="R260" s="224">
        <f>Q260*H260</f>
        <v>1.45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226</v>
      </c>
      <c r="AT260" s="226" t="s">
        <v>392</v>
      </c>
      <c r="AU260" s="226" t="s">
        <v>81</v>
      </c>
      <c r="AY260" s="20" t="s">
        <v>166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79</v>
      </c>
      <c r="BK260" s="227">
        <f>ROUND(I260*H260,2)</f>
        <v>0</v>
      </c>
      <c r="BL260" s="20" t="s">
        <v>173</v>
      </c>
      <c r="BM260" s="226" t="s">
        <v>1272</v>
      </c>
    </row>
    <row r="261" s="13" customFormat="1">
      <c r="A261" s="13"/>
      <c r="B261" s="233"/>
      <c r="C261" s="234"/>
      <c r="D261" s="235" t="s">
        <v>177</v>
      </c>
      <c r="E261" s="236" t="s">
        <v>19</v>
      </c>
      <c r="F261" s="237" t="s">
        <v>1172</v>
      </c>
      <c r="G261" s="234"/>
      <c r="H261" s="236" t="s">
        <v>19</v>
      </c>
      <c r="I261" s="238"/>
      <c r="J261" s="234"/>
      <c r="K261" s="234"/>
      <c r="L261" s="239"/>
      <c r="M261" s="240"/>
      <c r="N261" s="241"/>
      <c r="O261" s="241"/>
      <c r="P261" s="241"/>
      <c r="Q261" s="241"/>
      <c r="R261" s="241"/>
      <c r="S261" s="241"/>
      <c r="T261" s="242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3" t="s">
        <v>177</v>
      </c>
      <c r="AU261" s="243" t="s">
        <v>81</v>
      </c>
      <c r="AV261" s="13" t="s">
        <v>79</v>
      </c>
      <c r="AW261" s="13" t="s">
        <v>33</v>
      </c>
      <c r="AX261" s="13" t="s">
        <v>71</v>
      </c>
      <c r="AY261" s="243" t="s">
        <v>166</v>
      </c>
    </row>
    <row r="262" s="13" customFormat="1">
      <c r="A262" s="13"/>
      <c r="B262" s="233"/>
      <c r="C262" s="234"/>
      <c r="D262" s="235" t="s">
        <v>177</v>
      </c>
      <c r="E262" s="236" t="s">
        <v>19</v>
      </c>
      <c r="F262" s="237" t="s">
        <v>1269</v>
      </c>
      <c r="G262" s="234"/>
      <c r="H262" s="236" t="s">
        <v>19</v>
      </c>
      <c r="I262" s="238"/>
      <c r="J262" s="234"/>
      <c r="K262" s="234"/>
      <c r="L262" s="239"/>
      <c r="M262" s="240"/>
      <c r="N262" s="241"/>
      <c r="O262" s="241"/>
      <c r="P262" s="241"/>
      <c r="Q262" s="241"/>
      <c r="R262" s="241"/>
      <c r="S262" s="241"/>
      <c r="T262" s="242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3" t="s">
        <v>177</v>
      </c>
      <c r="AU262" s="243" t="s">
        <v>81</v>
      </c>
      <c r="AV262" s="13" t="s">
        <v>79</v>
      </c>
      <c r="AW262" s="13" t="s">
        <v>33</v>
      </c>
      <c r="AX262" s="13" t="s">
        <v>71</v>
      </c>
      <c r="AY262" s="243" t="s">
        <v>166</v>
      </c>
    </row>
    <row r="263" s="14" customFormat="1">
      <c r="A263" s="14"/>
      <c r="B263" s="244"/>
      <c r="C263" s="245"/>
      <c r="D263" s="235" t="s">
        <v>177</v>
      </c>
      <c r="E263" s="246" t="s">
        <v>19</v>
      </c>
      <c r="F263" s="247" t="s">
        <v>198</v>
      </c>
      <c r="G263" s="245"/>
      <c r="H263" s="248">
        <v>5</v>
      </c>
      <c r="I263" s="249"/>
      <c r="J263" s="245"/>
      <c r="K263" s="245"/>
      <c r="L263" s="250"/>
      <c r="M263" s="251"/>
      <c r="N263" s="252"/>
      <c r="O263" s="252"/>
      <c r="P263" s="252"/>
      <c r="Q263" s="252"/>
      <c r="R263" s="252"/>
      <c r="S263" s="252"/>
      <c r="T263" s="253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4" t="s">
        <v>177</v>
      </c>
      <c r="AU263" s="254" t="s">
        <v>81</v>
      </c>
      <c r="AV263" s="14" t="s">
        <v>81</v>
      </c>
      <c r="AW263" s="14" t="s">
        <v>33</v>
      </c>
      <c r="AX263" s="14" t="s">
        <v>71</v>
      </c>
      <c r="AY263" s="254" t="s">
        <v>166</v>
      </c>
    </row>
    <row r="264" s="15" customFormat="1">
      <c r="A264" s="15"/>
      <c r="B264" s="255"/>
      <c r="C264" s="256"/>
      <c r="D264" s="235" t="s">
        <v>177</v>
      </c>
      <c r="E264" s="257" t="s">
        <v>19</v>
      </c>
      <c r="F264" s="258" t="s">
        <v>180</v>
      </c>
      <c r="G264" s="256"/>
      <c r="H264" s="259">
        <v>5</v>
      </c>
      <c r="I264" s="260"/>
      <c r="J264" s="256"/>
      <c r="K264" s="256"/>
      <c r="L264" s="261"/>
      <c r="M264" s="262"/>
      <c r="N264" s="263"/>
      <c r="O264" s="263"/>
      <c r="P264" s="263"/>
      <c r="Q264" s="263"/>
      <c r="R264" s="263"/>
      <c r="S264" s="263"/>
      <c r="T264" s="264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T264" s="265" t="s">
        <v>177</v>
      </c>
      <c r="AU264" s="265" t="s">
        <v>81</v>
      </c>
      <c r="AV264" s="15" t="s">
        <v>173</v>
      </c>
      <c r="AW264" s="15" t="s">
        <v>33</v>
      </c>
      <c r="AX264" s="15" t="s">
        <v>79</v>
      </c>
      <c r="AY264" s="265" t="s">
        <v>166</v>
      </c>
    </row>
    <row r="265" s="12" customFormat="1" ht="22.8" customHeight="1">
      <c r="A265" s="12"/>
      <c r="B265" s="199"/>
      <c r="C265" s="200"/>
      <c r="D265" s="201" t="s">
        <v>70</v>
      </c>
      <c r="E265" s="213" t="s">
        <v>323</v>
      </c>
      <c r="F265" s="213" t="s">
        <v>324</v>
      </c>
      <c r="G265" s="200"/>
      <c r="H265" s="200"/>
      <c r="I265" s="203"/>
      <c r="J265" s="214">
        <f>BK265</f>
        <v>0</v>
      </c>
      <c r="K265" s="200"/>
      <c r="L265" s="205"/>
      <c r="M265" s="206"/>
      <c r="N265" s="207"/>
      <c r="O265" s="207"/>
      <c r="P265" s="208">
        <f>SUM(P266:P267)</f>
        <v>0</v>
      </c>
      <c r="Q265" s="207"/>
      <c r="R265" s="208">
        <f>SUM(R266:R267)</f>
        <v>0</v>
      </c>
      <c r="S265" s="207"/>
      <c r="T265" s="209">
        <f>SUM(T266:T267)</f>
        <v>0</v>
      </c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R265" s="210" t="s">
        <v>79</v>
      </c>
      <c r="AT265" s="211" t="s">
        <v>70</v>
      </c>
      <c r="AU265" s="211" t="s">
        <v>79</v>
      </c>
      <c r="AY265" s="210" t="s">
        <v>166</v>
      </c>
      <c r="BK265" s="212">
        <f>SUM(BK266:BK267)</f>
        <v>0</v>
      </c>
    </row>
    <row r="266" s="2" customFormat="1" ht="24.15" customHeight="1">
      <c r="A266" s="41"/>
      <c r="B266" s="42"/>
      <c r="C266" s="215" t="s">
        <v>621</v>
      </c>
      <c r="D266" s="215" t="s">
        <v>168</v>
      </c>
      <c r="E266" s="216" t="s">
        <v>1273</v>
      </c>
      <c r="F266" s="217" t="s">
        <v>1274</v>
      </c>
      <c r="G266" s="218" t="s">
        <v>234</v>
      </c>
      <c r="H266" s="219">
        <v>325.91000000000003</v>
      </c>
      <c r="I266" s="220"/>
      <c r="J266" s="221">
        <f>ROUND(I266*H266,2)</f>
        <v>0</v>
      </c>
      <c r="K266" s="217" t="s">
        <v>172</v>
      </c>
      <c r="L266" s="47"/>
      <c r="M266" s="222" t="s">
        <v>19</v>
      </c>
      <c r="N266" s="223" t="s">
        <v>42</v>
      </c>
      <c r="O266" s="87"/>
      <c r="P266" s="224">
        <f>O266*H266</f>
        <v>0</v>
      </c>
      <c r="Q266" s="224">
        <v>0</v>
      </c>
      <c r="R266" s="224">
        <f>Q266*H266</f>
        <v>0</v>
      </c>
      <c r="S266" s="224">
        <v>0</v>
      </c>
      <c r="T266" s="225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26" t="s">
        <v>173</v>
      </c>
      <c r="AT266" s="226" t="s">
        <v>168</v>
      </c>
      <c r="AU266" s="226" t="s">
        <v>81</v>
      </c>
      <c r="AY266" s="20" t="s">
        <v>166</v>
      </c>
      <c r="BE266" s="227">
        <f>IF(N266="základní",J266,0)</f>
        <v>0</v>
      </c>
      <c r="BF266" s="227">
        <f>IF(N266="snížená",J266,0)</f>
        <v>0</v>
      </c>
      <c r="BG266" s="227">
        <f>IF(N266="zákl. přenesená",J266,0)</f>
        <v>0</v>
      </c>
      <c r="BH266" s="227">
        <f>IF(N266="sníž. přenesená",J266,0)</f>
        <v>0</v>
      </c>
      <c r="BI266" s="227">
        <f>IF(N266="nulová",J266,0)</f>
        <v>0</v>
      </c>
      <c r="BJ266" s="20" t="s">
        <v>79</v>
      </c>
      <c r="BK266" s="227">
        <f>ROUND(I266*H266,2)</f>
        <v>0</v>
      </c>
      <c r="BL266" s="20" t="s">
        <v>173</v>
      </c>
      <c r="BM266" s="226" t="s">
        <v>1275</v>
      </c>
    </row>
    <row r="267" s="2" customFormat="1">
      <c r="A267" s="41"/>
      <c r="B267" s="42"/>
      <c r="C267" s="43"/>
      <c r="D267" s="228" t="s">
        <v>175</v>
      </c>
      <c r="E267" s="43"/>
      <c r="F267" s="229" t="s">
        <v>1276</v>
      </c>
      <c r="G267" s="43"/>
      <c r="H267" s="43"/>
      <c r="I267" s="230"/>
      <c r="J267" s="43"/>
      <c r="K267" s="43"/>
      <c r="L267" s="47"/>
      <c r="M267" s="231"/>
      <c r="N267" s="232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175</v>
      </c>
      <c r="AU267" s="20" t="s">
        <v>81</v>
      </c>
    </row>
    <row r="268" s="12" customFormat="1" ht="25.92" customHeight="1">
      <c r="A268" s="12"/>
      <c r="B268" s="199"/>
      <c r="C268" s="200"/>
      <c r="D268" s="201" t="s">
        <v>70</v>
      </c>
      <c r="E268" s="202" t="s">
        <v>379</v>
      </c>
      <c r="F268" s="202" t="s">
        <v>380</v>
      </c>
      <c r="G268" s="200"/>
      <c r="H268" s="200"/>
      <c r="I268" s="203"/>
      <c r="J268" s="204">
        <f>BK268</f>
        <v>0</v>
      </c>
      <c r="K268" s="200"/>
      <c r="L268" s="205"/>
      <c r="M268" s="206"/>
      <c r="N268" s="207"/>
      <c r="O268" s="207"/>
      <c r="P268" s="208">
        <f>P269+P294+P315+P325</f>
        <v>0</v>
      </c>
      <c r="Q268" s="207"/>
      <c r="R268" s="208">
        <f>R269+R294+R315+R325</f>
        <v>0.059224700000000012</v>
      </c>
      <c r="S268" s="207"/>
      <c r="T268" s="209">
        <f>T269+T294+T315+T325</f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10" t="s">
        <v>81</v>
      </c>
      <c r="AT268" s="211" t="s">
        <v>70</v>
      </c>
      <c r="AU268" s="211" t="s">
        <v>71</v>
      </c>
      <c r="AY268" s="210" t="s">
        <v>166</v>
      </c>
      <c r="BK268" s="212">
        <f>BK269+BK294+BK315+BK325</f>
        <v>0</v>
      </c>
    </row>
    <row r="269" s="12" customFormat="1" ht="22.8" customHeight="1">
      <c r="A269" s="12"/>
      <c r="B269" s="199"/>
      <c r="C269" s="200"/>
      <c r="D269" s="201" t="s">
        <v>70</v>
      </c>
      <c r="E269" s="213" t="s">
        <v>1277</v>
      </c>
      <c r="F269" s="213" t="s">
        <v>1278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SUM(P270:P293)</f>
        <v>0</v>
      </c>
      <c r="Q269" s="207"/>
      <c r="R269" s="208">
        <f>SUM(R270:R293)</f>
        <v>0.014690600000000002</v>
      </c>
      <c r="S269" s="207"/>
      <c r="T269" s="209">
        <f>SUM(T270:T293)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81</v>
      </c>
      <c r="AT269" s="211" t="s">
        <v>70</v>
      </c>
      <c r="AU269" s="211" t="s">
        <v>79</v>
      </c>
      <c r="AY269" s="210" t="s">
        <v>166</v>
      </c>
      <c r="BK269" s="212">
        <f>SUM(BK270:BK293)</f>
        <v>0</v>
      </c>
    </row>
    <row r="270" s="2" customFormat="1" ht="24.15" customHeight="1">
      <c r="A270" s="41"/>
      <c r="B270" s="42"/>
      <c r="C270" s="215" t="s">
        <v>627</v>
      </c>
      <c r="D270" s="215" t="s">
        <v>168</v>
      </c>
      <c r="E270" s="216" t="s">
        <v>1279</v>
      </c>
      <c r="F270" s="217" t="s">
        <v>1280</v>
      </c>
      <c r="G270" s="218" t="s">
        <v>188</v>
      </c>
      <c r="H270" s="219">
        <v>1.45</v>
      </c>
      <c r="I270" s="220"/>
      <c r="J270" s="221">
        <f>ROUND(I270*H270,2)</f>
        <v>0</v>
      </c>
      <c r="K270" s="217" t="s">
        <v>172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315</v>
      </c>
      <c r="AT270" s="226" t="s">
        <v>168</v>
      </c>
      <c r="AU270" s="226" t="s">
        <v>81</v>
      </c>
      <c r="AY270" s="20" t="s">
        <v>166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79</v>
      </c>
      <c r="BK270" s="227">
        <f>ROUND(I270*H270,2)</f>
        <v>0</v>
      </c>
      <c r="BL270" s="20" t="s">
        <v>315</v>
      </c>
      <c r="BM270" s="226" t="s">
        <v>1281</v>
      </c>
    </row>
    <row r="271" s="2" customFormat="1">
      <c r="A271" s="41"/>
      <c r="B271" s="42"/>
      <c r="C271" s="43"/>
      <c r="D271" s="228" t="s">
        <v>175</v>
      </c>
      <c r="E271" s="43"/>
      <c r="F271" s="229" t="s">
        <v>1282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175</v>
      </c>
      <c r="AU271" s="20" t="s">
        <v>81</v>
      </c>
    </row>
    <row r="272" s="13" customFormat="1">
      <c r="A272" s="13"/>
      <c r="B272" s="233"/>
      <c r="C272" s="234"/>
      <c r="D272" s="235" t="s">
        <v>177</v>
      </c>
      <c r="E272" s="236" t="s">
        <v>19</v>
      </c>
      <c r="F272" s="237" t="s">
        <v>1283</v>
      </c>
      <c r="G272" s="234"/>
      <c r="H272" s="236" t="s">
        <v>19</v>
      </c>
      <c r="I272" s="238"/>
      <c r="J272" s="234"/>
      <c r="K272" s="234"/>
      <c r="L272" s="239"/>
      <c r="M272" s="240"/>
      <c r="N272" s="241"/>
      <c r="O272" s="241"/>
      <c r="P272" s="241"/>
      <c r="Q272" s="241"/>
      <c r="R272" s="241"/>
      <c r="S272" s="241"/>
      <c r="T272" s="242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3" t="s">
        <v>177</v>
      </c>
      <c r="AU272" s="243" t="s">
        <v>81</v>
      </c>
      <c r="AV272" s="13" t="s">
        <v>79</v>
      </c>
      <c r="AW272" s="13" t="s">
        <v>33</v>
      </c>
      <c r="AX272" s="13" t="s">
        <v>71</v>
      </c>
      <c r="AY272" s="243" t="s">
        <v>166</v>
      </c>
    </row>
    <row r="273" s="14" customFormat="1">
      <c r="A273" s="14"/>
      <c r="B273" s="244"/>
      <c r="C273" s="245"/>
      <c r="D273" s="235" t="s">
        <v>177</v>
      </c>
      <c r="E273" s="246" t="s">
        <v>19</v>
      </c>
      <c r="F273" s="247" t="s">
        <v>1284</v>
      </c>
      <c r="G273" s="245"/>
      <c r="H273" s="248">
        <v>1.45</v>
      </c>
      <c r="I273" s="249"/>
      <c r="J273" s="245"/>
      <c r="K273" s="245"/>
      <c r="L273" s="250"/>
      <c r="M273" s="251"/>
      <c r="N273" s="252"/>
      <c r="O273" s="252"/>
      <c r="P273" s="252"/>
      <c r="Q273" s="252"/>
      <c r="R273" s="252"/>
      <c r="S273" s="252"/>
      <c r="T273" s="253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4" t="s">
        <v>177</v>
      </c>
      <c r="AU273" s="254" t="s">
        <v>81</v>
      </c>
      <c r="AV273" s="14" t="s">
        <v>81</v>
      </c>
      <c r="AW273" s="14" t="s">
        <v>33</v>
      </c>
      <c r="AX273" s="14" t="s">
        <v>71</v>
      </c>
      <c r="AY273" s="254" t="s">
        <v>166</v>
      </c>
    </row>
    <row r="274" s="15" customFormat="1">
      <c r="A274" s="15"/>
      <c r="B274" s="255"/>
      <c r="C274" s="256"/>
      <c r="D274" s="235" t="s">
        <v>177</v>
      </c>
      <c r="E274" s="257" t="s">
        <v>19</v>
      </c>
      <c r="F274" s="258" t="s">
        <v>180</v>
      </c>
      <c r="G274" s="256"/>
      <c r="H274" s="259">
        <v>1.45</v>
      </c>
      <c r="I274" s="260"/>
      <c r="J274" s="256"/>
      <c r="K274" s="256"/>
      <c r="L274" s="261"/>
      <c r="M274" s="262"/>
      <c r="N274" s="263"/>
      <c r="O274" s="263"/>
      <c r="P274" s="263"/>
      <c r="Q274" s="263"/>
      <c r="R274" s="263"/>
      <c r="S274" s="263"/>
      <c r="T274" s="264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65" t="s">
        <v>177</v>
      </c>
      <c r="AU274" s="265" t="s">
        <v>81</v>
      </c>
      <c r="AV274" s="15" t="s">
        <v>173</v>
      </c>
      <c r="AW274" s="15" t="s">
        <v>33</v>
      </c>
      <c r="AX274" s="15" t="s">
        <v>79</v>
      </c>
      <c r="AY274" s="265" t="s">
        <v>166</v>
      </c>
    </row>
    <row r="275" s="2" customFormat="1" ht="16.5" customHeight="1">
      <c r="A275" s="41"/>
      <c r="B275" s="42"/>
      <c r="C275" s="283" t="s">
        <v>633</v>
      </c>
      <c r="D275" s="283" t="s">
        <v>392</v>
      </c>
      <c r="E275" s="284" t="s">
        <v>1285</v>
      </c>
      <c r="F275" s="285" t="s">
        <v>1286</v>
      </c>
      <c r="G275" s="286" t="s">
        <v>188</v>
      </c>
      <c r="H275" s="287">
        <v>1.595</v>
      </c>
      <c r="I275" s="288"/>
      <c r="J275" s="289">
        <f>ROUND(I275*H275,2)</f>
        <v>0</v>
      </c>
      <c r="K275" s="285" t="s">
        <v>172</v>
      </c>
      <c r="L275" s="290"/>
      <c r="M275" s="291" t="s">
        <v>19</v>
      </c>
      <c r="N275" s="292" t="s">
        <v>42</v>
      </c>
      <c r="O275" s="87"/>
      <c r="P275" s="224">
        <f>O275*H275</f>
        <v>0</v>
      </c>
      <c r="Q275" s="224">
        <v>0.0087600000000000004</v>
      </c>
      <c r="R275" s="224">
        <f>Q275*H275</f>
        <v>0.013972200000000001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395</v>
      </c>
      <c r="AT275" s="226" t="s">
        <v>392</v>
      </c>
      <c r="AU275" s="226" t="s">
        <v>81</v>
      </c>
      <c r="AY275" s="20" t="s">
        <v>166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79</v>
      </c>
      <c r="BK275" s="227">
        <f>ROUND(I275*H275,2)</f>
        <v>0</v>
      </c>
      <c r="BL275" s="20" t="s">
        <v>315</v>
      </c>
      <c r="BM275" s="226" t="s">
        <v>1287</v>
      </c>
    </row>
    <row r="276" s="13" customFormat="1">
      <c r="A276" s="13"/>
      <c r="B276" s="233"/>
      <c r="C276" s="234"/>
      <c r="D276" s="235" t="s">
        <v>177</v>
      </c>
      <c r="E276" s="236" t="s">
        <v>19</v>
      </c>
      <c r="F276" s="237" t="s">
        <v>1283</v>
      </c>
      <c r="G276" s="234"/>
      <c r="H276" s="236" t="s">
        <v>19</v>
      </c>
      <c r="I276" s="238"/>
      <c r="J276" s="234"/>
      <c r="K276" s="234"/>
      <c r="L276" s="239"/>
      <c r="M276" s="240"/>
      <c r="N276" s="241"/>
      <c r="O276" s="241"/>
      <c r="P276" s="241"/>
      <c r="Q276" s="241"/>
      <c r="R276" s="241"/>
      <c r="S276" s="241"/>
      <c r="T276" s="242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3" t="s">
        <v>177</v>
      </c>
      <c r="AU276" s="243" t="s">
        <v>81</v>
      </c>
      <c r="AV276" s="13" t="s">
        <v>79</v>
      </c>
      <c r="AW276" s="13" t="s">
        <v>33</v>
      </c>
      <c r="AX276" s="13" t="s">
        <v>71</v>
      </c>
      <c r="AY276" s="243" t="s">
        <v>166</v>
      </c>
    </row>
    <row r="277" s="14" customFormat="1">
      <c r="A277" s="14"/>
      <c r="B277" s="244"/>
      <c r="C277" s="245"/>
      <c r="D277" s="235" t="s">
        <v>177</v>
      </c>
      <c r="E277" s="246" t="s">
        <v>19</v>
      </c>
      <c r="F277" s="247" t="s">
        <v>1284</v>
      </c>
      <c r="G277" s="245"/>
      <c r="H277" s="248">
        <v>1.45</v>
      </c>
      <c r="I277" s="249"/>
      <c r="J277" s="245"/>
      <c r="K277" s="245"/>
      <c r="L277" s="250"/>
      <c r="M277" s="251"/>
      <c r="N277" s="252"/>
      <c r="O277" s="252"/>
      <c r="P277" s="252"/>
      <c r="Q277" s="252"/>
      <c r="R277" s="252"/>
      <c r="S277" s="252"/>
      <c r="T277" s="253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4" t="s">
        <v>177</v>
      </c>
      <c r="AU277" s="254" t="s">
        <v>81</v>
      </c>
      <c r="AV277" s="14" t="s">
        <v>81</v>
      </c>
      <c r="AW277" s="14" t="s">
        <v>33</v>
      </c>
      <c r="AX277" s="14" t="s">
        <v>71</v>
      </c>
      <c r="AY277" s="254" t="s">
        <v>166</v>
      </c>
    </row>
    <row r="278" s="15" customFormat="1">
      <c r="A278" s="15"/>
      <c r="B278" s="255"/>
      <c r="C278" s="256"/>
      <c r="D278" s="235" t="s">
        <v>177</v>
      </c>
      <c r="E278" s="257" t="s">
        <v>19</v>
      </c>
      <c r="F278" s="258" t="s">
        <v>180</v>
      </c>
      <c r="G278" s="256"/>
      <c r="H278" s="259">
        <v>1.45</v>
      </c>
      <c r="I278" s="260"/>
      <c r="J278" s="256"/>
      <c r="K278" s="256"/>
      <c r="L278" s="261"/>
      <c r="M278" s="262"/>
      <c r="N278" s="263"/>
      <c r="O278" s="263"/>
      <c r="P278" s="263"/>
      <c r="Q278" s="263"/>
      <c r="R278" s="263"/>
      <c r="S278" s="263"/>
      <c r="T278" s="264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65" t="s">
        <v>177</v>
      </c>
      <c r="AU278" s="265" t="s">
        <v>81</v>
      </c>
      <c r="AV278" s="15" t="s">
        <v>173</v>
      </c>
      <c r="AW278" s="15" t="s">
        <v>33</v>
      </c>
      <c r="AX278" s="15" t="s">
        <v>79</v>
      </c>
      <c r="AY278" s="265" t="s">
        <v>166</v>
      </c>
    </row>
    <row r="279" s="14" customFormat="1">
      <c r="A279" s="14"/>
      <c r="B279" s="244"/>
      <c r="C279" s="245"/>
      <c r="D279" s="235" t="s">
        <v>177</v>
      </c>
      <c r="E279" s="245"/>
      <c r="F279" s="247" t="s">
        <v>1288</v>
      </c>
      <c r="G279" s="245"/>
      <c r="H279" s="248">
        <v>1.595</v>
      </c>
      <c r="I279" s="249"/>
      <c r="J279" s="245"/>
      <c r="K279" s="245"/>
      <c r="L279" s="250"/>
      <c r="M279" s="251"/>
      <c r="N279" s="252"/>
      <c r="O279" s="252"/>
      <c r="P279" s="252"/>
      <c r="Q279" s="252"/>
      <c r="R279" s="252"/>
      <c r="S279" s="252"/>
      <c r="T279" s="253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4" t="s">
        <v>177</v>
      </c>
      <c r="AU279" s="254" t="s">
        <v>81</v>
      </c>
      <c r="AV279" s="14" t="s">
        <v>81</v>
      </c>
      <c r="AW279" s="14" t="s">
        <v>4</v>
      </c>
      <c r="AX279" s="14" t="s">
        <v>79</v>
      </c>
      <c r="AY279" s="254" t="s">
        <v>166</v>
      </c>
    </row>
    <row r="280" s="2" customFormat="1" ht="24.15" customHeight="1">
      <c r="A280" s="41"/>
      <c r="B280" s="42"/>
      <c r="C280" s="283" t="s">
        <v>639</v>
      </c>
      <c r="D280" s="283" t="s">
        <v>392</v>
      </c>
      <c r="E280" s="284" t="s">
        <v>1289</v>
      </c>
      <c r="F280" s="285" t="s">
        <v>1290</v>
      </c>
      <c r="G280" s="286" t="s">
        <v>613</v>
      </c>
      <c r="H280" s="287">
        <v>0.080000000000000002</v>
      </c>
      <c r="I280" s="288"/>
      <c r="J280" s="289">
        <f>ROUND(I280*H280,2)</f>
        <v>0</v>
      </c>
      <c r="K280" s="285" t="s">
        <v>172</v>
      </c>
      <c r="L280" s="290"/>
      <c r="M280" s="291" t="s">
        <v>19</v>
      </c>
      <c r="N280" s="292" t="s">
        <v>42</v>
      </c>
      <c r="O280" s="87"/>
      <c r="P280" s="224">
        <f>O280*H280</f>
        <v>0</v>
      </c>
      <c r="Q280" s="224">
        <v>0.0088999999999999999</v>
      </c>
      <c r="R280" s="224">
        <f>Q280*H280</f>
        <v>0.00071199999999999996</v>
      </c>
      <c r="S280" s="224">
        <v>0</v>
      </c>
      <c r="T280" s="225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6" t="s">
        <v>395</v>
      </c>
      <c r="AT280" s="226" t="s">
        <v>392</v>
      </c>
      <c r="AU280" s="226" t="s">
        <v>81</v>
      </c>
      <c r="AY280" s="20" t="s">
        <v>166</v>
      </c>
      <c r="BE280" s="227">
        <f>IF(N280="základní",J280,0)</f>
        <v>0</v>
      </c>
      <c r="BF280" s="227">
        <f>IF(N280="snížená",J280,0)</f>
        <v>0</v>
      </c>
      <c r="BG280" s="227">
        <f>IF(N280="zákl. přenesená",J280,0)</f>
        <v>0</v>
      </c>
      <c r="BH280" s="227">
        <f>IF(N280="sníž. přenesená",J280,0)</f>
        <v>0</v>
      </c>
      <c r="BI280" s="227">
        <f>IF(N280="nulová",J280,0)</f>
        <v>0</v>
      </c>
      <c r="BJ280" s="20" t="s">
        <v>79</v>
      </c>
      <c r="BK280" s="227">
        <f>ROUND(I280*H280,2)</f>
        <v>0</v>
      </c>
      <c r="BL280" s="20" t="s">
        <v>315</v>
      </c>
      <c r="BM280" s="226" t="s">
        <v>1291</v>
      </c>
    </row>
    <row r="281" s="13" customFormat="1">
      <c r="A281" s="13"/>
      <c r="B281" s="233"/>
      <c r="C281" s="234"/>
      <c r="D281" s="235" t="s">
        <v>177</v>
      </c>
      <c r="E281" s="236" t="s">
        <v>19</v>
      </c>
      <c r="F281" s="237" t="s">
        <v>1283</v>
      </c>
      <c r="G281" s="234"/>
      <c r="H281" s="236" t="s">
        <v>19</v>
      </c>
      <c r="I281" s="238"/>
      <c r="J281" s="234"/>
      <c r="K281" s="234"/>
      <c r="L281" s="239"/>
      <c r="M281" s="240"/>
      <c r="N281" s="241"/>
      <c r="O281" s="241"/>
      <c r="P281" s="241"/>
      <c r="Q281" s="241"/>
      <c r="R281" s="241"/>
      <c r="S281" s="241"/>
      <c r="T281" s="242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3" t="s">
        <v>177</v>
      </c>
      <c r="AU281" s="243" t="s">
        <v>81</v>
      </c>
      <c r="AV281" s="13" t="s">
        <v>79</v>
      </c>
      <c r="AW281" s="13" t="s">
        <v>33</v>
      </c>
      <c r="AX281" s="13" t="s">
        <v>71</v>
      </c>
      <c r="AY281" s="243" t="s">
        <v>166</v>
      </c>
    </row>
    <row r="282" s="14" customFormat="1">
      <c r="A282" s="14"/>
      <c r="B282" s="244"/>
      <c r="C282" s="245"/>
      <c r="D282" s="235" t="s">
        <v>177</v>
      </c>
      <c r="E282" s="246" t="s">
        <v>19</v>
      </c>
      <c r="F282" s="247" t="s">
        <v>1292</v>
      </c>
      <c r="G282" s="245"/>
      <c r="H282" s="248">
        <v>0.080000000000000002</v>
      </c>
      <c r="I282" s="249"/>
      <c r="J282" s="245"/>
      <c r="K282" s="245"/>
      <c r="L282" s="250"/>
      <c r="M282" s="251"/>
      <c r="N282" s="252"/>
      <c r="O282" s="252"/>
      <c r="P282" s="252"/>
      <c r="Q282" s="252"/>
      <c r="R282" s="252"/>
      <c r="S282" s="252"/>
      <c r="T282" s="253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4" t="s">
        <v>177</v>
      </c>
      <c r="AU282" s="254" t="s">
        <v>81</v>
      </c>
      <c r="AV282" s="14" t="s">
        <v>81</v>
      </c>
      <c r="AW282" s="14" t="s">
        <v>33</v>
      </c>
      <c r="AX282" s="14" t="s">
        <v>71</v>
      </c>
      <c r="AY282" s="254" t="s">
        <v>166</v>
      </c>
    </row>
    <row r="283" s="15" customFormat="1">
      <c r="A283" s="15"/>
      <c r="B283" s="255"/>
      <c r="C283" s="256"/>
      <c r="D283" s="235" t="s">
        <v>177</v>
      </c>
      <c r="E283" s="257" t="s">
        <v>19</v>
      </c>
      <c r="F283" s="258" t="s">
        <v>180</v>
      </c>
      <c r="G283" s="256"/>
      <c r="H283" s="259">
        <v>0.080000000000000002</v>
      </c>
      <c r="I283" s="260"/>
      <c r="J283" s="256"/>
      <c r="K283" s="256"/>
      <c r="L283" s="261"/>
      <c r="M283" s="262"/>
      <c r="N283" s="263"/>
      <c r="O283" s="263"/>
      <c r="P283" s="263"/>
      <c r="Q283" s="263"/>
      <c r="R283" s="263"/>
      <c r="S283" s="263"/>
      <c r="T283" s="264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T283" s="265" t="s">
        <v>177</v>
      </c>
      <c r="AU283" s="265" t="s">
        <v>81</v>
      </c>
      <c r="AV283" s="15" t="s">
        <v>173</v>
      </c>
      <c r="AW283" s="15" t="s">
        <v>33</v>
      </c>
      <c r="AX283" s="15" t="s">
        <v>79</v>
      </c>
      <c r="AY283" s="265" t="s">
        <v>166</v>
      </c>
    </row>
    <row r="284" s="2" customFormat="1" ht="24.15" customHeight="1">
      <c r="A284" s="41"/>
      <c r="B284" s="42"/>
      <c r="C284" s="283" t="s">
        <v>645</v>
      </c>
      <c r="D284" s="283" t="s">
        <v>392</v>
      </c>
      <c r="E284" s="284" t="s">
        <v>1293</v>
      </c>
      <c r="F284" s="285" t="s">
        <v>1294</v>
      </c>
      <c r="G284" s="286" t="s">
        <v>613</v>
      </c>
      <c r="H284" s="287">
        <v>0.080000000000000002</v>
      </c>
      <c r="I284" s="288"/>
      <c r="J284" s="289">
        <f>ROUND(I284*H284,2)</f>
        <v>0</v>
      </c>
      <c r="K284" s="285" t="s">
        <v>172</v>
      </c>
      <c r="L284" s="290"/>
      <c r="M284" s="291" t="s">
        <v>19</v>
      </c>
      <c r="N284" s="292" t="s">
        <v>42</v>
      </c>
      <c r="O284" s="87"/>
      <c r="P284" s="224">
        <f>O284*H284</f>
        <v>0</v>
      </c>
      <c r="Q284" s="224">
        <v>4.0000000000000003E-05</v>
      </c>
      <c r="R284" s="224">
        <f>Q284*H284</f>
        <v>3.2000000000000003E-06</v>
      </c>
      <c r="S284" s="224">
        <v>0</v>
      </c>
      <c r="T284" s="225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6" t="s">
        <v>395</v>
      </c>
      <c r="AT284" s="226" t="s">
        <v>392</v>
      </c>
      <c r="AU284" s="226" t="s">
        <v>81</v>
      </c>
      <c r="AY284" s="20" t="s">
        <v>166</v>
      </c>
      <c r="BE284" s="227">
        <f>IF(N284="základní",J284,0)</f>
        <v>0</v>
      </c>
      <c r="BF284" s="227">
        <f>IF(N284="snížená",J284,0)</f>
        <v>0</v>
      </c>
      <c r="BG284" s="227">
        <f>IF(N284="zákl. přenesená",J284,0)</f>
        <v>0</v>
      </c>
      <c r="BH284" s="227">
        <f>IF(N284="sníž. přenesená",J284,0)</f>
        <v>0</v>
      </c>
      <c r="BI284" s="227">
        <f>IF(N284="nulová",J284,0)</f>
        <v>0</v>
      </c>
      <c r="BJ284" s="20" t="s">
        <v>79</v>
      </c>
      <c r="BK284" s="227">
        <f>ROUND(I284*H284,2)</f>
        <v>0</v>
      </c>
      <c r="BL284" s="20" t="s">
        <v>315</v>
      </c>
      <c r="BM284" s="226" t="s">
        <v>1295</v>
      </c>
    </row>
    <row r="285" s="13" customFormat="1">
      <c r="A285" s="13"/>
      <c r="B285" s="233"/>
      <c r="C285" s="234"/>
      <c r="D285" s="235" t="s">
        <v>177</v>
      </c>
      <c r="E285" s="236" t="s">
        <v>19</v>
      </c>
      <c r="F285" s="237" t="s">
        <v>1283</v>
      </c>
      <c r="G285" s="234"/>
      <c r="H285" s="236" t="s">
        <v>19</v>
      </c>
      <c r="I285" s="238"/>
      <c r="J285" s="234"/>
      <c r="K285" s="234"/>
      <c r="L285" s="239"/>
      <c r="M285" s="240"/>
      <c r="N285" s="241"/>
      <c r="O285" s="241"/>
      <c r="P285" s="241"/>
      <c r="Q285" s="241"/>
      <c r="R285" s="241"/>
      <c r="S285" s="241"/>
      <c r="T285" s="242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3" t="s">
        <v>177</v>
      </c>
      <c r="AU285" s="243" t="s">
        <v>81</v>
      </c>
      <c r="AV285" s="13" t="s">
        <v>79</v>
      </c>
      <c r="AW285" s="13" t="s">
        <v>33</v>
      </c>
      <c r="AX285" s="13" t="s">
        <v>71</v>
      </c>
      <c r="AY285" s="243" t="s">
        <v>166</v>
      </c>
    </row>
    <row r="286" s="14" customFormat="1">
      <c r="A286" s="14"/>
      <c r="B286" s="244"/>
      <c r="C286" s="245"/>
      <c r="D286" s="235" t="s">
        <v>177</v>
      </c>
      <c r="E286" s="246" t="s">
        <v>19</v>
      </c>
      <c r="F286" s="247" t="s">
        <v>1292</v>
      </c>
      <c r="G286" s="245"/>
      <c r="H286" s="248">
        <v>0.080000000000000002</v>
      </c>
      <c r="I286" s="249"/>
      <c r="J286" s="245"/>
      <c r="K286" s="245"/>
      <c r="L286" s="250"/>
      <c r="M286" s="251"/>
      <c r="N286" s="252"/>
      <c r="O286" s="252"/>
      <c r="P286" s="252"/>
      <c r="Q286" s="252"/>
      <c r="R286" s="252"/>
      <c r="S286" s="252"/>
      <c r="T286" s="253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4" t="s">
        <v>177</v>
      </c>
      <c r="AU286" s="254" t="s">
        <v>81</v>
      </c>
      <c r="AV286" s="14" t="s">
        <v>81</v>
      </c>
      <c r="AW286" s="14" t="s">
        <v>33</v>
      </c>
      <c r="AX286" s="14" t="s">
        <v>71</v>
      </c>
      <c r="AY286" s="254" t="s">
        <v>166</v>
      </c>
    </row>
    <row r="287" s="15" customFormat="1">
      <c r="A287" s="15"/>
      <c r="B287" s="255"/>
      <c r="C287" s="256"/>
      <c r="D287" s="235" t="s">
        <v>177</v>
      </c>
      <c r="E287" s="257" t="s">
        <v>19</v>
      </c>
      <c r="F287" s="258" t="s">
        <v>180</v>
      </c>
      <c r="G287" s="256"/>
      <c r="H287" s="259">
        <v>0.080000000000000002</v>
      </c>
      <c r="I287" s="260"/>
      <c r="J287" s="256"/>
      <c r="K287" s="256"/>
      <c r="L287" s="261"/>
      <c r="M287" s="262"/>
      <c r="N287" s="263"/>
      <c r="O287" s="263"/>
      <c r="P287" s="263"/>
      <c r="Q287" s="263"/>
      <c r="R287" s="263"/>
      <c r="S287" s="263"/>
      <c r="T287" s="264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T287" s="265" t="s">
        <v>177</v>
      </c>
      <c r="AU287" s="265" t="s">
        <v>81</v>
      </c>
      <c r="AV287" s="15" t="s">
        <v>173</v>
      </c>
      <c r="AW287" s="15" t="s">
        <v>33</v>
      </c>
      <c r="AX287" s="15" t="s">
        <v>79</v>
      </c>
      <c r="AY287" s="265" t="s">
        <v>166</v>
      </c>
    </row>
    <row r="288" s="2" customFormat="1" ht="24.15" customHeight="1">
      <c r="A288" s="41"/>
      <c r="B288" s="42"/>
      <c r="C288" s="283" t="s">
        <v>395</v>
      </c>
      <c r="D288" s="283" t="s">
        <v>392</v>
      </c>
      <c r="E288" s="284" t="s">
        <v>1296</v>
      </c>
      <c r="F288" s="285" t="s">
        <v>1297</v>
      </c>
      <c r="G288" s="286" t="s">
        <v>613</v>
      </c>
      <c r="H288" s="287">
        <v>0.080000000000000002</v>
      </c>
      <c r="I288" s="288"/>
      <c r="J288" s="289">
        <f>ROUND(I288*H288,2)</f>
        <v>0</v>
      </c>
      <c r="K288" s="285" t="s">
        <v>172</v>
      </c>
      <c r="L288" s="290"/>
      <c r="M288" s="291" t="s">
        <v>19</v>
      </c>
      <c r="N288" s="292" t="s">
        <v>42</v>
      </c>
      <c r="O288" s="87"/>
      <c r="P288" s="224">
        <f>O288*H288</f>
        <v>0</v>
      </c>
      <c r="Q288" s="224">
        <v>4.0000000000000003E-05</v>
      </c>
      <c r="R288" s="224">
        <f>Q288*H288</f>
        <v>3.2000000000000003E-06</v>
      </c>
      <c r="S288" s="224">
        <v>0</v>
      </c>
      <c r="T288" s="225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6" t="s">
        <v>395</v>
      </c>
      <c r="AT288" s="226" t="s">
        <v>392</v>
      </c>
      <c r="AU288" s="226" t="s">
        <v>81</v>
      </c>
      <c r="AY288" s="20" t="s">
        <v>166</v>
      </c>
      <c r="BE288" s="227">
        <f>IF(N288="základní",J288,0)</f>
        <v>0</v>
      </c>
      <c r="BF288" s="227">
        <f>IF(N288="snížená",J288,0)</f>
        <v>0</v>
      </c>
      <c r="BG288" s="227">
        <f>IF(N288="zákl. přenesená",J288,0)</f>
        <v>0</v>
      </c>
      <c r="BH288" s="227">
        <f>IF(N288="sníž. přenesená",J288,0)</f>
        <v>0</v>
      </c>
      <c r="BI288" s="227">
        <f>IF(N288="nulová",J288,0)</f>
        <v>0</v>
      </c>
      <c r="BJ288" s="20" t="s">
        <v>79</v>
      </c>
      <c r="BK288" s="227">
        <f>ROUND(I288*H288,2)</f>
        <v>0</v>
      </c>
      <c r="BL288" s="20" t="s">
        <v>315</v>
      </c>
      <c r="BM288" s="226" t="s">
        <v>1298</v>
      </c>
    </row>
    <row r="289" s="13" customFormat="1">
      <c r="A289" s="13"/>
      <c r="B289" s="233"/>
      <c r="C289" s="234"/>
      <c r="D289" s="235" t="s">
        <v>177</v>
      </c>
      <c r="E289" s="236" t="s">
        <v>19</v>
      </c>
      <c r="F289" s="237" t="s">
        <v>1283</v>
      </c>
      <c r="G289" s="234"/>
      <c r="H289" s="236" t="s">
        <v>19</v>
      </c>
      <c r="I289" s="238"/>
      <c r="J289" s="234"/>
      <c r="K289" s="234"/>
      <c r="L289" s="239"/>
      <c r="M289" s="240"/>
      <c r="N289" s="241"/>
      <c r="O289" s="241"/>
      <c r="P289" s="241"/>
      <c r="Q289" s="241"/>
      <c r="R289" s="241"/>
      <c r="S289" s="241"/>
      <c r="T289" s="242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3" t="s">
        <v>177</v>
      </c>
      <c r="AU289" s="243" t="s">
        <v>81</v>
      </c>
      <c r="AV289" s="13" t="s">
        <v>79</v>
      </c>
      <c r="AW289" s="13" t="s">
        <v>33</v>
      </c>
      <c r="AX289" s="13" t="s">
        <v>71</v>
      </c>
      <c r="AY289" s="243" t="s">
        <v>166</v>
      </c>
    </row>
    <row r="290" s="14" customFormat="1">
      <c r="A290" s="14"/>
      <c r="B290" s="244"/>
      <c r="C290" s="245"/>
      <c r="D290" s="235" t="s">
        <v>177</v>
      </c>
      <c r="E290" s="246" t="s">
        <v>19</v>
      </c>
      <c r="F290" s="247" t="s">
        <v>1292</v>
      </c>
      <c r="G290" s="245"/>
      <c r="H290" s="248">
        <v>0.080000000000000002</v>
      </c>
      <c r="I290" s="249"/>
      <c r="J290" s="245"/>
      <c r="K290" s="245"/>
      <c r="L290" s="250"/>
      <c r="M290" s="251"/>
      <c r="N290" s="252"/>
      <c r="O290" s="252"/>
      <c r="P290" s="252"/>
      <c r="Q290" s="252"/>
      <c r="R290" s="252"/>
      <c r="S290" s="252"/>
      <c r="T290" s="253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4" t="s">
        <v>177</v>
      </c>
      <c r="AU290" s="254" t="s">
        <v>81</v>
      </c>
      <c r="AV290" s="14" t="s">
        <v>81</v>
      </c>
      <c r="AW290" s="14" t="s">
        <v>33</v>
      </c>
      <c r="AX290" s="14" t="s">
        <v>71</v>
      </c>
      <c r="AY290" s="254" t="s">
        <v>166</v>
      </c>
    </row>
    <row r="291" s="15" customFormat="1">
      <c r="A291" s="15"/>
      <c r="B291" s="255"/>
      <c r="C291" s="256"/>
      <c r="D291" s="235" t="s">
        <v>177</v>
      </c>
      <c r="E291" s="257" t="s">
        <v>19</v>
      </c>
      <c r="F291" s="258" t="s">
        <v>180</v>
      </c>
      <c r="G291" s="256"/>
      <c r="H291" s="259">
        <v>0.080000000000000002</v>
      </c>
      <c r="I291" s="260"/>
      <c r="J291" s="256"/>
      <c r="K291" s="256"/>
      <c r="L291" s="261"/>
      <c r="M291" s="262"/>
      <c r="N291" s="263"/>
      <c r="O291" s="263"/>
      <c r="P291" s="263"/>
      <c r="Q291" s="263"/>
      <c r="R291" s="263"/>
      <c r="S291" s="263"/>
      <c r="T291" s="264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65" t="s">
        <v>177</v>
      </c>
      <c r="AU291" s="265" t="s">
        <v>81</v>
      </c>
      <c r="AV291" s="15" t="s">
        <v>173</v>
      </c>
      <c r="AW291" s="15" t="s">
        <v>33</v>
      </c>
      <c r="AX291" s="15" t="s">
        <v>79</v>
      </c>
      <c r="AY291" s="265" t="s">
        <v>166</v>
      </c>
    </row>
    <row r="292" s="2" customFormat="1" ht="24.15" customHeight="1">
      <c r="A292" s="41"/>
      <c r="B292" s="42"/>
      <c r="C292" s="215" t="s">
        <v>651</v>
      </c>
      <c r="D292" s="215" t="s">
        <v>168</v>
      </c>
      <c r="E292" s="216" t="s">
        <v>1299</v>
      </c>
      <c r="F292" s="217" t="s">
        <v>1300</v>
      </c>
      <c r="G292" s="218" t="s">
        <v>234</v>
      </c>
      <c r="H292" s="219">
        <v>0.014999999999999999</v>
      </c>
      <c r="I292" s="220"/>
      <c r="J292" s="221">
        <f>ROUND(I292*H292,2)</f>
        <v>0</v>
      </c>
      <c r="K292" s="217" t="s">
        <v>172</v>
      </c>
      <c r="L292" s="47"/>
      <c r="M292" s="222" t="s">
        <v>19</v>
      </c>
      <c r="N292" s="223" t="s">
        <v>42</v>
      </c>
      <c r="O292" s="87"/>
      <c r="P292" s="224">
        <f>O292*H292</f>
        <v>0</v>
      </c>
      <c r="Q292" s="224">
        <v>0</v>
      </c>
      <c r="R292" s="224">
        <f>Q292*H292</f>
        <v>0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315</v>
      </c>
      <c r="AT292" s="226" t="s">
        <v>168</v>
      </c>
      <c r="AU292" s="226" t="s">
        <v>81</v>
      </c>
      <c r="AY292" s="20" t="s">
        <v>166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79</v>
      </c>
      <c r="BK292" s="227">
        <f>ROUND(I292*H292,2)</f>
        <v>0</v>
      </c>
      <c r="BL292" s="20" t="s">
        <v>315</v>
      </c>
      <c r="BM292" s="226" t="s">
        <v>1301</v>
      </c>
    </row>
    <row r="293" s="2" customFormat="1">
      <c r="A293" s="41"/>
      <c r="B293" s="42"/>
      <c r="C293" s="43"/>
      <c r="D293" s="228" t="s">
        <v>175</v>
      </c>
      <c r="E293" s="43"/>
      <c r="F293" s="229" t="s">
        <v>1302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175</v>
      </c>
      <c r="AU293" s="20" t="s">
        <v>81</v>
      </c>
    </row>
    <row r="294" s="12" customFormat="1" ht="22.8" customHeight="1">
      <c r="A294" s="12"/>
      <c r="B294" s="199"/>
      <c r="C294" s="200"/>
      <c r="D294" s="201" t="s">
        <v>70</v>
      </c>
      <c r="E294" s="213" t="s">
        <v>381</v>
      </c>
      <c r="F294" s="213" t="s">
        <v>382</v>
      </c>
      <c r="G294" s="200"/>
      <c r="H294" s="200"/>
      <c r="I294" s="203"/>
      <c r="J294" s="214">
        <f>BK294</f>
        <v>0</v>
      </c>
      <c r="K294" s="200"/>
      <c r="L294" s="205"/>
      <c r="M294" s="206"/>
      <c r="N294" s="207"/>
      <c r="O294" s="207"/>
      <c r="P294" s="208">
        <f>SUM(P295:P314)</f>
        <v>0</v>
      </c>
      <c r="Q294" s="207"/>
      <c r="R294" s="208">
        <f>SUM(R295:R314)</f>
        <v>0.041184400000000003</v>
      </c>
      <c r="S294" s="207"/>
      <c r="T294" s="209">
        <f>SUM(T295:T314)</f>
        <v>0</v>
      </c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R294" s="210" t="s">
        <v>81</v>
      </c>
      <c r="AT294" s="211" t="s">
        <v>70</v>
      </c>
      <c r="AU294" s="211" t="s">
        <v>79</v>
      </c>
      <c r="AY294" s="210" t="s">
        <v>166</v>
      </c>
      <c r="BK294" s="212">
        <f>SUM(BK295:BK314)</f>
        <v>0</v>
      </c>
    </row>
    <row r="295" s="2" customFormat="1" ht="16.5" customHeight="1">
      <c r="A295" s="41"/>
      <c r="B295" s="42"/>
      <c r="C295" s="215" t="s">
        <v>653</v>
      </c>
      <c r="D295" s="215" t="s">
        <v>168</v>
      </c>
      <c r="E295" s="216" t="s">
        <v>383</v>
      </c>
      <c r="F295" s="217" t="s">
        <v>384</v>
      </c>
      <c r="G295" s="218" t="s">
        <v>385</v>
      </c>
      <c r="H295" s="219">
        <v>44.340000000000003</v>
      </c>
      <c r="I295" s="220"/>
      <c r="J295" s="221">
        <f>ROUND(I295*H295,2)</f>
        <v>0</v>
      </c>
      <c r="K295" s="217" t="s">
        <v>172</v>
      </c>
      <c r="L295" s="47"/>
      <c r="M295" s="222" t="s">
        <v>19</v>
      </c>
      <c r="N295" s="223" t="s">
        <v>42</v>
      </c>
      <c r="O295" s="87"/>
      <c r="P295" s="224">
        <f>O295*H295</f>
        <v>0</v>
      </c>
      <c r="Q295" s="224">
        <v>6.0000000000000002E-05</v>
      </c>
      <c r="R295" s="224">
        <f>Q295*H295</f>
        <v>0.0026604000000000003</v>
      </c>
      <c r="S295" s="224">
        <v>0</v>
      </c>
      <c r="T295" s="225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226" t="s">
        <v>315</v>
      </c>
      <c r="AT295" s="226" t="s">
        <v>168</v>
      </c>
      <c r="AU295" s="226" t="s">
        <v>81</v>
      </c>
      <c r="AY295" s="20" t="s">
        <v>166</v>
      </c>
      <c r="BE295" s="227">
        <f>IF(N295="základní",J295,0)</f>
        <v>0</v>
      </c>
      <c r="BF295" s="227">
        <f>IF(N295="snížená",J295,0)</f>
        <v>0</v>
      </c>
      <c r="BG295" s="227">
        <f>IF(N295="zákl. přenesená",J295,0)</f>
        <v>0</v>
      </c>
      <c r="BH295" s="227">
        <f>IF(N295="sníž. přenesená",J295,0)</f>
        <v>0</v>
      </c>
      <c r="BI295" s="227">
        <f>IF(N295="nulová",J295,0)</f>
        <v>0</v>
      </c>
      <c r="BJ295" s="20" t="s">
        <v>79</v>
      </c>
      <c r="BK295" s="227">
        <f>ROUND(I295*H295,2)</f>
        <v>0</v>
      </c>
      <c r="BL295" s="20" t="s">
        <v>315</v>
      </c>
      <c r="BM295" s="226" t="s">
        <v>1303</v>
      </c>
    </row>
    <row r="296" s="2" customFormat="1">
      <c r="A296" s="41"/>
      <c r="B296" s="42"/>
      <c r="C296" s="43"/>
      <c r="D296" s="228" t="s">
        <v>175</v>
      </c>
      <c r="E296" s="43"/>
      <c r="F296" s="229" t="s">
        <v>387</v>
      </c>
      <c r="G296" s="43"/>
      <c r="H296" s="43"/>
      <c r="I296" s="230"/>
      <c r="J296" s="43"/>
      <c r="K296" s="43"/>
      <c r="L296" s="47"/>
      <c r="M296" s="231"/>
      <c r="N296" s="232"/>
      <c r="O296" s="87"/>
      <c r="P296" s="87"/>
      <c r="Q296" s="87"/>
      <c r="R296" s="87"/>
      <c r="S296" s="87"/>
      <c r="T296" s="88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T296" s="20" t="s">
        <v>175</v>
      </c>
      <c r="AU296" s="20" t="s">
        <v>81</v>
      </c>
    </row>
    <row r="297" s="13" customFormat="1">
      <c r="A297" s="13"/>
      <c r="B297" s="233"/>
      <c r="C297" s="234"/>
      <c r="D297" s="235" t="s">
        <v>177</v>
      </c>
      <c r="E297" s="236" t="s">
        <v>19</v>
      </c>
      <c r="F297" s="237" t="s">
        <v>1283</v>
      </c>
      <c r="G297" s="234"/>
      <c r="H297" s="236" t="s">
        <v>19</v>
      </c>
      <c r="I297" s="238"/>
      <c r="J297" s="234"/>
      <c r="K297" s="234"/>
      <c r="L297" s="239"/>
      <c r="M297" s="240"/>
      <c r="N297" s="241"/>
      <c r="O297" s="241"/>
      <c r="P297" s="241"/>
      <c r="Q297" s="241"/>
      <c r="R297" s="241"/>
      <c r="S297" s="241"/>
      <c r="T297" s="242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3" t="s">
        <v>177</v>
      </c>
      <c r="AU297" s="243" t="s">
        <v>81</v>
      </c>
      <c r="AV297" s="13" t="s">
        <v>79</v>
      </c>
      <c r="AW297" s="13" t="s">
        <v>33</v>
      </c>
      <c r="AX297" s="13" t="s">
        <v>71</v>
      </c>
      <c r="AY297" s="243" t="s">
        <v>166</v>
      </c>
    </row>
    <row r="298" s="13" customFormat="1">
      <c r="A298" s="13"/>
      <c r="B298" s="233"/>
      <c r="C298" s="234"/>
      <c r="D298" s="235" t="s">
        <v>177</v>
      </c>
      <c r="E298" s="236" t="s">
        <v>19</v>
      </c>
      <c r="F298" s="237" t="s">
        <v>712</v>
      </c>
      <c r="G298" s="234"/>
      <c r="H298" s="236" t="s">
        <v>19</v>
      </c>
      <c r="I298" s="238"/>
      <c r="J298" s="234"/>
      <c r="K298" s="234"/>
      <c r="L298" s="239"/>
      <c r="M298" s="240"/>
      <c r="N298" s="241"/>
      <c r="O298" s="241"/>
      <c r="P298" s="241"/>
      <c r="Q298" s="241"/>
      <c r="R298" s="241"/>
      <c r="S298" s="241"/>
      <c r="T298" s="242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3" t="s">
        <v>177</v>
      </c>
      <c r="AU298" s="243" t="s">
        <v>81</v>
      </c>
      <c r="AV298" s="13" t="s">
        <v>79</v>
      </c>
      <c r="AW298" s="13" t="s">
        <v>33</v>
      </c>
      <c r="AX298" s="13" t="s">
        <v>71</v>
      </c>
      <c r="AY298" s="243" t="s">
        <v>166</v>
      </c>
    </row>
    <row r="299" s="14" customFormat="1">
      <c r="A299" s="14"/>
      <c r="B299" s="244"/>
      <c r="C299" s="245"/>
      <c r="D299" s="235" t="s">
        <v>177</v>
      </c>
      <c r="E299" s="246" t="s">
        <v>19</v>
      </c>
      <c r="F299" s="247" t="s">
        <v>1304</v>
      </c>
      <c r="G299" s="245"/>
      <c r="H299" s="248">
        <v>40.572000000000003</v>
      </c>
      <c r="I299" s="249"/>
      <c r="J299" s="245"/>
      <c r="K299" s="245"/>
      <c r="L299" s="250"/>
      <c r="M299" s="251"/>
      <c r="N299" s="252"/>
      <c r="O299" s="252"/>
      <c r="P299" s="252"/>
      <c r="Q299" s="252"/>
      <c r="R299" s="252"/>
      <c r="S299" s="252"/>
      <c r="T299" s="253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4" t="s">
        <v>177</v>
      </c>
      <c r="AU299" s="254" t="s">
        <v>81</v>
      </c>
      <c r="AV299" s="14" t="s">
        <v>81</v>
      </c>
      <c r="AW299" s="14" t="s">
        <v>33</v>
      </c>
      <c r="AX299" s="14" t="s">
        <v>71</v>
      </c>
      <c r="AY299" s="254" t="s">
        <v>166</v>
      </c>
    </row>
    <row r="300" s="13" customFormat="1">
      <c r="A300" s="13"/>
      <c r="B300" s="233"/>
      <c r="C300" s="234"/>
      <c r="D300" s="235" t="s">
        <v>177</v>
      </c>
      <c r="E300" s="236" t="s">
        <v>19</v>
      </c>
      <c r="F300" s="237" t="s">
        <v>714</v>
      </c>
      <c r="G300" s="234"/>
      <c r="H300" s="236" t="s">
        <v>19</v>
      </c>
      <c r="I300" s="238"/>
      <c r="J300" s="234"/>
      <c r="K300" s="234"/>
      <c r="L300" s="239"/>
      <c r="M300" s="240"/>
      <c r="N300" s="241"/>
      <c r="O300" s="241"/>
      <c r="P300" s="241"/>
      <c r="Q300" s="241"/>
      <c r="R300" s="241"/>
      <c r="S300" s="241"/>
      <c r="T300" s="242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3" t="s">
        <v>177</v>
      </c>
      <c r="AU300" s="243" t="s">
        <v>81</v>
      </c>
      <c r="AV300" s="13" t="s">
        <v>79</v>
      </c>
      <c r="AW300" s="13" t="s">
        <v>33</v>
      </c>
      <c r="AX300" s="13" t="s">
        <v>71</v>
      </c>
      <c r="AY300" s="243" t="s">
        <v>166</v>
      </c>
    </row>
    <row r="301" s="14" customFormat="1">
      <c r="A301" s="14"/>
      <c r="B301" s="244"/>
      <c r="C301" s="245"/>
      <c r="D301" s="235" t="s">
        <v>177</v>
      </c>
      <c r="E301" s="246" t="s">
        <v>19</v>
      </c>
      <c r="F301" s="247" t="s">
        <v>1305</v>
      </c>
      <c r="G301" s="245"/>
      <c r="H301" s="248">
        <v>3.7679999999999998</v>
      </c>
      <c r="I301" s="249"/>
      <c r="J301" s="245"/>
      <c r="K301" s="245"/>
      <c r="L301" s="250"/>
      <c r="M301" s="251"/>
      <c r="N301" s="252"/>
      <c r="O301" s="252"/>
      <c r="P301" s="252"/>
      <c r="Q301" s="252"/>
      <c r="R301" s="252"/>
      <c r="S301" s="252"/>
      <c r="T301" s="253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54" t="s">
        <v>177</v>
      </c>
      <c r="AU301" s="254" t="s">
        <v>81</v>
      </c>
      <c r="AV301" s="14" t="s">
        <v>81</v>
      </c>
      <c r="AW301" s="14" t="s">
        <v>33</v>
      </c>
      <c r="AX301" s="14" t="s">
        <v>71</v>
      </c>
      <c r="AY301" s="254" t="s">
        <v>166</v>
      </c>
    </row>
    <row r="302" s="15" customFormat="1">
      <c r="A302" s="15"/>
      <c r="B302" s="255"/>
      <c r="C302" s="256"/>
      <c r="D302" s="235" t="s">
        <v>177</v>
      </c>
      <c r="E302" s="257" t="s">
        <v>19</v>
      </c>
      <c r="F302" s="258" t="s">
        <v>180</v>
      </c>
      <c r="G302" s="256"/>
      <c r="H302" s="259">
        <v>44.340000000000003</v>
      </c>
      <c r="I302" s="260"/>
      <c r="J302" s="256"/>
      <c r="K302" s="256"/>
      <c r="L302" s="261"/>
      <c r="M302" s="262"/>
      <c r="N302" s="263"/>
      <c r="O302" s="263"/>
      <c r="P302" s="263"/>
      <c r="Q302" s="263"/>
      <c r="R302" s="263"/>
      <c r="S302" s="263"/>
      <c r="T302" s="264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T302" s="265" t="s">
        <v>177</v>
      </c>
      <c r="AU302" s="265" t="s">
        <v>81</v>
      </c>
      <c r="AV302" s="15" t="s">
        <v>173</v>
      </c>
      <c r="AW302" s="15" t="s">
        <v>33</v>
      </c>
      <c r="AX302" s="15" t="s">
        <v>79</v>
      </c>
      <c r="AY302" s="265" t="s">
        <v>166</v>
      </c>
    </row>
    <row r="303" s="2" customFormat="1" ht="16.5" customHeight="1">
      <c r="A303" s="41"/>
      <c r="B303" s="42"/>
      <c r="C303" s="283" t="s">
        <v>655</v>
      </c>
      <c r="D303" s="283" t="s">
        <v>392</v>
      </c>
      <c r="E303" s="284" t="s">
        <v>720</v>
      </c>
      <c r="F303" s="285" t="s">
        <v>721</v>
      </c>
      <c r="G303" s="286" t="s">
        <v>524</v>
      </c>
      <c r="H303" s="287">
        <v>8.4000000000000004</v>
      </c>
      <c r="I303" s="288"/>
      <c r="J303" s="289">
        <f>ROUND(I303*H303,2)</f>
        <v>0</v>
      </c>
      <c r="K303" s="285" t="s">
        <v>172</v>
      </c>
      <c r="L303" s="290"/>
      <c r="M303" s="291" t="s">
        <v>19</v>
      </c>
      <c r="N303" s="292" t="s">
        <v>42</v>
      </c>
      <c r="O303" s="87"/>
      <c r="P303" s="224">
        <f>O303*H303</f>
        <v>0</v>
      </c>
      <c r="Q303" s="224">
        <v>0.0041099999999999999</v>
      </c>
      <c r="R303" s="224">
        <f>Q303*H303</f>
        <v>0.034523999999999999</v>
      </c>
      <c r="S303" s="224">
        <v>0</v>
      </c>
      <c r="T303" s="225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226" t="s">
        <v>395</v>
      </c>
      <c r="AT303" s="226" t="s">
        <v>392</v>
      </c>
      <c r="AU303" s="226" t="s">
        <v>81</v>
      </c>
      <c r="AY303" s="20" t="s">
        <v>166</v>
      </c>
      <c r="BE303" s="227">
        <f>IF(N303="základní",J303,0)</f>
        <v>0</v>
      </c>
      <c r="BF303" s="227">
        <f>IF(N303="snížená",J303,0)</f>
        <v>0</v>
      </c>
      <c r="BG303" s="227">
        <f>IF(N303="zákl. přenesená",J303,0)</f>
        <v>0</v>
      </c>
      <c r="BH303" s="227">
        <f>IF(N303="sníž. přenesená",J303,0)</f>
        <v>0</v>
      </c>
      <c r="BI303" s="227">
        <f>IF(N303="nulová",J303,0)</f>
        <v>0</v>
      </c>
      <c r="BJ303" s="20" t="s">
        <v>79</v>
      </c>
      <c r="BK303" s="227">
        <f>ROUND(I303*H303,2)</f>
        <v>0</v>
      </c>
      <c r="BL303" s="20" t="s">
        <v>315</v>
      </c>
      <c r="BM303" s="226" t="s">
        <v>1306</v>
      </c>
    </row>
    <row r="304" s="13" customFormat="1">
      <c r="A304" s="13"/>
      <c r="B304" s="233"/>
      <c r="C304" s="234"/>
      <c r="D304" s="235" t="s">
        <v>177</v>
      </c>
      <c r="E304" s="236" t="s">
        <v>19</v>
      </c>
      <c r="F304" s="237" t="s">
        <v>1283</v>
      </c>
      <c r="G304" s="234"/>
      <c r="H304" s="236" t="s">
        <v>19</v>
      </c>
      <c r="I304" s="238"/>
      <c r="J304" s="234"/>
      <c r="K304" s="234"/>
      <c r="L304" s="239"/>
      <c r="M304" s="240"/>
      <c r="N304" s="241"/>
      <c r="O304" s="241"/>
      <c r="P304" s="241"/>
      <c r="Q304" s="241"/>
      <c r="R304" s="241"/>
      <c r="S304" s="241"/>
      <c r="T304" s="242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3" t="s">
        <v>177</v>
      </c>
      <c r="AU304" s="243" t="s">
        <v>81</v>
      </c>
      <c r="AV304" s="13" t="s">
        <v>79</v>
      </c>
      <c r="AW304" s="13" t="s">
        <v>33</v>
      </c>
      <c r="AX304" s="13" t="s">
        <v>71</v>
      </c>
      <c r="AY304" s="243" t="s">
        <v>166</v>
      </c>
    </row>
    <row r="305" s="13" customFormat="1">
      <c r="A305" s="13"/>
      <c r="B305" s="233"/>
      <c r="C305" s="234"/>
      <c r="D305" s="235" t="s">
        <v>177</v>
      </c>
      <c r="E305" s="236" t="s">
        <v>19</v>
      </c>
      <c r="F305" s="237" t="s">
        <v>712</v>
      </c>
      <c r="G305" s="234"/>
      <c r="H305" s="236" t="s">
        <v>19</v>
      </c>
      <c r="I305" s="238"/>
      <c r="J305" s="234"/>
      <c r="K305" s="234"/>
      <c r="L305" s="239"/>
      <c r="M305" s="240"/>
      <c r="N305" s="241"/>
      <c r="O305" s="241"/>
      <c r="P305" s="241"/>
      <c r="Q305" s="241"/>
      <c r="R305" s="241"/>
      <c r="S305" s="241"/>
      <c r="T305" s="242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3" t="s">
        <v>177</v>
      </c>
      <c r="AU305" s="243" t="s">
        <v>81</v>
      </c>
      <c r="AV305" s="13" t="s">
        <v>79</v>
      </c>
      <c r="AW305" s="13" t="s">
        <v>33</v>
      </c>
      <c r="AX305" s="13" t="s">
        <v>71</v>
      </c>
      <c r="AY305" s="243" t="s">
        <v>166</v>
      </c>
    </row>
    <row r="306" s="14" customFormat="1">
      <c r="A306" s="14"/>
      <c r="B306" s="244"/>
      <c r="C306" s="245"/>
      <c r="D306" s="235" t="s">
        <v>177</v>
      </c>
      <c r="E306" s="246" t="s">
        <v>19</v>
      </c>
      <c r="F306" s="247" t="s">
        <v>1307</v>
      </c>
      <c r="G306" s="245"/>
      <c r="H306" s="248">
        <v>8.4000000000000004</v>
      </c>
      <c r="I306" s="249"/>
      <c r="J306" s="245"/>
      <c r="K306" s="245"/>
      <c r="L306" s="250"/>
      <c r="M306" s="251"/>
      <c r="N306" s="252"/>
      <c r="O306" s="252"/>
      <c r="P306" s="252"/>
      <c r="Q306" s="252"/>
      <c r="R306" s="252"/>
      <c r="S306" s="252"/>
      <c r="T306" s="253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4" t="s">
        <v>177</v>
      </c>
      <c r="AU306" s="254" t="s">
        <v>81</v>
      </c>
      <c r="AV306" s="14" t="s">
        <v>81</v>
      </c>
      <c r="AW306" s="14" t="s">
        <v>33</v>
      </c>
      <c r="AX306" s="14" t="s">
        <v>71</v>
      </c>
      <c r="AY306" s="254" t="s">
        <v>166</v>
      </c>
    </row>
    <row r="307" s="15" customFormat="1">
      <c r="A307" s="15"/>
      <c r="B307" s="255"/>
      <c r="C307" s="256"/>
      <c r="D307" s="235" t="s">
        <v>177</v>
      </c>
      <c r="E307" s="257" t="s">
        <v>19</v>
      </c>
      <c r="F307" s="258" t="s">
        <v>180</v>
      </c>
      <c r="G307" s="256"/>
      <c r="H307" s="259">
        <v>8.4000000000000004</v>
      </c>
      <c r="I307" s="260"/>
      <c r="J307" s="256"/>
      <c r="K307" s="256"/>
      <c r="L307" s="261"/>
      <c r="M307" s="262"/>
      <c r="N307" s="263"/>
      <c r="O307" s="263"/>
      <c r="P307" s="263"/>
      <c r="Q307" s="263"/>
      <c r="R307" s="263"/>
      <c r="S307" s="263"/>
      <c r="T307" s="264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T307" s="265" t="s">
        <v>177</v>
      </c>
      <c r="AU307" s="265" t="s">
        <v>81</v>
      </c>
      <c r="AV307" s="15" t="s">
        <v>173</v>
      </c>
      <c r="AW307" s="15" t="s">
        <v>33</v>
      </c>
      <c r="AX307" s="15" t="s">
        <v>79</v>
      </c>
      <c r="AY307" s="265" t="s">
        <v>166</v>
      </c>
    </row>
    <row r="308" s="2" customFormat="1" ht="16.5" customHeight="1">
      <c r="A308" s="41"/>
      <c r="B308" s="42"/>
      <c r="C308" s="283" t="s">
        <v>657</v>
      </c>
      <c r="D308" s="283" t="s">
        <v>392</v>
      </c>
      <c r="E308" s="284" t="s">
        <v>398</v>
      </c>
      <c r="F308" s="285" t="s">
        <v>399</v>
      </c>
      <c r="G308" s="286" t="s">
        <v>234</v>
      </c>
      <c r="H308" s="287">
        <v>0.0040000000000000001</v>
      </c>
      <c r="I308" s="288"/>
      <c r="J308" s="289">
        <f>ROUND(I308*H308,2)</f>
        <v>0</v>
      </c>
      <c r="K308" s="285" t="s">
        <v>172</v>
      </c>
      <c r="L308" s="290"/>
      <c r="M308" s="291" t="s">
        <v>19</v>
      </c>
      <c r="N308" s="292" t="s">
        <v>42</v>
      </c>
      <c r="O308" s="87"/>
      <c r="P308" s="224">
        <f>O308*H308</f>
        <v>0</v>
      </c>
      <c r="Q308" s="224">
        <v>1</v>
      </c>
      <c r="R308" s="224">
        <f>Q308*H308</f>
        <v>0.0040000000000000001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395</v>
      </c>
      <c r="AT308" s="226" t="s">
        <v>392</v>
      </c>
      <c r="AU308" s="226" t="s">
        <v>81</v>
      </c>
      <c r="AY308" s="20" t="s">
        <v>166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79</v>
      </c>
      <c r="BK308" s="227">
        <f>ROUND(I308*H308,2)</f>
        <v>0</v>
      </c>
      <c r="BL308" s="20" t="s">
        <v>315</v>
      </c>
      <c r="BM308" s="226" t="s">
        <v>1308</v>
      </c>
    </row>
    <row r="309" s="13" customFormat="1">
      <c r="A309" s="13"/>
      <c r="B309" s="233"/>
      <c r="C309" s="234"/>
      <c r="D309" s="235" t="s">
        <v>177</v>
      </c>
      <c r="E309" s="236" t="s">
        <v>19</v>
      </c>
      <c r="F309" s="237" t="s">
        <v>1283</v>
      </c>
      <c r="G309" s="234"/>
      <c r="H309" s="236" t="s">
        <v>19</v>
      </c>
      <c r="I309" s="238"/>
      <c r="J309" s="234"/>
      <c r="K309" s="234"/>
      <c r="L309" s="239"/>
      <c r="M309" s="240"/>
      <c r="N309" s="241"/>
      <c r="O309" s="241"/>
      <c r="P309" s="241"/>
      <c r="Q309" s="241"/>
      <c r="R309" s="241"/>
      <c r="S309" s="241"/>
      <c r="T309" s="242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3" t="s">
        <v>177</v>
      </c>
      <c r="AU309" s="243" t="s">
        <v>81</v>
      </c>
      <c r="AV309" s="13" t="s">
        <v>79</v>
      </c>
      <c r="AW309" s="13" t="s">
        <v>33</v>
      </c>
      <c r="AX309" s="13" t="s">
        <v>71</v>
      </c>
      <c r="AY309" s="243" t="s">
        <v>166</v>
      </c>
    </row>
    <row r="310" s="13" customFormat="1">
      <c r="A310" s="13"/>
      <c r="B310" s="233"/>
      <c r="C310" s="234"/>
      <c r="D310" s="235" t="s">
        <v>177</v>
      </c>
      <c r="E310" s="236" t="s">
        <v>19</v>
      </c>
      <c r="F310" s="237" t="s">
        <v>714</v>
      </c>
      <c r="G310" s="234"/>
      <c r="H310" s="236" t="s">
        <v>19</v>
      </c>
      <c r="I310" s="238"/>
      <c r="J310" s="234"/>
      <c r="K310" s="234"/>
      <c r="L310" s="239"/>
      <c r="M310" s="240"/>
      <c r="N310" s="241"/>
      <c r="O310" s="241"/>
      <c r="P310" s="241"/>
      <c r="Q310" s="241"/>
      <c r="R310" s="241"/>
      <c r="S310" s="241"/>
      <c r="T310" s="242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3" t="s">
        <v>177</v>
      </c>
      <c r="AU310" s="243" t="s">
        <v>81</v>
      </c>
      <c r="AV310" s="13" t="s">
        <v>79</v>
      </c>
      <c r="AW310" s="13" t="s">
        <v>33</v>
      </c>
      <c r="AX310" s="13" t="s">
        <v>71</v>
      </c>
      <c r="AY310" s="243" t="s">
        <v>166</v>
      </c>
    </row>
    <row r="311" s="14" customFormat="1">
      <c r="A311" s="14"/>
      <c r="B311" s="244"/>
      <c r="C311" s="245"/>
      <c r="D311" s="235" t="s">
        <v>177</v>
      </c>
      <c r="E311" s="246" t="s">
        <v>19</v>
      </c>
      <c r="F311" s="247" t="s">
        <v>1309</v>
      </c>
      <c r="G311" s="245"/>
      <c r="H311" s="248">
        <v>0.0040000000000000001</v>
      </c>
      <c r="I311" s="249"/>
      <c r="J311" s="245"/>
      <c r="K311" s="245"/>
      <c r="L311" s="250"/>
      <c r="M311" s="251"/>
      <c r="N311" s="252"/>
      <c r="O311" s="252"/>
      <c r="P311" s="252"/>
      <c r="Q311" s="252"/>
      <c r="R311" s="252"/>
      <c r="S311" s="252"/>
      <c r="T311" s="253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4" t="s">
        <v>177</v>
      </c>
      <c r="AU311" s="254" t="s">
        <v>81</v>
      </c>
      <c r="AV311" s="14" t="s">
        <v>81</v>
      </c>
      <c r="AW311" s="14" t="s">
        <v>33</v>
      </c>
      <c r="AX311" s="14" t="s">
        <v>71</v>
      </c>
      <c r="AY311" s="254" t="s">
        <v>166</v>
      </c>
    </row>
    <row r="312" s="15" customFormat="1">
      <c r="A312" s="15"/>
      <c r="B312" s="255"/>
      <c r="C312" s="256"/>
      <c r="D312" s="235" t="s">
        <v>177</v>
      </c>
      <c r="E312" s="257" t="s">
        <v>19</v>
      </c>
      <c r="F312" s="258" t="s">
        <v>180</v>
      </c>
      <c r="G312" s="256"/>
      <c r="H312" s="259">
        <v>0.0040000000000000001</v>
      </c>
      <c r="I312" s="260"/>
      <c r="J312" s="256"/>
      <c r="K312" s="256"/>
      <c r="L312" s="261"/>
      <c r="M312" s="262"/>
      <c r="N312" s="263"/>
      <c r="O312" s="263"/>
      <c r="P312" s="263"/>
      <c r="Q312" s="263"/>
      <c r="R312" s="263"/>
      <c r="S312" s="263"/>
      <c r="T312" s="264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T312" s="265" t="s">
        <v>177</v>
      </c>
      <c r="AU312" s="265" t="s">
        <v>81</v>
      </c>
      <c r="AV312" s="15" t="s">
        <v>173</v>
      </c>
      <c r="AW312" s="15" t="s">
        <v>33</v>
      </c>
      <c r="AX312" s="15" t="s">
        <v>79</v>
      </c>
      <c r="AY312" s="265" t="s">
        <v>166</v>
      </c>
    </row>
    <row r="313" s="2" customFormat="1" ht="24.15" customHeight="1">
      <c r="A313" s="41"/>
      <c r="B313" s="42"/>
      <c r="C313" s="215" t="s">
        <v>1310</v>
      </c>
      <c r="D313" s="215" t="s">
        <v>168</v>
      </c>
      <c r="E313" s="216" t="s">
        <v>402</v>
      </c>
      <c r="F313" s="217" t="s">
        <v>403</v>
      </c>
      <c r="G313" s="218" t="s">
        <v>234</v>
      </c>
      <c r="H313" s="219">
        <v>0.041000000000000002</v>
      </c>
      <c r="I313" s="220"/>
      <c r="J313" s="221">
        <f>ROUND(I313*H313,2)</f>
        <v>0</v>
      </c>
      <c r="K313" s="217" t="s">
        <v>172</v>
      </c>
      <c r="L313" s="47"/>
      <c r="M313" s="222" t="s">
        <v>19</v>
      </c>
      <c r="N313" s="223" t="s">
        <v>42</v>
      </c>
      <c r="O313" s="87"/>
      <c r="P313" s="224">
        <f>O313*H313</f>
        <v>0</v>
      </c>
      <c r="Q313" s="224">
        <v>0</v>
      </c>
      <c r="R313" s="224">
        <f>Q313*H313</f>
        <v>0</v>
      </c>
      <c r="S313" s="224">
        <v>0</v>
      </c>
      <c r="T313" s="225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315</v>
      </c>
      <c r="AT313" s="226" t="s">
        <v>168</v>
      </c>
      <c r="AU313" s="226" t="s">
        <v>81</v>
      </c>
      <c r="AY313" s="20" t="s">
        <v>166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79</v>
      </c>
      <c r="BK313" s="227">
        <f>ROUND(I313*H313,2)</f>
        <v>0</v>
      </c>
      <c r="BL313" s="20" t="s">
        <v>315</v>
      </c>
      <c r="BM313" s="226" t="s">
        <v>1311</v>
      </c>
    </row>
    <row r="314" s="2" customFormat="1">
      <c r="A314" s="41"/>
      <c r="B314" s="42"/>
      <c r="C314" s="43"/>
      <c r="D314" s="228" t="s">
        <v>175</v>
      </c>
      <c r="E314" s="43"/>
      <c r="F314" s="229" t="s">
        <v>405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175</v>
      </c>
      <c r="AU314" s="20" t="s">
        <v>81</v>
      </c>
    </row>
    <row r="315" s="12" customFormat="1" ht="22.8" customHeight="1">
      <c r="A315" s="12"/>
      <c r="B315" s="199"/>
      <c r="C315" s="200"/>
      <c r="D315" s="201" t="s">
        <v>70</v>
      </c>
      <c r="E315" s="213" t="s">
        <v>406</v>
      </c>
      <c r="F315" s="213" t="s">
        <v>407</v>
      </c>
      <c r="G315" s="200"/>
      <c r="H315" s="200"/>
      <c r="I315" s="203"/>
      <c r="J315" s="214">
        <f>BK315</f>
        <v>0</v>
      </c>
      <c r="K315" s="200"/>
      <c r="L315" s="205"/>
      <c r="M315" s="206"/>
      <c r="N315" s="207"/>
      <c r="O315" s="207"/>
      <c r="P315" s="208">
        <f>SUM(P316:P324)</f>
        <v>0</v>
      </c>
      <c r="Q315" s="207"/>
      <c r="R315" s="208">
        <f>SUM(R316:R324)</f>
        <v>0.00019607999999999998</v>
      </c>
      <c r="S315" s="207"/>
      <c r="T315" s="209">
        <f>SUM(T316:T324)</f>
        <v>0</v>
      </c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R315" s="210" t="s">
        <v>81</v>
      </c>
      <c r="AT315" s="211" t="s">
        <v>70</v>
      </c>
      <c r="AU315" s="211" t="s">
        <v>79</v>
      </c>
      <c r="AY315" s="210" t="s">
        <v>166</v>
      </c>
      <c r="BK315" s="212">
        <f>SUM(BK316:BK324)</f>
        <v>0</v>
      </c>
    </row>
    <row r="316" s="2" customFormat="1" ht="16.5" customHeight="1">
      <c r="A316" s="41"/>
      <c r="B316" s="42"/>
      <c r="C316" s="215" t="s">
        <v>1312</v>
      </c>
      <c r="D316" s="215" t="s">
        <v>168</v>
      </c>
      <c r="E316" s="216" t="s">
        <v>408</v>
      </c>
      <c r="F316" s="217" t="s">
        <v>409</v>
      </c>
      <c r="G316" s="218" t="s">
        <v>188</v>
      </c>
      <c r="H316" s="219">
        <v>1.6339999999999999</v>
      </c>
      <c r="I316" s="220"/>
      <c r="J316" s="221">
        <f>ROUND(I316*H316,2)</f>
        <v>0</v>
      </c>
      <c r="K316" s="217" t="s">
        <v>172</v>
      </c>
      <c r="L316" s="47"/>
      <c r="M316" s="222" t="s">
        <v>19</v>
      </c>
      <c r="N316" s="223" t="s">
        <v>42</v>
      </c>
      <c r="O316" s="87"/>
      <c r="P316" s="224">
        <f>O316*H316</f>
        <v>0</v>
      </c>
      <c r="Q316" s="224">
        <v>0.00012</v>
      </c>
      <c r="R316" s="224">
        <f>Q316*H316</f>
        <v>0.00019607999999999998</v>
      </c>
      <c r="S316" s="224">
        <v>0</v>
      </c>
      <c r="T316" s="225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226" t="s">
        <v>315</v>
      </c>
      <c r="AT316" s="226" t="s">
        <v>168</v>
      </c>
      <c r="AU316" s="226" t="s">
        <v>81</v>
      </c>
      <c r="AY316" s="20" t="s">
        <v>166</v>
      </c>
      <c r="BE316" s="227">
        <f>IF(N316="základní",J316,0)</f>
        <v>0</v>
      </c>
      <c r="BF316" s="227">
        <f>IF(N316="snížená",J316,0)</f>
        <v>0</v>
      </c>
      <c r="BG316" s="227">
        <f>IF(N316="zákl. přenesená",J316,0)</f>
        <v>0</v>
      </c>
      <c r="BH316" s="227">
        <f>IF(N316="sníž. přenesená",J316,0)</f>
        <v>0</v>
      </c>
      <c r="BI316" s="227">
        <f>IF(N316="nulová",J316,0)</f>
        <v>0</v>
      </c>
      <c r="BJ316" s="20" t="s">
        <v>79</v>
      </c>
      <c r="BK316" s="227">
        <f>ROUND(I316*H316,2)</f>
        <v>0</v>
      </c>
      <c r="BL316" s="20" t="s">
        <v>315</v>
      </c>
      <c r="BM316" s="226" t="s">
        <v>1313</v>
      </c>
    </row>
    <row r="317" s="2" customFormat="1">
      <c r="A317" s="41"/>
      <c r="B317" s="42"/>
      <c r="C317" s="43"/>
      <c r="D317" s="228" t="s">
        <v>175</v>
      </c>
      <c r="E317" s="43"/>
      <c r="F317" s="229" t="s">
        <v>411</v>
      </c>
      <c r="G317" s="43"/>
      <c r="H317" s="43"/>
      <c r="I317" s="230"/>
      <c r="J317" s="43"/>
      <c r="K317" s="43"/>
      <c r="L317" s="47"/>
      <c r="M317" s="231"/>
      <c r="N317" s="232"/>
      <c r="O317" s="87"/>
      <c r="P317" s="87"/>
      <c r="Q317" s="87"/>
      <c r="R317" s="87"/>
      <c r="S317" s="87"/>
      <c r="T317" s="88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0" t="s">
        <v>175</v>
      </c>
      <c r="AU317" s="20" t="s">
        <v>81</v>
      </c>
    </row>
    <row r="318" s="13" customFormat="1">
      <c r="A318" s="13"/>
      <c r="B318" s="233"/>
      <c r="C318" s="234"/>
      <c r="D318" s="235" t="s">
        <v>177</v>
      </c>
      <c r="E318" s="236" t="s">
        <v>19</v>
      </c>
      <c r="F318" s="237" t="s">
        <v>1283</v>
      </c>
      <c r="G318" s="234"/>
      <c r="H318" s="236" t="s">
        <v>19</v>
      </c>
      <c r="I318" s="238"/>
      <c r="J318" s="234"/>
      <c r="K318" s="234"/>
      <c r="L318" s="239"/>
      <c r="M318" s="240"/>
      <c r="N318" s="241"/>
      <c r="O318" s="241"/>
      <c r="P318" s="241"/>
      <c r="Q318" s="241"/>
      <c r="R318" s="241"/>
      <c r="S318" s="241"/>
      <c r="T318" s="242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3" t="s">
        <v>177</v>
      </c>
      <c r="AU318" s="243" t="s">
        <v>81</v>
      </c>
      <c r="AV318" s="13" t="s">
        <v>79</v>
      </c>
      <c r="AW318" s="13" t="s">
        <v>33</v>
      </c>
      <c r="AX318" s="13" t="s">
        <v>71</v>
      </c>
      <c r="AY318" s="243" t="s">
        <v>166</v>
      </c>
    </row>
    <row r="319" s="13" customFormat="1">
      <c r="A319" s="13"/>
      <c r="B319" s="233"/>
      <c r="C319" s="234"/>
      <c r="D319" s="235" t="s">
        <v>177</v>
      </c>
      <c r="E319" s="236" t="s">
        <v>19</v>
      </c>
      <c r="F319" s="237" t="s">
        <v>712</v>
      </c>
      <c r="G319" s="234"/>
      <c r="H319" s="236" t="s">
        <v>19</v>
      </c>
      <c r="I319" s="238"/>
      <c r="J319" s="234"/>
      <c r="K319" s="234"/>
      <c r="L319" s="239"/>
      <c r="M319" s="240"/>
      <c r="N319" s="241"/>
      <c r="O319" s="241"/>
      <c r="P319" s="241"/>
      <c r="Q319" s="241"/>
      <c r="R319" s="241"/>
      <c r="S319" s="241"/>
      <c r="T319" s="242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3" t="s">
        <v>177</v>
      </c>
      <c r="AU319" s="243" t="s">
        <v>81</v>
      </c>
      <c r="AV319" s="13" t="s">
        <v>79</v>
      </c>
      <c r="AW319" s="13" t="s">
        <v>33</v>
      </c>
      <c r="AX319" s="13" t="s">
        <v>71</v>
      </c>
      <c r="AY319" s="243" t="s">
        <v>166</v>
      </c>
    </row>
    <row r="320" s="14" customFormat="1">
      <c r="A320" s="14"/>
      <c r="B320" s="244"/>
      <c r="C320" s="245"/>
      <c r="D320" s="235" t="s">
        <v>177</v>
      </c>
      <c r="E320" s="246" t="s">
        <v>19</v>
      </c>
      <c r="F320" s="247" t="s">
        <v>1314</v>
      </c>
      <c r="G320" s="245"/>
      <c r="H320" s="248">
        <v>1.589</v>
      </c>
      <c r="I320" s="249"/>
      <c r="J320" s="245"/>
      <c r="K320" s="245"/>
      <c r="L320" s="250"/>
      <c r="M320" s="251"/>
      <c r="N320" s="252"/>
      <c r="O320" s="252"/>
      <c r="P320" s="252"/>
      <c r="Q320" s="252"/>
      <c r="R320" s="252"/>
      <c r="S320" s="252"/>
      <c r="T320" s="253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54" t="s">
        <v>177</v>
      </c>
      <c r="AU320" s="254" t="s">
        <v>81</v>
      </c>
      <c r="AV320" s="14" t="s">
        <v>81</v>
      </c>
      <c r="AW320" s="14" t="s">
        <v>33</v>
      </c>
      <c r="AX320" s="14" t="s">
        <v>71</v>
      </c>
      <c r="AY320" s="254" t="s">
        <v>166</v>
      </c>
    </row>
    <row r="321" s="13" customFormat="1">
      <c r="A321" s="13"/>
      <c r="B321" s="233"/>
      <c r="C321" s="234"/>
      <c r="D321" s="235" t="s">
        <v>177</v>
      </c>
      <c r="E321" s="236" t="s">
        <v>19</v>
      </c>
      <c r="F321" s="237" t="s">
        <v>714</v>
      </c>
      <c r="G321" s="234"/>
      <c r="H321" s="236" t="s">
        <v>19</v>
      </c>
      <c r="I321" s="238"/>
      <c r="J321" s="234"/>
      <c r="K321" s="234"/>
      <c r="L321" s="239"/>
      <c r="M321" s="240"/>
      <c r="N321" s="241"/>
      <c r="O321" s="241"/>
      <c r="P321" s="241"/>
      <c r="Q321" s="241"/>
      <c r="R321" s="241"/>
      <c r="S321" s="241"/>
      <c r="T321" s="242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3" t="s">
        <v>177</v>
      </c>
      <c r="AU321" s="243" t="s">
        <v>81</v>
      </c>
      <c r="AV321" s="13" t="s">
        <v>79</v>
      </c>
      <c r="AW321" s="13" t="s">
        <v>33</v>
      </c>
      <c r="AX321" s="13" t="s">
        <v>71</v>
      </c>
      <c r="AY321" s="243" t="s">
        <v>166</v>
      </c>
    </row>
    <row r="322" s="14" customFormat="1">
      <c r="A322" s="14"/>
      <c r="B322" s="244"/>
      <c r="C322" s="245"/>
      <c r="D322" s="235" t="s">
        <v>177</v>
      </c>
      <c r="E322" s="246" t="s">
        <v>19</v>
      </c>
      <c r="F322" s="247" t="s">
        <v>1315</v>
      </c>
      <c r="G322" s="245"/>
      <c r="H322" s="248">
        <v>0.040000000000000001</v>
      </c>
      <c r="I322" s="249"/>
      <c r="J322" s="245"/>
      <c r="K322" s="245"/>
      <c r="L322" s="250"/>
      <c r="M322" s="251"/>
      <c r="N322" s="252"/>
      <c r="O322" s="252"/>
      <c r="P322" s="252"/>
      <c r="Q322" s="252"/>
      <c r="R322" s="252"/>
      <c r="S322" s="252"/>
      <c r="T322" s="253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4" t="s">
        <v>177</v>
      </c>
      <c r="AU322" s="254" t="s">
        <v>81</v>
      </c>
      <c r="AV322" s="14" t="s">
        <v>81</v>
      </c>
      <c r="AW322" s="14" t="s">
        <v>33</v>
      </c>
      <c r="AX322" s="14" t="s">
        <v>71</v>
      </c>
      <c r="AY322" s="254" t="s">
        <v>166</v>
      </c>
    </row>
    <row r="323" s="14" customFormat="1">
      <c r="A323" s="14"/>
      <c r="B323" s="244"/>
      <c r="C323" s="245"/>
      <c r="D323" s="235" t="s">
        <v>177</v>
      </c>
      <c r="E323" s="246" t="s">
        <v>19</v>
      </c>
      <c r="F323" s="247" t="s">
        <v>1316</v>
      </c>
      <c r="G323" s="245"/>
      <c r="H323" s="248">
        <v>0.0050000000000000001</v>
      </c>
      <c r="I323" s="249"/>
      <c r="J323" s="245"/>
      <c r="K323" s="245"/>
      <c r="L323" s="250"/>
      <c r="M323" s="251"/>
      <c r="N323" s="252"/>
      <c r="O323" s="252"/>
      <c r="P323" s="252"/>
      <c r="Q323" s="252"/>
      <c r="R323" s="252"/>
      <c r="S323" s="252"/>
      <c r="T323" s="253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54" t="s">
        <v>177</v>
      </c>
      <c r="AU323" s="254" t="s">
        <v>81</v>
      </c>
      <c r="AV323" s="14" t="s">
        <v>81</v>
      </c>
      <c r="AW323" s="14" t="s">
        <v>33</v>
      </c>
      <c r="AX323" s="14" t="s">
        <v>71</v>
      </c>
      <c r="AY323" s="254" t="s">
        <v>166</v>
      </c>
    </row>
    <row r="324" s="15" customFormat="1">
      <c r="A324" s="15"/>
      <c r="B324" s="255"/>
      <c r="C324" s="256"/>
      <c r="D324" s="235" t="s">
        <v>177</v>
      </c>
      <c r="E324" s="257" t="s">
        <v>19</v>
      </c>
      <c r="F324" s="258" t="s">
        <v>180</v>
      </c>
      <c r="G324" s="256"/>
      <c r="H324" s="259">
        <v>1.6339999999999999</v>
      </c>
      <c r="I324" s="260"/>
      <c r="J324" s="256"/>
      <c r="K324" s="256"/>
      <c r="L324" s="261"/>
      <c r="M324" s="262"/>
      <c r="N324" s="263"/>
      <c r="O324" s="263"/>
      <c r="P324" s="263"/>
      <c r="Q324" s="263"/>
      <c r="R324" s="263"/>
      <c r="S324" s="263"/>
      <c r="T324" s="264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T324" s="265" t="s">
        <v>177</v>
      </c>
      <c r="AU324" s="265" t="s">
        <v>81</v>
      </c>
      <c r="AV324" s="15" t="s">
        <v>173</v>
      </c>
      <c r="AW324" s="15" t="s">
        <v>33</v>
      </c>
      <c r="AX324" s="15" t="s">
        <v>79</v>
      </c>
      <c r="AY324" s="265" t="s">
        <v>166</v>
      </c>
    </row>
    <row r="325" s="12" customFormat="1" ht="22.8" customHeight="1">
      <c r="A325" s="12"/>
      <c r="B325" s="199"/>
      <c r="C325" s="200"/>
      <c r="D325" s="201" t="s">
        <v>70</v>
      </c>
      <c r="E325" s="213" t="s">
        <v>413</v>
      </c>
      <c r="F325" s="213" t="s">
        <v>414</v>
      </c>
      <c r="G325" s="200"/>
      <c r="H325" s="200"/>
      <c r="I325" s="203"/>
      <c r="J325" s="214">
        <f>BK325</f>
        <v>0</v>
      </c>
      <c r="K325" s="200"/>
      <c r="L325" s="205"/>
      <c r="M325" s="206"/>
      <c r="N325" s="207"/>
      <c r="O325" s="207"/>
      <c r="P325" s="208">
        <f>SUM(P326:P352)</f>
        <v>0</v>
      </c>
      <c r="Q325" s="207"/>
      <c r="R325" s="208">
        <f>SUM(R326:R352)</f>
        <v>0.0031536199999999998</v>
      </c>
      <c r="S325" s="207"/>
      <c r="T325" s="209">
        <f>SUM(T326:T352)</f>
        <v>0</v>
      </c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R325" s="210" t="s">
        <v>81</v>
      </c>
      <c r="AT325" s="211" t="s">
        <v>70</v>
      </c>
      <c r="AU325" s="211" t="s">
        <v>79</v>
      </c>
      <c r="AY325" s="210" t="s">
        <v>166</v>
      </c>
      <c r="BK325" s="212">
        <f>SUM(BK326:BK352)</f>
        <v>0</v>
      </c>
    </row>
    <row r="326" s="2" customFormat="1" ht="24.15" customHeight="1">
      <c r="A326" s="41"/>
      <c r="B326" s="42"/>
      <c r="C326" s="215" t="s">
        <v>1317</v>
      </c>
      <c r="D326" s="215" t="s">
        <v>168</v>
      </c>
      <c r="E326" s="216" t="s">
        <v>415</v>
      </c>
      <c r="F326" s="217" t="s">
        <v>416</v>
      </c>
      <c r="G326" s="218" t="s">
        <v>188</v>
      </c>
      <c r="H326" s="219">
        <v>1.6339999999999999</v>
      </c>
      <c r="I326" s="220"/>
      <c r="J326" s="221">
        <f>ROUND(I326*H326,2)</f>
        <v>0</v>
      </c>
      <c r="K326" s="217" t="s">
        <v>172</v>
      </c>
      <c r="L326" s="47"/>
      <c r="M326" s="222" t="s">
        <v>19</v>
      </c>
      <c r="N326" s="223" t="s">
        <v>42</v>
      </c>
      <c r="O326" s="87"/>
      <c r="P326" s="224">
        <f>O326*H326</f>
        <v>0</v>
      </c>
      <c r="Q326" s="224">
        <v>0</v>
      </c>
      <c r="R326" s="224">
        <f>Q326*H326</f>
        <v>0</v>
      </c>
      <c r="S326" s="224">
        <v>0</v>
      </c>
      <c r="T326" s="225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226" t="s">
        <v>315</v>
      </c>
      <c r="AT326" s="226" t="s">
        <v>168</v>
      </c>
      <c r="AU326" s="226" t="s">
        <v>81</v>
      </c>
      <c r="AY326" s="20" t="s">
        <v>166</v>
      </c>
      <c r="BE326" s="227">
        <f>IF(N326="základní",J326,0)</f>
        <v>0</v>
      </c>
      <c r="BF326" s="227">
        <f>IF(N326="snížená",J326,0)</f>
        <v>0</v>
      </c>
      <c r="BG326" s="227">
        <f>IF(N326="zákl. přenesená",J326,0)</f>
        <v>0</v>
      </c>
      <c r="BH326" s="227">
        <f>IF(N326="sníž. přenesená",J326,0)</f>
        <v>0</v>
      </c>
      <c r="BI326" s="227">
        <f>IF(N326="nulová",J326,0)</f>
        <v>0</v>
      </c>
      <c r="BJ326" s="20" t="s">
        <v>79</v>
      </c>
      <c r="BK326" s="227">
        <f>ROUND(I326*H326,2)</f>
        <v>0</v>
      </c>
      <c r="BL326" s="20" t="s">
        <v>315</v>
      </c>
      <c r="BM326" s="226" t="s">
        <v>1318</v>
      </c>
    </row>
    <row r="327" s="2" customFormat="1">
      <c r="A327" s="41"/>
      <c r="B327" s="42"/>
      <c r="C327" s="43"/>
      <c r="D327" s="228" t="s">
        <v>175</v>
      </c>
      <c r="E327" s="43"/>
      <c r="F327" s="229" t="s">
        <v>418</v>
      </c>
      <c r="G327" s="43"/>
      <c r="H327" s="43"/>
      <c r="I327" s="230"/>
      <c r="J327" s="43"/>
      <c r="K327" s="43"/>
      <c r="L327" s="47"/>
      <c r="M327" s="231"/>
      <c r="N327" s="232"/>
      <c r="O327" s="87"/>
      <c r="P327" s="87"/>
      <c r="Q327" s="87"/>
      <c r="R327" s="87"/>
      <c r="S327" s="87"/>
      <c r="T327" s="88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175</v>
      </c>
      <c r="AU327" s="20" t="s">
        <v>81</v>
      </c>
    </row>
    <row r="328" s="13" customFormat="1">
      <c r="A328" s="13"/>
      <c r="B328" s="233"/>
      <c r="C328" s="234"/>
      <c r="D328" s="235" t="s">
        <v>177</v>
      </c>
      <c r="E328" s="236" t="s">
        <v>19</v>
      </c>
      <c r="F328" s="237" t="s">
        <v>1283</v>
      </c>
      <c r="G328" s="234"/>
      <c r="H328" s="236" t="s">
        <v>19</v>
      </c>
      <c r="I328" s="238"/>
      <c r="J328" s="234"/>
      <c r="K328" s="234"/>
      <c r="L328" s="239"/>
      <c r="M328" s="240"/>
      <c r="N328" s="241"/>
      <c r="O328" s="241"/>
      <c r="P328" s="241"/>
      <c r="Q328" s="241"/>
      <c r="R328" s="241"/>
      <c r="S328" s="241"/>
      <c r="T328" s="242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43" t="s">
        <v>177</v>
      </c>
      <c r="AU328" s="243" t="s">
        <v>81</v>
      </c>
      <c r="AV328" s="13" t="s">
        <v>79</v>
      </c>
      <c r="AW328" s="13" t="s">
        <v>33</v>
      </c>
      <c r="AX328" s="13" t="s">
        <v>71</v>
      </c>
      <c r="AY328" s="243" t="s">
        <v>166</v>
      </c>
    </row>
    <row r="329" s="13" customFormat="1">
      <c r="A329" s="13"/>
      <c r="B329" s="233"/>
      <c r="C329" s="234"/>
      <c r="D329" s="235" t="s">
        <v>177</v>
      </c>
      <c r="E329" s="236" t="s">
        <v>19</v>
      </c>
      <c r="F329" s="237" t="s">
        <v>712</v>
      </c>
      <c r="G329" s="234"/>
      <c r="H329" s="236" t="s">
        <v>19</v>
      </c>
      <c r="I329" s="238"/>
      <c r="J329" s="234"/>
      <c r="K329" s="234"/>
      <c r="L329" s="239"/>
      <c r="M329" s="240"/>
      <c r="N329" s="241"/>
      <c r="O329" s="241"/>
      <c r="P329" s="241"/>
      <c r="Q329" s="241"/>
      <c r="R329" s="241"/>
      <c r="S329" s="241"/>
      <c r="T329" s="242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3" t="s">
        <v>177</v>
      </c>
      <c r="AU329" s="243" t="s">
        <v>81</v>
      </c>
      <c r="AV329" s="13" t="s">
        <v>79</v>
      </c>
      <c r="AW329" s="13" t="s">
        <v>33</v>
      </c>
      <c r="AX329" s="13" t="s">
        <v>71</v>
      </c>
      <c r="AY329" s="243" t="s">
        <v>166</v>
      </c>
    </row>
    <row r="330" s="14" customFormat="1">
      <c r="A330" s="14"/>
      <c r="B330" s="244"/>
      <c r="C330" s="245"/>
      <c r="D330" s="235" t="s">
        <v>177</v>
      </c>
      <c r="E330" s="246" t="s">
        <v>19</v>
      </c>
      <c r="F330" s="247" t="s">
        <v>1314</v>
      </c>
      <c r="G330" s="245"/>
      <c r="H330" s="248">
        <v>1.589</v>
      </c>
      <c r="I330" s="249"/>
      <c r="J330" s="245"/>
      <c r="K330" s="245"/>
      <c r="L330" s="250"/>
      <c r="M330" s="251"/>
      <c r="N330" s="252"/>
      <c r="O330" s="252"/>
      <c r="P330" s="252"/>
      <c r="Q330" s="252"/>
      <c r="R330" s="252"/>
      <c r="S330" s="252"/>
      <c r="T330" s="253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54" t="s">
        <v>177</v>
      </c>
      <c r="AU330" s="254" t="s">
        <v>81</v>
      </c>
      <c r="AV330" s="14" t="s">
        <v>81</v>
      </c>
      <c r="AW330" s="14" t="s">
        <v>33</v>
      </c>
      <c r="AX330" s="14" t="s">
        <v>71</v>
      </c>
      <c r="AY330" s="254" t="s">
        <v>166</v>
      </c>
    </row>
    <row r="331" s="13" customFormat="1">
      <c r="A331" s="13"/>
      <c r="B331" s="233"/>
      <c r="C331" s="234"/>
      <c r="D331" s="235" t="s">
        <v>177</v>
      </c>
      <c r="E331" s="236" t="s">
        <v>19</v>
      </c>
      <c r="F331" s="237" t="s">
        <v>714</v>
      </c>
      <c r="G331" s="234"/>
      <c r="H331" s="236" t="s">
        <v>19</v>
      </c>
      <c r="I331" s="238"/>
      <c r="J331" s="234"/>
      <c r="K331" s="234"/>
      <c r="L331" s="239"/>
      <c r="M331" s="240"/>
      <c r="N331" s="241"/>
      <c r="O331" s="241"/>
      <c r="P331" s="241"/>
      <c r="Q331" s="241"/>
      <c r="R331" s="241"/>
      <c r="S331" s="241"/>
      <c r="T331" s="242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3" t="s">
        <v>177</v>
      </c>
      <c r="AU331" s="243" t="s">
        <v>81</v>
      </c>
      <c r="AV331" s="13" t="s">
        <v>79</v>
      </c>
      <c r="AW331" s="13" t="s">
        <v>33</v>
      </c>
      <c r="AX331" s="13" t="s">
        <v>71</v>
      </c>
      <c r="AY331" s="243" t="s">
        <v>166</v>
      </c>
    </row>
    <row r="332" s="14" customFormat="1">
      <c r="A332" s="14"/>
      <c r="B332" s="244"/>
      <c r="C332" s="245"/>
      <c r="D332" s="235" t="s">
        <v>177</v>
      </c>
      <c r="E332" s="246" t="s">
        <v>19</v>
      </c>
      <c r="F332" s="247" t="s">
        <v>1315</v>
      </c>
      <c r="G332" s="245"/>
      <c r="H332" s="248">
        <v>0.040000000000000001</v>
      </c>
      <c r="I332" s="249"/>
      <c r="J332" s="245"/>
      <c r="K332" s="245"/>
      <c r="L332" s="250"/>
      <c r="M332" s="251"/>
      <c r="N332" s="252"/>
      <c r="O332" s="252"/>
      <c r="P332" s="252"/>
      <c r="Q332" s="252"/>
      <c r="R332" s="252"/>
      <c r="S332" s="252"/>
      <c r="T332" s="253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54" t="s">
        <v>177</v>
      </c>
      <c r="AU332" s="254" t="s">
        <v>81</v>
      </c>
      <c r="AV332" s="14" t="s">
        <v>81</v>
      </c>
      <c r="AW332" s="14" t="s">
        <v>33</v>
      </c>
      <c r="AX332" s="14" t="s">
        <v>71</v>
      </c>
      <c r="AY332" s="254" t="s">
        <v>166</v>
      </c>
    </row>
    <row r="333" s="14" customFormat="1">
      <c r="A333" s="14"/>
      <c r="B333" s="244"/>
      <c r="C333" s="245"/>
      <c r="D333" s="235" t="s">
        <v>177</v>
      </c>
      <c r="E333" s="246" t="s">
        <v>19</v>
      </c>
      <c r="F333" s="247" t="s">
        <v>1316</v>
      </c>
      <c r="G333" s="245"/>
      <c r="H333" s="248">
        <v>0.0050000000000000001</v>
      </c>
      <c r="I333" s="249"/>
      <c r="J333" s="245"/>
      <c r="K333" s="245"/>
      <c r="L333" s="250"/>
      <c r="M333" s="251"/>
      <c r="N333" s="252"/>
      <c r="O333" s="252"/>
      <c r="P333" s="252"/>
      <c r="Q333" s="252"/>
      <c r="R333" s="252"/>
      <c r="S333" s="252"/>
      <c r="T333" s="253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4" t="s">
        <v>177</v>
      </c>
      <c r="AU333" s="254" t="s">
        <v>81</v>
      </c>
      <c r="AV333" s="14" t="s">
        <v>81</v>
      </c>
      <c r="AW333" s="14" t="s">
        <v>33</v>
      </c>
      <c r="AX333" s="14" t="s">
        <v>71</v>
      </c>
      <c r="AY333" s="254" t="s">
        <v>166</v>
      </c>
    </row>
    <row r="334" s="15" customFormat="1">
      <c r="A334" s="15"/>
      <c r="B334" s="255"/>
      <c r="C334" s="256"/>
      <c r="D334" s="235" t="s">
        <v>177</v>
      </c>
      <c r="E334" s="257" t="s">
        <v>19</v>
      </c>
      <c r="F334" s="258" t="s">
        <v>180</v>
      </c>
      <c r="G334" s="256"/>
      <c r="H334" s="259">
        <v>1.6339999999999999</v>
      </c>
      <c r="I334" s="260"/>
      <c r="J334" s="256"/>
      <c r="K334" s="256"/>
      <c r="L334" s="261"/>
      <c r="M334" s="262"/>
      <c r="N334" s="263"/>
      <c r="O334" s="263"/>
      <c r="P334" s="263"/>
      <c r="Q334" s="263"/>
      <c r="R334" s="263"/>
      <c r="S334" s="263"/>
      <c r="T334" s="264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T334" s="265" t="s">
        <v>177</v>
      </c>
      <c r="AU334" s="265" t="s">
        <v>81</v>
      </c>
      <c r="AV334" s="15" t="s">
        <v>173</v>
      </c>
      <c r="AW334" s="15" t="s">
        <v>33</v>
      </c>
      <c r="AX334" s="15" t="s">
        <v>79</v>
      </c>
      <c r="AY334" s="265" t="s">
        <v>166</v>
      </c>
    </row>
    <row r="335" s="2" customFormat="1" ht="16.5" customHeight="1">
      <c r="A335" s="41"/>
      <c r="B335" s="42"/>
      <c r="C335" s="215" t="s">
        <v>1319</v>
      </c>
      <c r="D335" s="215" t="s">
        <v>168</v>
      </c>
      <c r="E335" s="216" t="s">
        <v>419</v>
      </c>
      <c r="F335" s="217" t="s">
        <v>420</v>
      </c>
      <c r="G335" s="218" t="s">
        <v>188</v>
      </c>
      <c r="H335" s="219">
        <v>1.6339999999999999</v>
      </c>
      <c r="I335" s="220"/>
      <c r="J335" s="221">
        <f>ROUND(I335*H335,2)</f>
        <v>0</v>
      </c>
      <c r="K335" s="217" t="s">
        <v>172</v>
      </c>
      <c r="L335" s="47"/>
      <c r="M335" s="222" t="s">
        <v>19</v>
      </c>
      <c r="N335" s="223" t="s">
        <v>42</v>
      </c>
      <c r="O335" s="87"/>
      <c r="P335" s="224">
        <f>O335*H335</f>
        <v>0</v>
      </c>
      <c r="Q335" s="224">
        <v>0</v>
      </c>
      <c r="R335" s="224">
        <f>Q335*H335</f>
        <v>0</v>
      </c>
      <c r="S335" s="224">
        <v>0</v>
      </c>
      <c r="T335" s="225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226" t="s">
        <v>315</v>
      </c>
      <c r="AT335" s="226" t="s">
        <v>168</v>
      </c>
      <c r="AU335" s="226" t="s">
        <v>81</v>
      </c>
      <c r="AY335" s="20" t="s">
        <v>166</v>
      </c>
      <c r="BE335" s="227">
        <f>IF(N335="základní",J335,0)</f>
        <v>0</v>
      </c>
      <c r="BF335" s="227">
        <f>IF(N335="snížená",J335,0)</f>
        <v>0</v>
      </c>
      <c r="BG335" s="227">
        <f>IF(N335="zákl. přenesená",J335,0)</f>
        <v>0</v>
      </c>
      <c r="BH335" s="227">
        <f>IF(N335="sníž. přenesená",J335,0)</f>
        <v>0</v>
      </c>
      <c r="BI335" s="227">
        <f>IF(N335="nulová",J335,0)</f>
        <v>0</v>
      </c>
      <c r="BJ335" s="20" t="s">
        <v>79</v>
      </c>
      <c r="BK335" s="227">
        <f>ROUND(I335*H335,2)</f>
        <v>0</v>
      </c>
      <c r="BL335" s="20" t="s">
        <v>315</v>
      </c>
      <c r="BM335" s="226" t="s">
        <v>1320</v>
      </c>
    </row>
    <row r="336" s="2" customFormat="1">
      <c r="A336" s="41"/>
      <c r="B336" s="42"/>
      <c r="C336" s="43"/>
      <c r="D336" s="228" t="s">
        <v>175</v>
      </c>
      <c r="E336" s="43"/>
      <c r="F336" s="229" t="s">
        <v>422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175</v>
      </c>
      <c r="AU336" s="20" t="s">
        <v>81</v>
      </c>
    </row>
    <row r="337" s="13" customFormat="1">
      <c r="A337" s="13"/>
      <c r="B337" s="233"/>
      <c r="C337" s="234"/>
      <c r="D337" s="235" t="s">
        <v>177</v>
      </c>
      <c r="E337" s="236" t="s">
        <v>19</v>
      </c>
      <c r="F337" s="237" t="s">
        <v>1283</v>
      </c>
      <c r="G337" s="234"/>
      <c r="H337" s="236" t="s">
        <v>19</v>
      </c>
      <c r="I337" s="238"/>
      <c r="J337" s="234"/>
      <c r="K337" s="234"/>
      <c r="L337" s="239"/>
      <c r="M337" s="240"/>
      <c r="N337" s="241"/>
      <c r="O337" s="241"/>
      <c r="P337" s="241"/>
      <c r="Q337" s="241"/>
      <c r="R337" s="241"/>
      <c r="S337" s="241"/>
      <c r="T337" s="242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43" t="s">
        <v>177</v>
      </c>
      <c r="AU337" s="243" t="s">
        <v>81</v>
      </c>
      <c r="AV337" s="13" t="s">
        <v>79</v>
      </c>
      <c r="AW337" s="13" t="s">
        <v>33</v>
      </c>
      <c r="AX337" s="13" t="s">
        <v>71</v>
      </c>
      <c r="AY337" s="243" t="s">
        <v>166</v>
      </c>
    </row>
    <row r="338" s="13" customFormat="1">
      <c r="A338" s="13"/>
      <c r="B338" s="233"/>
      <c r="C338" s="234"/>
      <c r="D338" s="235" t="s">
        <v>177</v>
      </c>
      <c r="E338" s="236" t="s">
        <v>19</v>
      </c>
      <c r="F338" s="237" t="s">
        <v>712</v>
      </c>
      <c r="G338" s="234"/>
      <c r="H338" s="236" t="s">
        <v>19</v>
      </c>
      <c r="I338" s="238"/>
      <c r="J338" s="234"/>
      <c r="K338" s="234"/>
      <c r="L338" s="239"/>
      <c r="M338" s="240"/>
      <c r="N338" s="241"/>
      <c r="O338" s="241"/>
      <c r="P338" s="241"/>
      <c r="Q338" s="241"/>
      <c r="R338" s="241"/>
      <c r="S338" s="241"/>
      <c r="T338" s="242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3" t="s">
        <v>177</v>
      </c>
      <c r="AU338" s="243" t="s">
        <v>81</v>
      </c>
      <c r="AV338" s="13" t="s">
        <v>79</v>
      </c>
      <c r="AW338" s="13" t="s">
        <v>33</v>
      </c>
      <c r="AX338" s="13" t="s">
        <v>71</v>
      </c>
      <c r="AY338" s="243" t="s">
        <v>166</v>
      </c>
    </row>
    <row r="339" s="14" customFormat="1">
      <c r="A339" s="14"/>
      <c r="B339" s="244"/>
      <c r="C339" s="245"/>
      <c r="D339" s="235" t="s">
        <v>177</v>
      </c>
      <c r="E339" s="246" t="s">
        <v>19</v>
      </c>
      <c r="F339" s="247" t="s">
        <v>1314</v>
      </c>
      <c r="G339" s="245"/>
      <c r="H339" s="248">
        <v>1.589</v>
      </c>
      <c r="I339" s="249"/>
      <c r="J339" s="245"/>
      <c r="K339" s="245"/>
      <c r="L339" s="250"/>
      <c r="M339" s="251"/>
      <c r="N339" s="252"/>
      <c r="O339" s="252"/>
      <c r="P339" s="252"/>
      <c r="Q339" s="252"/>
      <c r="R339" s="252"/>
      <c r="S339" s="252"/>
      <c r="T339" s="253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4" t="s">
        <v>177</v>
      </c>
      <c r="AU339" s="254" t="s">
        <v>81</v>
      </c>
      <c r="AV339" s="14" t="s">
        <v>81</v>
      </c>
      <c r="AW339" s="14" t="s">
        <v>33</v>
      </c>
      <c r="AX339" s="14" t="s">
        <v>71</v>
      </c>
      <c r="AY339" s="254" t="s">
        <v>166</v>
      </c>
    </row>
    <row r="340" s="13" customFormat="1">
      <c r="A340" s="13"/>
      <c r="B340" s="233"/>
      <c r="C340" s="234"/>
      <c r="D340" s="235" t="s">
        <v>177</v>
      </c>
      <c r="E340" s="236" t="s">
        <v>19</v>
      </c>
      <c r="F340" s="237" t="s">
        <v>714</v>
      </c>
      <c r="G340" s="234"/>
      <c r="H340" s="236" t="s">
        <v>19</v>
      </c>
      <c r="I340" s="238"/>
      <c r="J340" s="234"/>
      <c r="K340" s="234"/>
      <c r="L340" s="239"/>
      <c r="M340" s="240"/>
      <c r="N340" s="241"/>
      <c r="O340" s="241"/>
      <c r="P340" s="241"/>
      <c r="Q340" s="241"/>
      <c r="R340" s="241"/>
      <c r="S340" s="241"/>
      <c r="T340" s="242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3" t="s">
        <v>177</v>
      </c>
      <c r="AU340" s="243" t="s">
        <v>81</v>
      </c>
      <c r="AV340" s="13" t="s">
        <v>79</v>
      </c>
      <c r="AW340" s="13" t="s">
        <v>33</v>
      </c>
      <c r="AX340" s="13" t="s">
        <v>71</v>
      </c>
      <c r="AY340" s="243" t="s">
        <v>166</v>
      </c>
    </row>
    <row r="341" s="14" customFormat="1">
      <c r="A341" s="14"/>
      <c r="B341" s="244"/>
      <c r="C341" s="245"/>
      <c r="D341" s="235" t="s">
        <v>177</v>
      </c>
      <c r="E341" s="246" t="s">
        <v>19</v>
      </c>
      <c r="F341" s="247" t="s">
        <v>1315</v>
      </c>
      <c r="G341" s="245"/>
      <c r="H341" s="248">
        <v>0.040000000000000001</v>
      </c>
      <c r="I341" s="249"/>
      <c r="J341" s="245"/>
      <c r="K341" s="245"/>
      <c r="L341" s="250"/>
      <c r="M341" s="251"/>
      <c r="N341" s="252"/>
      <c r="O341" s="252"/>
      <c r="P341" s="252"/>
      <c r="Q341" s="252"/>
      <c r="R341" s="252"/>
      <c r="S341" s="252"/>
      <c r="T341" s="253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54" t="s">
        <v>177</v>
      </c>
      <c r="AU341" s="254" t="s">
        <v>81</v>
      </c>
      <c r="AV341" s="14" t="s">
        <v>81</v>
      </c>
      <c r="AW341" s="14" t="s">
        <v>33</v>
      </c>
      <c r="AX341" s="14" t="s">
        <v>71</v>
      </c>
      <c r="AY341" s="254" t="s">
        <v>166</v>
      </c>
    </row>
    <row r="342" s="14" customFormat="1">
      <c r="A342" s="14"/>
      <c r="B342" s="244"/>
      <c r="C342" s="245"/>
      <c r="D342" s="235" t="s">
        <v>177</v>
      </c>
      <c r="E342" s="246" t="s">
        <v>19</v>
      </c>
      <c r="F342" s="247" t="s">
        <v>1316</v>
      </c>
      <c r="G342" s="245"/>
      <c r="H342" s="248">
        <v>0.0050000000000000001</v>
      </c>
      <c r="I342" s="249"/>
      <c r="J342" s="245"/>
      <c r="K342" s="245"/>
      <c r="L342" s="250"/>
      <c r="M342" s="251"/>
      <c r="N342" s="252"/>
      <c r="O342" s="252"/>
      <c r="P342" s="252"/>
      <c r="Q342" s="252"/>
      <c r="R342" s="252"/>
      <c r="S342" s="252"/>
      <c r="T342" s="253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54" t="s">
        <v>177</v>
      </c>
      <c r="AU342" s="254" t="s">
        <v>81</v>
      </c>
      <c r="AV342" s="14" t="s">
        <v>81</v>
      </c>
      <c r="AW342" s="14" t="s">
        <v>33</v>
      </c>
      <c r="AX342" s="14" t="s">
        <v>71</v>
      </c>
      <c r="AY342" s="254" t="s">
        <v>166</v>
      </c>
    </row>
    <row r="343" s="15" customFormat="1">
      <c r="A343" s="15"/>
      <c r="B343" s="255"/>
      <c r="C343" s="256"/>
      <c r="D343" s="235" t="s">
        <v>177</v>
      </c>
      <c r="E343" s="257" t="s">
        <v>19</v>
      </c>
      <c r="F343" s="258" t="s">
        <v>180</v>
      </c>
      <c r="G343" s="256"/>
      <c r="H343" s="259">
        <v>1.6339999999999999</v>
      </c>
      <c r="I343" s="260"/>
      <c r="J343" s="256"/>
      <c r="K343" s="256"/>
      <c r="L343" s="261"/>
      <c r="M343" s="262"/>
      <c r="N343" s="263"/>
      <c r="O343" s="263"/>
      <c r="P343" s="263"/>
      <c r="Q343" s="263"/>
      <c r="R343" s="263"/>
      <c r="S343" s="263"/>
      <c r="T343" s="264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T343" s="265" t="s">
        <v>177</v>
      </c>
      <c r="AU343" s="265" t="s">
        <v>81</v>
      </c>
      <c r="AV343" s="15" t="s">
        <v>173</v>
      </c>
      <c r="AW343" s="15" t="s">
        <v>33</v>
      </c>
      <c r="AX343" s="15" t="s">
        <v>79</v>
      </c>
      <c r="AY343" s="265" t="s">
        <v>166</v>
      </c>
    </row>
    <row r="344" s="2" customFormat="1" ht="16.5" customHeight="1">
      <c r="A344" s="41"/>
      <c r="B344" s="42"/>
      <c r="C344" s="215" t="s">
        <v>1321</v>
      </c>
      <c r="D344" s="215" t="s">
        <v>168</v>
      </c>
      <c r="E344" s="216" t="s">
        <v>423</v>
      </c>
      <c r="F344" s="217" t="s">
        <v>424</v>
      </c>
      <c r="G344" s="218" t="s">
        <v>188</v>
      </c>
      <c r="H344" s="219">
        <v>1.6339999999999999</v>
      </c>
      <c r="I344" s="220"/>
      <c r="J344" s="221">
        <f>ROUND(I344*H344,2)</f>
        <v>0</v>
      </c>
      <c r="K344" s="217" t="s">
        <v>172</v>
      </c>
      <c r="L344" s="47"/>
      <c r="M344" s="222" t="s">
        <v>19</v>
      </c>
      <c r="N344" s="223" t="s">
        <v>42</v>
      </c>
      <c r="O344" s="87"/>
      <c r="P344" s="224">
        <f>O344*H344</f>
        <v>0</v>
      </c>
      <c r="Q344" s="224">
        <v>0.0019300000000000001</v>
      </c>
      <c r="R344" s="224">
        <f>Q344*H344</f>
        <v>0.0031536199999999998</v>
      </c>
      <c r="S344" s="224">
        <v>0</v>
      </c>
      <c r="T344" s="225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226" t="s">
        <v>315</v>
      </c>
      <c r="AT344" s="226" t="s">
        <v>168</v>
      </c>
      <c r="AU344" s="226" t="s">
        <v>81</v>
      </c>
      <c r="AY344" s="20" t="s">
        <v>166</v>
      </c>
      <c r="BE344" s="227">
        <f>IF(N344="základní",J344,0)</f>
        <v>0</v>
      </c>
      <c r="BF344" s="227">
        <f>IF(N344="snížená",J344,0)</f>
        <v>0</v>
      </c>
      <c r="BG344" s="227">
        <f>IF(N344="zákl. přenesená",J344,0)</f>
        <v>0</v>
      </c>
      <c r="BH344" s="227">
        <f>IF(N344="sníž. přenesená",J344,0)</f>
        <v>0</v>
      </c>
      <c r="BI344" s="227">
        <f>IF(N344="nulová",J344,0)</f>
        <v>0</v>
      </c>
      <c r="BJ344" s="20" t="s">
        <v>79</v>
      </c>
      <c r="BK344" s="227">
        <f>ROUND(I344*H344,2)</f>
        <v>0</v>
      </c>
      <c r="BL344" s="20" t="s">
        <v>315</v>
      </c>
      <c r="BM344" s="226" t="s">
        <v>1322</v>
      </c>
    </row>
    <row r="345" s="2" customFormat="1">
      <c r="A345" s="41"/>
      <c r="B345" s="42"/>
      <c r="C345" s="43"/>
      <c r="D345" s="228" t="s">
        <v>175</v>
      </c>
      <c r="E345" s="43"/>
      <c r="F345" s="229" t="s">
        <v>426</v>
      </c>
      <c r="G345" s="43"/>
      <c r="H345" s="43"/>
      <c r="I345" s="230"/>
      <c r="J345" s="43"/>
      <c r="K345" s="43"/>
      <c r="L345" s="47"/>
      <c r="M345" s="231"/>
      <c r="N345" s="232"/>
      <c r="O345" s="87"/>
      <c r="P345" s="87"/>
      <c r="Q345" s="87"/>
      <c r="R345" s="87"/>
      <c r="S345" s="87"/>
      <c r="T345" s="88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T345" s="20" t="s">
        <v>175</v>
      </c>
      <c r="AU345" s="20" t="s">
        <v>81</v>
      </c>
    </row>
    <row r="346" s="13" customFormat="1">
      <c r="A346" s="13"/>
      <c r="B346" s="233"/>
      <c r="C346" s="234"/>
      <c r="D346" s="235" t="s">
        <v>177</v>
      </c>
      <c r="E346" s="236" t="s">
        <v>19</v>
      </c>
      <c r="F346" s="237" t="s">
        <v>1283</v>
      </c>
      <c r="G346" s="234"/>
      <c r="H346" s="236" t="s">
        <v>19</v>
      </c>
      <c r="I346" s="238"/>
      <c r="J346" s="234"/>
      <c r="K346" s="234"/>
      <c r="L346" s="239"/>
      <c r="M346" s="240"/>
      <c r="N346" s="241"/>
      <c r="O346" s="241"/>
      <c r="P346" s="241"/>
      <c r="Q346" s="241"/>
      <c r="R346" s="241"/>
      <c r="S346" s="241"/>
      <c r="T346" s="242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3" t="s">
        <v>177</v>
      </c>
      <c r="AU346" s="243" t="s">
        <v>81</v>
      </c>
      <c r="AV346" s="13" t="s">
        <v>79</v>
      </c>
      <c r="AW346" s="13" t="s">
        <v>33</v>
      </c>
      <c r="AX346" s="13" t="s">
        <v>71</v>
      </c>
      <c r="AY346" s="243" t="s">
        <v>166</v>
      </c>
    </row>
    <row r="347" s="13" customFormat="1">
      <c r="A347" s="13"/>
      <c r="B347" s="233"/>
      <c r="C347" s="234"/>
      <c r="D347" s="235" t="s">
        <v>177</v>
      </c>
      <c r="E347" s="236" t="s">
        <v>19</v>
      </c>
      <c r="F347" s="237" t="s">
        <v>712</v>
      </c>
      <c r="G347" s="234"/>
      <c r="H347" s="236" t="s">
        <v>19</v>
      </c>
      <c r="I347" s="238"/>
      <c r="J347" s="234"/>
      <c r="K347" s="234"/>
      <c r="L347" s="239"/>
      <c r="M347" s="240"/>
      <c r="N347" s="241"/>
      <c r="O347" s="241"/>
      <c r="P347" s="241"/>
      <c r="Q347" s="241"/>
      <c r="R347" s="241"/>
      <c r="S347" s="241"/>
      <c r="T347" s="242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43" t="s">
        <v>177</v>
      </c>
      <c r="AU347" s="243" t="s">
        <v>81</v>
      </c>
      <c r="AV347" s="13" t="s">
        <v>79</v>
      </c>
      <c r="AW347" s="13" t="s">
        <v>33</v>
      </c>
      <c r="AX347" s="13" t="s">
        <v>71</v>
      </c>
      <c r="AY347" s="243" t="s">
        <v>166</v>
      </c>
    </row>
    <row r="348" s="14" customFormat="1">
      <c r="A348" s="14"/>
      <c r="B348" s="244"/>
      <c r="C348" s="245"/>
      <c r="D348" s="235" t="s">
        <v>177</v>
      </c>
      <c r="E348" s="246" t="s">
        <v>19</v>
      </c>
      <c r="F348" s="247" t="s">
        <v>1314</v>
      </c>
      <c r="G348" s="245"/>
      <c r="H348" s="248">
        <v>1.589</v>
      </c>
      <c r="I348" s="249"/>
      <c r="J348" s="245"/>
      <c r="K348" s="245"/>
      <c r="L348" s="250"/>
      <c r="M348" s="251"/>
      <c r="N348" s="252"/>
      <c r="O348" s="252"/>
      <c r="P348" s="252"/>
      <c r="Q348" s="252"/>
      <c r="R348" s="252"/>
      <c r="S348" s="252"/>
      <c r="T348" s="253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54" t="s">
        <v>177</v>
      </c>
      <c r="AU348" s="254" t="s">
        <v>81</v>
      </c>
      <c r="AV348" s="14" t="s">
        <v>81</v>
      </c>
      <c r="AW348" s="14" t="s">
        <v>33</v>
      </c>
      <c r="AX348" s="14" t="s">
        <v>71</v>
      </c>
      <c r="AY348" s="254" t="s">
        <v>166</v>
      </c>
    </row>
    <row r="349" s="13" customFormat="1">
      <c r="A349" s="13"/>
      <c r="B349" s="233"/>
      <c r="C349" s="234"/>
      <c r="D349" s="235" t="s">
        <v>177</v>
      </c>
      <c r="E349" s="236" t="s">
        <v>19</v>
      </c>
      <c r="F349" s="237" t="s">
        <v>714</v>
      </c>
      <c r="G349" s="234"/>
      <c r="H349" s="236" t="s">
        <v>19</v>
      </c>
      <c r="I349" s="238"/>
      <c r="J349" s="234"/>
      <c r="K349" s="234"/>
      <c r="L349" s="239"/>
      <c r="M349" s="240"/>
      <c r="N349" s="241"/>
      <c r="O349" s="241"/>
      <c r="P349" s="241"/>
      <c r="Q349" s="241"/>
      <c r="R349" s="241"/>
      <c r="S349" s="241"/>
      <c r="T349" s="242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3" t="s">
        <v>177</v>
      </c>
      <c r="AU349" s="243" t="s">
        <v>81</v>
      </c>
      <c r="AV349" s="13" t="s">
        <v>79</v>
      </c>
      <c r="AW349" s="13" t="s">
        <v>33</v>
      </c>
      <c r="AX349" s="13" t="s">
        <v>71</v>
      </c>
      <c r="AY349" s="243" t="s">
        <v>166</v>
      </c>
    </row>
    <row r="350" s="14" customFormat="1">
      <c r="A350" s="14"/>
      <c r="B350" s="244"/>
      <c r="C350" s="245"/>
      <c r="D350" s="235" t="s">
        <v>177</v>
      </c>
      <c r="E350" s="246" t="s">
        <v>19</v>
      </c>
      <c r="F350" s="247" t="s">
        <v>1315</v>
      </c>
      <c r="G350" s="245"/>
      <c r="H350" s="248">
        <v>0.040000000000000001</v>
      </c>
      <c r="I350" s="249"/>
      <c r="J350" s="245"/>
      <c r="K350" s="245"/>
      <c r="L350" s="250"/>
      <c r="M350" s="251"/>
      <c r="N350" s="252"/>
      <c r="O350" s="252"/>
      <c r="P350" s="252"/>
      <c r="Q350" s="252"/>
      <c r="R350" s="252"/>
      <c r="S350" s="252"/>
      <c r="T350" s="253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54" t="s">
        <v>177</v>
      </c>
      <c r="AU350" s="254" t="s">
        <v>81</v>
      </c>
      <c r="AV350" s="14" t="s">
        <v>81</v>
      </c>
      <c r="AW350" s="14" t="s">
        <v>33</v>
      </c>
      <c r="AX350" s="14" t="s">
        <v>71</v>
      </c>
      <c r="AY350" s="254" t="s">
        <v>166</v>
      </c>
    </row>
    <row r="351" s="14" customFormat="1">
      <c r="A351" s="14"/>
      <c r="B351" s="244"/>
      <c r="C351" s="245"/>
      <c r="D351" s="235" t="s">
        <v>177</v>
      </c>
      <c r="E351" s="246" t="s">
        <v>19</v>
      </c>
      <c r="F351" s="247" t="s">
        <v>1316</v>
      </c>
      <c r="G351" s="245"/>
      <c r="H351" s="248">
        <v>0.0050000000000000001</v>
      </c>
      <c r="I351" s="249"/>
      <c r="J351" s="245"/>
      <c r="K351" s="245"/>
      <c r="L351" s="250"/>
      <c r="M351" s="251"/>
      <c r="N351" s="252"/>
      <c r="O351" s="252"/>
      <c r="P351" s="252"/>
      <c r="Q351" s="252"/>
      <c r="R351" s="252"/>
      <c r="S351" s="252"/>
      <c r="T351" s="253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54" t="s">
        <v>177</v>
      </c>
      <c r="AU351" s="254" t="s">
        <v>81</v>
      </c>
      <c r="AV351" s="14" t="s">
        <v>81</v>
      </c>
      <c r="AW351" s="14" t="s">
        <v>33</v>
      </c>
      <c r="AX351" s="14" t="s">
        <v>71</v>
      </c>
      <c r="AY351" s="254" t="s">
        <v>166</v>
      </c>
    </row>
    <row r="352" s="15" customFormat="1">
      <c r="A352" s="15"/>
      <c r="B352" s="255"/>
      <c r="C352" s="256"/>
      <c r="D352" s="235" t="s">
        <v>177</v>
      </c>
      <c r="E352" s="257" t="s">
        <v>19</v>
      </c>
      <c r="F352" s="258" t="s">
        <v>180</v>
      </c>
      <c r="G352" s="256"/>
      <c r="H352" s="259">
        <v>1.6339999999999999</v>
      </c>
      <c r="I352" s="260"/>
      <c r="J352" s="256"/>
      <c r="K352" s="256"/>
      <c r="L352" s="261"/>
      <c r="M352" s="262"/>
      <c r="N352" s="263"/>
      <c r="O352" s="263"/>
      <c r="P352" s="263"/>
      <c r="Q352" s="263"/>
      <c r="R352" s="263"/>
      <c r="S352" s="263"/>
      <c r="T352" s="264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65" t="s">
        <v>177</v>
      </c>
      <c r="AU352" s="265" t="s">
        <v>81</v>
      </c>
      <c r="AV352" s="15" t="s">
        <v>173</v>
      </c>
      <c r="AW352" s="15" t="s">
        <v>33</v>
      </c>
      <c r="AX352" s="15" t="s">
        <v>79</v>
      </c>
      <c r="AY352" s="265" t="s">
        <v>166</v>
      </c>
    </row>
    <row r="353" s="12" customFormat="1" ht="25.92" customHeight="1">
      <c r="A353" s="12"/>
      <c r="B353" s="199"/>
      <c r="C353" s="200"/>
      <c r="D353" s="201" t="s">
        <v>70</v>
      </c>
      <c r="E353" s="202" t="s">
        <v>342</v>
      </c>
      <c r="F353" s="202" t="s">
        <v>343</v>
      </c>
      <c r="G353" s="200"/>
      <c r="H353" s="200"/>
      <c r="I353" s="203"/>
      <c r="J353" s="204">
        <f>BK353</f>
        <v>0</v>
      </c>
      <c r="K353" s="200"/>
      <c r="L353" s="205"/>
      <c r="M353" s="206"/>
      <c r="N353" s="207"/>
      <c r="O353" s="207"/>
      <c r="P353" s="208">
        <f>P354</f>
        <v>0</v>
      </c>
      <c r="Q353" s="207"/>
      <c r="R353" s="208">
        <f>R354</f>
        <v>0</v>
      </c>
      <c r="S353" s="207"/>
      <c r="T353" s="209">
        <f>T354</f>
        <v>0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R353" s="210" t="s">
        <v>198</v>
      </c>
      <c r="AT353" s="211" t="s">
        <v>70</v>
      </c>
      <c r="AU353" s="211" t="s">
        <v>71</v>
      </c>
      <c r="AY353" s="210" t="s">
        <v>166</v>
      </c>
      <c r="BK353" s="212">
        <f>BK354</f>
        <v>0</v>
      </c>
    </row>
    <row r="354" s="2" customFormat="1" ht="16.5" customHeight="1">
      <c r="A354" s="41"/>
      <c r="B354" s="42"/>
      <c r="C354" s="215" t="s">
        <v>1323</v>
      </c>
      <c r="D354" s="215" t="s">
        <v>168</v>
      </c>
      <c r="E354" s="216" t="s">
        <v>345</v>
      </c>
      <c r="F354" s="217" t="s">
        <v>346</v>
      </c>
      <c r="G354" s="218" t="s">
        <v>347</v>
      </c>
      <c r="H354" s="277"/>
      <c r="I354" s="220"/>
      <c r="J354" s="221">
        <f>ROUND(I354*H354,2)</f>
        <v>0</v>
      </c>
      <c r="K354" s="217" t="s">
        <v>19</v>
      </c>
      <c r="L354" s="47"/>
      <c r="M354" s="278" t="s">
        <v>19</v>
      </c>
      <c r="N354" s="279" t="s">
        <v>42</v>
      </c>
      <c r="O354" s="280"/>
      <c r="P354" s="281">
        <f>O354*H354</f>
        <v>0</v>
      </c>
      <c r="Q354" s="281">
        <v>0</v>
      </c>
      <c r="R354" s="281">
        <f>Q354*H354</f>
        <v>0</v>
      </c>
      <c r="S354" s="281">
        <v>0</v>
      </c>
      <c r="T354" s="282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173</v>
      </c>
      <c r="AT354" s="226" t="s">
        <v>168</v>
      </c>
      <c r="AU354" s="226" t="s">
        <v>79</v>
      </c>
      <c r="AY354" s="20" t="s">
        <v>166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79</v>
      </c>
      <c r="BK354" s="227">
        <f>ROUND(I354*H354,2)</f>
        <v>0</v>
      </c>
      <c r="BL354" s="20" t="s">
        <v>173</v>
      </c>
      <c r="BM354" s="226" t="s">
        <v>1324</v>
      </c>
    </row>
    <row r="355" s="2" customFormat="1" ht="6.96" customHeight="1">
      <c r="A355" s="41"/>
      <c r="B355" s="62"/>
      <c r="C355" s="63"/>
      <c r="D355" s="63"/>
      <c r="E355" s="63"/>
      <c r="F355" s="63"/>
      <c r="G355" s="63"/>
      <c r="H355" s="63"/>
      <c r="I355" s="63"/>
      <c r="J355" s="63"/>
      <c r="K355" s="63"/>
      <c r="L355" s="47"/>
      <c r="M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</row>
  </sheetData>
  <sheetProtection sheet="1" autoFilter="0" formatColumns="0" formatRows="0" objects="1" scenarios="1" spinCount="100000" saltValue="3AZBHoVeAVdybHZSJTVZjs4+wvPmoMxFLEf+NpHDGZ9THtSqPMorQN89TzrR5zpEBEOK9ilVQa/G3QZwFeRO+w==" hashValue="Mx2jhfL8m6d0YC8s9UtXUXckWMXcQbjXt+XMLp/6AhdHzxZm+K1/1iqqPXvXnBilxF2Xc1P+NhZ5Js/ZjLP2hA==" algorithmName="SHA-512" password="CC35"/>
  <autoFilter ref="C90:K354"/>
  <mergeCells count="9">
    <mergeCell ref="E7:H7"/>
    <mergeCell ref="E9:H9"/>
    <mergeCell ref="E18:H18"/>
    <mergeCell ref="E27:H27"/>
    <mergeCell ref="E48:H48"/>
    <mergeCell ref="E50:H50"/>
    <mergeCell ref="E81:H81"/>
    <mergeCell ref="E83:H83"/>
    <mergeCell ref="L2:V2"/>
  </mergeCells>
  <hyperlinks>
    <hyperlink ref="F95" r:id="rId1" display="https://podminky.urs.cz/item/CS_URS_2025_02/131251100"/>
    <hyperlink ref="F101" r:id="rId2" display="https://podminky.urs.cz/item/CS_URS_2025_02/162551108"/>
    <hyperlink ref="F107" r:id="rId3" display="https://podminky.urs.cz/item/CS_URS_2025_02/171201231"/>
    <hyperlink ref="F114" r:id="rId4" display="https://podminky.urs.cz/item/CS_URS_2025_02/171251201"/>
    <hyperlink ref="F120" r:id="rId5" display="https://podminky.urs.cz/item/CS_URS_2025_02/175151201"/>
    <hyperlink ref="F152" r:id="rId6" display="https://podminky.urs.cz/item/CS_URS_2025_02/181411121"/>
    <hyperlink ref="F165" r:id="rId7" display="https://podminky.urs.cz/item/CS_URS_2025_02/211571121"/>
    <hyperlink ref="F172" r:id="rId8" display="https://podminky.urs.cz/item/CS_URS_2025_02/211971121"/>
    <hyperlink ref="F186" r:id="rId9" display="https://podminky.urs.cz/item/CS_URS_2025_02/213141112"/>
    <hyperlink ref="F198" r:id="rId10" display="https://podminky.urs.cz/item/CS_URS_2025_02/275313711"/>
    <hyperlink ref="F205" r:id="rId11" display="https://podminky.urs.cz/item/CS_URS_2025_02/564841113"/>
    <hyperlink ref="F212" r:id="rId12" display="https://podminky.urs.cz/item/CS_URS_2025_02/564861111"/>
    <hyperlink ref="F219" r:id="rId13" display="https://podminky.urs.cz/item/CS_URS_2025_02/596212212"/>
    <hyperlink ref="F232" r:id="rId14" display="https://podminky.urs.cz/item/CS_URS_2025_02/916231213"/>
    <hyperlink ref="F244" r:id="rId15" display="https://podminky.urs.cz/item/CS_URS_2025_02/936104213"/>
    <hyperlink ref="F255" r:id="rId16" display="https://podminky.urs.cz/item/CS_URS_2025_02/936124113"/>
    <hyperlink ref="F267" r:id="rId17" display="https://podminky.urs.cz/item/CS_URS_2025_02/998223011"/>
    <hyperlink ref="F271" r:id="rId18" display="https://podminky.urs.cz/item/CS_URS_2025_02/766414242"/>
    <hyperlink ref="F293" r:id="rId19" display="https://podminky.urs.cz/item/CS_URS_2025_02/998766121"/>
    <hyperlink ref="F296" r:id="rId20" display="https://podminky.urs.cz/item/CS_URS_2025_02/767995112"/>
    <hyperlink ref="F314" r:id="rId21" display="https://podminky.urs.cz/item/CS_URS_2025_02/998767121"/>
    <hyperlink ref="F317" r:id="rId22" display="https://podminky.urs.cz/item/CS_URS_2025_02/783317101"/>
    <hyperlink ref="F327" r:id="rId23" display="https://podminky.urs.cz/item/CS_URS_2025_02/789111141"/>
    <hyperlink ref="F336" r:id="rId24" display="https://podminky.urs.cz/item/CS_URS_2025_02/789111260"/>
    <hyperlink ref="F345" r:id="rId25" display="https://podminky.urs.cz/item/CS_URS_2025_02/78941253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6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133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138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1325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31. 8. 2025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19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32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34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35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37</v>
      </c>
      <c r="E30" s="41"/>
      <c r="F30" s="41"/>
      <c r="G30" s="41"/>
      <c r="H30" s="41"/>
      <c r="I30" s="41"/>
      <c r="J30" s="156">
        <f>ROUND(J87,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39</v>
      </c>
      <c r="G32" s="41"/>
      <c r="H32" s="41"/>
      <c r="I32" s="157" t="s">
        <v>38</v>
      </c>
      <c r="J32" s="157" t="s">
        <v>40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41</v>
      </c>
      <c r="E33" s="145" t="s">
        <v>42</v>
      </c>
      <c r="F33" s="159">
        <f>ROUND((SUM(BE87:BE291)),  2)</f>
        <v>0</v>
      </c>
      <c r="G33" s="41"/>
      <c r="H33" s="41"/>
      <c r="I33" s="160">
        <v>0.20999999999999999</v>
      </c>
      <c r="J33" s="159">
        <f>ROUND(((SUM(BE87:BE291))*I33),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43</v>
      </c>
      <c r="F34" s="159">
        <f>ROUND((SUM(BF87:BF291)),  2)</f>
        <v>0</v>
      </c>
      <c r="G34" s="41"/>
      <c r="H34" s="41"/>
      <c r="I34" s="160">
        <v>0.12</v>
      </c>
      <c r="J34" s="159">
        <f>ROUND(((SUM(BF87:BF291))*I34),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44</v>
      </c>
      <c r="F35" s="159">
        <f>ROUND((SUM(BG87:BG291)),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45</v>
      </c>
      <c r="F36" s="159">
        <f>ROUND((SUM(BH87:BH291)),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ROUND((SUM(BI87:BI291)),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47</v>
      </c>
      <c r="E39" s="163"/>
      <c r="F39" s="163"/>
      <c r="G39" s="164" t="s">
        <v>48</v>
      </c>
      <c r="H39" s="165" t="s">
        <v>49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140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Novostavba skateparkového hřiště, Bystřice pod Hostýnem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138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05 - Přeložka vnitřního vedení, osvětlení areálu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31. 8. 2025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25.65" customHeight="1">
      <c r="A54" s="41"/>
      <c r="B54" s="42"/>
      <c r="C54" s="35" t="s">
        <v>25</v>
      </c>
      <c r="D54" s="43"/>
      <c r="E54" s="43"/>
      <c r="F54" s="30" t="str">
        <f>E15</f>
        <v>Město Bystřice pod Hostýnem</v>
      </c>
      <c r="G54" s="43"/>
      <c r="H54" s="43"/>
      <c r="I54" s="35" t="s">
        <v>31</v>
      </c>
      <c r="J54" s="39" t="str">
        <f>E21</f>
        <v>Michal Langoš, Hranice na Moravě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34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141</v>
      </c>
      <c r="D57" s="174"/>
      <c r="E57" s="174"/>
      <c r="F57" s="174"/>
      <c r="G57" s="174"/>
      <c r="H57" s="174"/>
      <c r="I57" s="174"/>
      <c r="J57" s="175" t="s">
        <v>142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69</v>
      </c>
      <c r="D59" s="43"/>
      <c r="E59" s="43"/>
      <c r="F59" s="43"/>
      <c r="G59" s="43"/>
      <c r="H59" s="43"/>
      <c r="I59" s="43"/>
      <c r="J59" s="105">
        <f>J87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143</v>
      </c>
    </row>
    <row r="60" s="9" customFormat="1" ht="24.96" customHeight="1">
      <c r="A60" s="9"/>
      <c r="B60" s="177"/>
      <c r="C60" s="178"/>
      <c r="D60" s="179" t="s">
        <v>144</v>
      </c>
      <c r="E60" s="180"/>
      <c r="F60" s="180"/>
      <c r="G60" s="180"/>
      <c r="H60" s="180"/>
      <c r="I60" s="180"/>
      <c r="J60" s="181">
        <f>J88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145</v>
      </c>
      <c r="E61" s="185"/>
      <c r="F61" s="185"/>
      <c r="G61" s="185"/>
      <c r="H61" s="185"/>
      <c r="I61" s="185"/>
      <c r="J61" s="186">
        <f>J89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9" customFormat="1" ht="24.96" customHeight="1">
      <c r="A62" s="9"/>
      <c r="B62" s="177"/>
      <c r="C62" s="178"/>
      <c r="D62" s="179" t="s">
        <v>352</v>
      </c>
      <c r="E62" s="180"/>
      <c r="F62" s="180"/>
      <c r="G62" s="180"/>
      <c r="H62" s="180"/>
      <c r="I62" s="180"/>
      <c r="J62" s="181">
        <f>J105</f>
        <v>0</v>
      </c>
      <c r="K62" s="178"/>
      <c r="L62" s="182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10" customFormat="1" ht="19.92" customHeight="1">
      <c r="A63" s="10"/>
      <c r="B63" s="183"/>
      <c r="C63" s="128"/>
      <c r="D63" s="184" t="s">
        <v>1326</v>
      </c>
      <c r="E63" s="185"/>
      <c r="F63" s="185"/>
      <c r="G63" s="185"/>
      <c r="H63" s="185"/>
      <c r="I63" s="185"/>
      <c r="J63" s="186">
        <f>J106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77"/>
      <c r="C64" s="178"/>
      <c r="D64" s="179" t="s">
        <v>1327</v>
      </c>
      <c r="E64" s="180"/>
      <c r="F64" s="180"/>
      <c r="G64" s="180"/>
      <c r="H64" s="180"/>
      <c r="I64" s="180"/>
      <c r="J64" s="181">
        <f>J177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1328</v>
      </c>
      <c r="E65" s="185"/>
      <c r="F65" s="185"/>
      <c r="G65" s="185"/>
      <c r="H65" s="185"/>
      <c r="I65" s="185"/>
      <c r="J65" s="186">
        <f>J178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1329</v>
      </c>
      <c r="E66" s="185"/>
      <c r="F66" s="185"/>
      <c r="G66" s="185"/>
      <c r="H66" s="185"/>
      <c r="I66" s="185"/>
      <c r="J66" s="186">
        <f>J201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7"/>
      <c r="C67" s="178"/>
      <c r="D67" s="179" t="s">
        <v>150</v>
      </c>
      <c r="E67" s="180"/>
      <c r="F67" s="180"/>
      <c r="G67" s="180"/>
      <c r="H67" s="180"/>
      <c r="I67" s="180"/>
      <c r="J67" s="181">
        <f>J290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151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72" t="str">
        <f>E7</f>
        <v>Novostavba skateparkového hřiště, Bystřice pod Hostýnem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138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72" t="str">
        <f>E9</f>
        <v>05 - Přeložka vnitřního vedení, osvětlení areálu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21</v>
      </c>
      <c r="D81" s="43"/>
      <c r="E81" s="43"/>
      <c r="F81" s="30" t="str">
        <f>F12</f>
        <v xml:space="preserve"> </v>
      </c>
      <c r="G81" s="43"/>
      <c r="H81" s="43"/>
      <c r="I81" s="35" t="s">
        <v>23</v>
      </c>
      <c r="J81" s="75" t="str">
        <f>IF(J12="","",J12)</f>
        <v>31. 8. 2025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5.65" customHeight="1">
      <c r="A83" s="41"/>
      <c r="B83" s="42"/>
      <c r="C83" s="35" t="s">
        <v>25</v>
      </c>
      <c r="D83" s="43"/>
      <c r="E83" s="43"/>
      <c r="F83" s="30" t="str">
        <f>E15</f>
        <v>Město Bystřice pod Hostýnem</v>
      </c>
      <c r="G83" s="43"/>
      <c r="H83" s="43"/>
      <c r="I83" s="35" t="s">
        <v>31</v>
      </c>
      <c r="J83" s="39" t="str">
        <f>E21</f>
        <v>Michal Langoš, Hranice na Moravě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29</v>
      </c>
      <c r="D84" s="43"/>
      <c r="E84" s="43"/>
      <c r="F84" s="30" t="str">
        <f>IF(E18="","",E18)</f>
        <v>Vyplň údaj</v>
      </c>
      <c r="G84" s="43"/>
      <c r="H84" s="43"/>
      <c r="I84" s="35" t="s">
        <v>34</v>
      </c>
      <c r="J84" s="39" t="str">
        <f>E24</f>
        <v xml:space="preserve"> 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0.32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1" customFormat="1" ht="29.28" customHeight="1">
      <c r="A86" s="188"/>
      <c r="B86" s="189"/>
      <c r="C86" s="190" t="s">
        <v>152</v>
      </c>
      <c r="D86" s="191" t="s">
        <v>56</v>
      </c>
      <c r="E86" s="191" t="s">
        <v>52</v>
      </c>
      <c r="F86" s="191" t="s">
        <v>53</v>
      </c>
      <c r="G86" s="191" t="s">
        <v>153</v>
      </c>
      <c r="H86" s="191" t="s">
        <v>154</v>
      </c>
      <c r="I86" s="191" t="s">
        <v>155</v>
      </c>
      <c r="J86" s="191" t="s">
        <v>142</v>
      </c>
      <c r="K86" s="192" t="s">
        <v>156</v>
      </c>
      <c r="L86" s="193"/>
      <c r="M86" s="95" t="s">
        <v>19</v>
      </c>
      <c r="N86" s="96" t="s">
        <v>41</v>
      </c>
      <c r="O86" s="96" t="s">
        <v>157</v>
      </c>
      <c r="P86" s="96" t="s">
        <v>158</v>
      </c>
      <c r="Q86" s="96" t="s">
        <v>159</v>
      </c>
      <c r="R86" s="96" t="s">
        <v>160</v>
      </c>
      <c r="S86" s="96" t="s">
        <v>161</v>
      </c>
      <c r="T86" s="97" t="s">
        <v>162</v>
      </c>
      <c r="U86" s="188"/>
      <c r="V86" s="188"/>
      <c r="W86" s="188"/>
      <c r="X86" s="188"/>
      <c r="Y86" s="188"/>
      <c r="Z86" s="188"/>
      <c r="AA86" s="188"/>
      <c r="AB86" s="188"/>
      <c r="AC86" s="188"/>
      <c r="AD86" s="188"/>
      <c r="AE86" s="188"/>
    </row>
    <row r="87" s="2" customFormat="1" ht="22.8" customHeight="1">
      <c r="A87" s="41"/>
      <c r="B87" s="42"/>
      <c r="C87" s="102" t="s">
        <v>163</v>
      </c>
      <c r="D87" s="43"/>
      <c r="E87" s="43"/>
      <c r="F87" s="43"/>
      <c r="G87" s="43"/>
      <c r="H87" s="43"/>
      <c r="I87" s="43"/>
      <c r="J87" s="194">
        <f>BK87</f>
        <v>0</v>
      </c>
      <c r="K87" s="43"/>
      <c r="L87" s="47"/>
      <c r="M87" s="98"/>
      <c r="N87" s="195"/>
      <c r="O87" s="99"/>
      <c r="P87" s="196">
        <f>P88+P105+P177+P290</f>
        <v>0</v>
      </c>
      <c r="Q87" s="99"/>
      <c r="R87" s="196">
        <f>R88+R105+R177+R290</f>
        <v>37.152883700000004</v>
      </c>
      <c r="S87" s="99"/>
      <c r="T87" s="197">
        <f>T88+T105+T177+T290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70</v>
      </c>
      <c r="AU87" s="20" t="s">
        <v>143</v>
      </c>
      <c r="BK87" s="198">
        <f>BK88+BK105+BK177+BK290</f>
        <v>0</v>
      </c>
    </row>
    <row r="88" s="12" customFormat="1" ht="25.92" customHeight="1">
      <c r="A88" s="12"/>
      <c r="B88" s="199"/>
      <c r="C88" s="200"/>
      <c r="D88" s="201" t="s">
        <v>70</v>
      </c>
      <c r="E88" s="202" t="s">
        <v>164</v>
      </c>
      <c r="F88" s="202" t="s">
        <v>165</v>
      </c>
      <c r="G88" s="200"/>
      <c r="H88" s="200"/>
      <c r="I88" s="203"/>
      <c r="J88" s="204">
        <f>BK88</f>
        <v>0</v>
      </c>
      <c r="K88" s="200"/>
      <c r="L88" s="205"/>
      <c r="M88" s="206"/>
      <c r="N88" s="207"/>
      <c r="O88" s="207"/>
      <c r="P88" s="208">
        <f>P89</f>
        <v>0</v>
      </c>
      <c r="Q88" s="207"/>
      <c r="R88" s="208">
        <f>R89</f>
        <v>0</v>
      </c>
      <c r="S88" s="207"/>
      <c r="T88" s="209">
        <f>T89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0" t="s">
        <v>79</v>
      </c>
      <c r="AT88" s="211" t="s">
        <v>70</v>
      </c>
      <c r="AU88" s="211" t="s">
        <v>71</v>
      </c>
      <c r="AY88" s="210" t="s">
        <v>166</v>
      </c>
      <c r="BK88" s="212">
        <f>BK89</f>
        <v>0</v>
      </c>
    </row>
    <row r="89" s="12" customFormat="1" ht="22.8" customHeight="1">
      <c r="A89" s="12"/>
      <c r="B89" s="199"/>
      <c r="C89" s="200"/>
      <c r="D89" s="201" t="s">
        <v>70</v>
      </c>
      <c r="E89" s="213" t="s">
        <v>79</v>
      </c>
      <c r="F89" s="213" t="s">
        <v>167</v>
      </c>
      <c r="G89" s="200"/>
      <c r="H89" s="200"/>
      <c r="I89" s="203"/>
      <c r="J89" s="214">
        <f>BK89</f>
        <v>0</v>
      </c>
      <c r="K89" s="200"/>
      <c r="L89" s="205"/>
      <c r="M89" s="206"/>
      <c r="N89" s="207"/>
      <c r="O89" s="207"/>
      <c r="P89" s="208">
        <f>SUM(P90:P104)</f>
        <v>0</v>
      </c>
      <c r="Q89" s="207"/>
      <c r="R89" s="208">
        <f>SUM(R90:R104)</f>
        <v>0</v>
      </c>
      <c r="S89" s="207"/>
      <c r="T89" s="209">
        <f>SUM(T90:T104)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0" t="s">
        <v>79</v>
      </c>
      <c r="AT89" s="211" t="s">
        <v>70</v>
      </c>
      <c r="AU89" s="211" t="s">
        <v>79</v>
      </c>
      <c r="AY89" s="210" t="s">
        <v>166</v>
      </c>
      <c r="BK89" s="212">
        <f>SUM(BK90:BK104)</f>
        <v>0</v>
      </c>
    </row>
    <row r="90" s="2" customFormat="1" ht="24.15" customHeight="1">
      <c r="A90" s="41"/>
      <c r="B90" s="42"/>
      <c r="C90" s="215" t="s">
        <v>79</v>
      </c>
      <c r="D90" s="215" t="s">
        <v>168</v>
      </c>
      <c r="E90" s="216" t="s">
        <v>1330</v>
      </c>
      <c r="F90" s="217" t="s">
        <v>1331</v>
      </c>
      <c r="G90" s="218" t="s">
        <v>194</v>
      </c>
      <c r="H90" s="219">
        <v>17.079999999999998</v>
      </c>
      <c r="I90" s="220"/>
      <c r="J90" s="221">
        <f>ROUND(I90*H90,2)</f>
        <v>0</v>
      </c>
      <c r="K90" s="217" t="s">
        <v>172</v>
      </c>
      <c r="L90" s="47"/>
      <c r="M90" s="222" t="s">
        <v>19</v>
      </c>
      <c r="N90" s="223" t="s">
        <v>42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173</v>
      </c>
      <c r="AT90" s="226" t="s">
        <v>168</v>
      </c>
      <c r="AU90" s="226" t="s">
        <v>81</v>
      </c>
      <c r="AY90" s="20" t="s">
        <v>166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79</v>
      </c>
      <c r="BK90" s="227">
        <f>ROUND(I90*H90,2)</f>
        <v>0</v>
      </c>
      <c r="BL90" s="20" t="s">
        <v>173</v>
      </c>
      <c r="BM90" s="226" t="s">
        <v>1332</v>
      </c>
    </row>
    <row r="91" s="2" customFormat="1">
      <c r="A91" s="41"/>
      <c r="B91" s="42"/>
      <c r="C91" s="43"/>
      <c r="D91" s="228" t="s">
        <v>175</v>
      </c>
      <c r="E91" s="43"/>
      <c r="F91" s="229" t="s">
        <v>1333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175</v>
      </c>
      <c r="AU91" s="20" t="s">
        <v>81</v>
      </c>
    </row>
    <row r="92" s="13" customFormat="1">
      <c r="A92" s="13"/>
      <c r="B92" s="233"/>
      <c r="C92" s="234"/>
      <c r="D92" s="235" t="s">
        <v>177</v>
      </c>
      <c r="E92" s="236" t="s">
        <v>19</v>
      </c>
      <c r="F92" s="237" t="s">
        <v>1334</v>
      </c>
      <c r="G92" s="234"/>
      <c r="H92" s="236" t="s">
        <v>19</v>
      </c>
      <c r="I92" s="238"/>
      <c r="J92" s="234"/>
      <c r="K92" s="234"/>
      <c r="L92" s="239"/>
      <c r="M92" s="240"/>
      <c r="N92" s="241"/>
      <c r="O92" s="241"/>
      <c r="P92" s="241"/>
      <c r="Q92" s="241"/>
      <c r="R92" s="241"/>
      <c r="S92" s="241"/>
      <c r="T92" s="242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T92" s="243" t="s">
        <v>177</v>
      </c>
      <c r="AU92" s="243" t="s">
        <v>81</v>
      </c>
      <c r="AV92" s="13" t="s">
        <v>79</v>
      </c>
      <c r="AW92" s="13" t="s">
        <v>33</v>
      </c>
      <c r="AX92" s="13" t="s">
        <v>71</v>
      </c>
      <c r="AY92" s="243" t="s">
        <v>166</v>
      </c>
    </row>
    <row r="93" s="14" customFormat="1">
      <c r="A93" s="14"/>
      <c r="B93" s="244"/>
      <c r="C93" s="245"/>
      <c r="D93" s="235" t="s">
        <v>177</v>
      </c>
      <c r="E93" s="246" t="s">
        <v>19</v>
      </c>
      <c r="F93" s="247" t="s">
        <v>1335</v>
      </c>
      <c r="G93" s="245"/>
      <c r="H93" s="248">
        <v>17.079999999999998</v>
      </c>
      <c r="I93" s="249"/>
      <c r="J93" s="245"/>
      <c r="K93" s="245"/>
      <c r="L93" s="250"/>
      <c r="M93" s="251"/>
      <c r="N93" s="252"/>
      <c r="O93" s="252"/>
      <c r="P93" s="252"/>
      <c r="Q93" s="252"/>
      <c r="R93" s="252"/>
      <c r="S93" s="252"/>
      <c r="T93" s="253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54" t="s">
        <v>177</v>
      </c>
      <c r="AU93" s="254" t="s">
        <v>81</v>
      </c>
      <c r="AV93" s="14" t="s">
        <v>81</v>
      </c>
      <c r="AW93" s="14" t="s">
        <v>33</v>
      </c>
      <c r="AX93" s="14" t="s">
        <v>71</v>
      </c>
      <c r="AY93" s="254" t="s">
        <v>166</v>
      </c>
    </row>
    <row r="94" s="15" customFormat="1">
      <c r="A94" s="15"/>
      <c r="B94" s="255"/>
      <c r="C94" s="256"/>
      <c r="D94" s="235" t="s">
        <v>177</v>
      </c>
      <c r="E94" s="257" t="s">
        <v>19</v>
      </c>
      <c r="F94" s="258" t="s">
        <v>180</v>
      </c>
      <c r="G94" s="256"/>
      <c r="H94" s="259">
        <v>17.079999999999998</v>
      </c>
      <c r="I94" s="260"/>
      <c r="J94" s="256"/>
      <c r="K94" s="256"/>
      <c r="L94" s="261"/>
      <c r="M94" s="262"/>
      <c r="N94" s="263"/>
      <c r="O94" s="263"/>
      <c r="P94" s="263"/>
      <c r="Q94" s="263"/>
      <c r="R94" s="263"/>
      <c r="S94" s="263"/>
      <c r="T94" s="264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T94" s="265" t="s">
        <v>177</v>
      </c>
      <c r="AU94" s="265" t="s">
        <v>81</v>
      </c>
      <c r="AV94" s="15" t="s">
        <v>173</v>
      </c>
      <c r="AW94" s="15" t="s">
        <v>33</v>
      </c>
      <c r="AX94" s="15" t="s">
        <v>79</v>
      </c>
      <c r="AY94" s="265" t="s">
        <v>166</v>
      </c>
    </row>
    <row r="95" s="2" customFormat="1" ht="24.15" customHeight="1">
      <c r="A95" s="41"/>
      <c r="B95" s="42"/>
      <c r="C95" s="215" t="s">
        <v>81</v>
      </c>
      <c r="D95" s="215" t="s">
        <v>168</v>
      </c>
      <c r="E95" s="216" t="s">
        <v>1336</v>
      </c>
      <c r="F95" s="217" t="s">
        <v>1337</v>
      </c>
      <c r="G95" s="218" t="s">
        <v>194</v>
      </c>
      <c r="H95" s="219">
        <v>17.079999999999998</v>
      </c>
      <c r="I95" s="220"/>
      <c r="J95" s="221">
        <f>ROUND(I95*H95,2)</f>
        <v>0</v>
      </c>
      <c r="K95" s="217" t="s">
        <v>172</v>
      </c>
      <c r="L95" s="47"/>
      <c r="M95" s="222" t="s">
        <v>19</v>
      </c>
      <c r="N95" s="223" t="s">
        <v>42</v>
      </c>
      <c r="O95" s="87"/>
      <c r="P95" s="224">
        <f>O95*H95</f>
        <v>0</v>
      </c>
      <c r="Q95" s="224">
        <v>0</v>
      </c>
      <c r="R95" s="224">
        <f>Q95*H95</f>
        <v>0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173</v>
      </c>
      <c r="AT95" s="226" t="s">
        <v>168</v>
      </c>
      <c r="AU95" s="226" t="s">
        <v>81</v>
      </c>
      <c r="AY95" s="20" t="s">
        <v>166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79</v>
      </c>
      <c r="BK95" s="227">
        <f>ROUND(I95*H95,2)</f>
        <v>0</v>
      </c>
      <c r="BL95" s="20" t="s">
        <v>173</v>
      </c>
      <c r="BM95" s="226" t="s">
        <v>1338</v>
      </c>
    </row>
    <row r="96" s="2" customFormat="1">
      <c r="A96" s="41"/>
      <c r="B96" s="42"/>
      <c r="C96" s="43"/>
      <c r="D96" s="228" t="s">
        <v>175</v>
      </c>
      <c r="E96" s="43"/>
      <c r="F96" s="229" t="s">
        <v>1339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175</v>
      </c>
      <c r="AU96" s="20" t="s">
        <v>81</v>
      </c>
    </row>
    <row r="97" s="13" customFormat="1">
      <c r="A97" s="13"/>
      <c r="B97" s="233"/>
      <c r="C97" s="234"/>
      <c r="D97" s="235" t="s">
        <v>177</v>
      </c>
      <c r="E97" s="236" t="s">
        <v>19</v>
      </c>
      <c r="F97" s="237" t="s">
        <v>1334</v>
      </c>
      <c r="G97" s="234"/>
      <c r="H97" s="236" t="s">
        <v>19</v>
      </c>
      <c r="I97" s="238"/>
      <c r="J97" s="234"/>
      <c r="K97" s="234"/>
      <c r="L97" s="239"/>
      <c r="M97" s="240"/>
      <c r="N97" s="241"/>
      <c r="O97" s="241"/>
      <c r="P97" s="241"/>
      <c r="Q97" s="241"/>
      <c r="R97" s="241"/>
      <c r="S97" s="241"/>
      <c r="T97" s="242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3" t="s">
        <v>177</v>
      </c>
      <c r="AU97" s="243" t="s">
        <v>81</v>
      </c>
      <c r="AV97" s="13" t="s">
        <v>79</v>
      </c>
      <c r="AW97" s="13" t="s">
        <v>33</v>
      </c>
      <c r="AX97" s="13" t="s">
        <v>71</v>
      </c>
      <c r="AY97" s="243" t="s">
        <v>166</v>
      </c>
    </row>
    <row r="98" s="14" customFormat="1">
      <c r="A98" s="14"/>
      <c r="B98" s="244"/>
      <c r="C98" s="245"/>
      <c r="D98" s="235" t="s">
        <v>177</v>
      </c>
      <c r="E98" s="246" t="s">
        <v>19</v>
      </c>
      <c r="F98" s="247" t="s">
        <v>1335</v>
      </c>
      <c r="G98" s="245"/>
      <c r="H98" s="248">
        <v>17.079999999999998</v>
      </c>
      <c r="I98" s="249"/>
      <c r="J98" s="245"/>
      <c r="K98" s="245"/>
      <c r="L98" s="250"/>
      <c r="M98" s="251"/>
      <c r="N98" s="252"/>
      <c r="O98" s="252"/>
      <c r="P98" s="252"/>
      <c r="Q98" s="252"/>
      <c r="R98" s="252"/>
      <c r="S98" s="252"/>
      <c r="T98" s="253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4" t="s">
        <v>177</v>
      </c>
      <c r="AU98" s="254" t="s">
        <v>81</v>
      </c>
      <c r="AV98" s="14" t="s">
        <v>81</v>
      </c>
      <c r="AW98" s="14" t="s">
        <v>33</v>
      </c>
      <c r="AX98" s="14" t="s">
        <v>71</v>
      </c>
      <c r="AY98" s="254" t="s">
        <v>166</v>
      </c>
    </row>
    <row r="99" s="15" customFormat="1">
      <c r="A99" s="15"/>
      <c r="B99" s="255"/>
      <c r="C99" s="256"/>
      <c r="D99" s="235" t="s">
        <v>177</v>
      </c>
      <c r="E99" s="257" t="s">
        <v>19</v>
      </c>
      <c r="F99" s="258" t="s">
        <v>180</v>
      </c>
      <c r="G99" s="256"/>
      <c r="H99" s="259">
        <v>17.079999999999998</v>
      </c>
      <c r="I99" s="260"/>
      <c r="J99" s="256"/>
      <c r="K99" s="256"/>
      <c r="L99" s="261"/>
      <c r="M99" s="262"/>
      <c r="N99" s="263"/>
      <c r="O99" s="263"/>
      <c r="P99" s="263"/>
      <c r="Q99" s="263"/>
      <c r="R99" s="263"/>
      <c r="S99" s="263"/>
      <c r="T99" s="264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T99" s="265" t="s">
        <v>177</v>
      </c>
      <c r="AU99" s="265" t="s">
        <v>81</v>
      </c>
      <c r="AV99" s="15" t="s">
        <v>173</v>
      </c>
      <c r="AW99" s="15" t="s">
        <v>33</v>
      </c>
      <c r="AX99" s="15" t="s">
        <v>79</v>
      </c>
      <c r="AY99" s="265" t="s">
        <v>166</v>
      </c>
    </row>
    <row r="100" s="2" customFormat="1" ht="24.15" customHeight="1">
      <c r="A100" s="41"/>
      <c r="B100" s="42"/>
      <c r="C100" s="215" t="s">
        <v>185</v>
      </c>
      <c r="D100" s="215" t="s">
        <v>168</v>
      </c>
      <c r="E100" s="216" t="s">
        <v>1340</v>
      </c>
      <c r="F100" s="217" t="s">
        <v>1341</v>
      </c>
      <c r="G100" s="218" t="s">
        <v>194</v>
      </c>
      <c r="H100" s="219">
        <v>17.079999999999998</v>
      </c>
      <c r="I100" s="220"/>
      <c r="J100" s="221">
        <f>ROUND(I100*H100,2)</f>
        <v>0</v>
      </c>
      <c r="K100" s="217" t="s">
        <v>172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173</v>
      </c>
      <c r="AT100" s="226" t="s">
        <v>168</v>
      </c>
      <c r="AU100" s="226" t="s">
        <v>81</v>
      </c>
      <c r="AY100" s="20" t="s">
        <v>166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79</v>
      </c>
      <c r="BK100" s="227">
        <f>ROUND(I100*H100,2)</f>
        <v>0</v>
      </c>
      <c r="BL100" s="20" t="s">
        <v>173</v>
      </c>
      <c r="BM100" s="226" t="s">
        <v>1342</v>
      </c>
    </row>
    <row r="101" s="2" customFormat="1">
      <c r="A101" s="41"/>
      <c r="B101" s="42"/>
      <c r="C101" s="43"/>
      <c r="D101" s="228" t="s">
        <v>175</v>
      </c>
      <c r="E101" s="43"/>
      <c r="F101" s="229" t="s">
        <v>1343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175</v>
      </c>
      <c r="AU101" s="20" t="s">
        <v>81</v>
      </c>
    </row>
    <row r="102" s="13" customFormat="1">
      <c r="A102" s="13"/>
      <c r="B102" s="233"/>
      <c r="C102" s="234"/>
      <c r="D102" s="235" t="s">
        <v>177</v>
      </c>
      <c r="E102" s="236" t="s">
        <v>19</v>
      </c>
      <c r="F102" s="237" t="s">
        <v>1334</v>
      </c>
      <c r="G102" s="234"/>
      <c r="H102" s="236" t="s">
        <v>19</v>
      </c>
      <c r="I102" s="238"/>
      <c r="J102" s="234"/>
      <c r="K102" s="234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177</v>
      </c>
      <c r="AU102" s="243" t="s">
        <v>81</v>
      </c>
      <c r="AV102" s="13" t="s">
        <v>79</v>
      </c>
      <c r="AW102" s="13" t="s">
        <v>33</v>
      </c>
      <c r="AX102" s="13" t="s">
        <v>71</v>
      </c>
      <c r="AY102" s="243" t="s">
        <v>166</v>
      </c>
    </row>
    <row r="103" s="14" customFormat="1">
      <c r="A103" s="14"/>
      <c r="B103" s="244"/>
      <c r="C103" s="245"/>
      <c r="D103" s="235" t="s">
        <v>177</v>
      </c>
      <c r="E103" s="246" t="s">
        <v>19</v>
      </c>
      <c r="F103" s="247" t="s">
        <v>1335</v>
      </c>
      <c r="G103" s="245"/>
      <c r="H103" s="248">
        <v>17.079999999999998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177</v>
      </c>
      <c r="AU103" s="254" t="s">
        <v>81</v>
      </c>
      <c r="AV103" s="14" t="s">
        <v>81</v>
      </c>
      <c r="AW103" s="14" t="s">
        <v>33</v>
      </c>
      <c r="AX103" s="14" t="s">
        <v>71</v>
      </c>
      <c r="AY103" s="254" t="s">
        <v>166</v>
      </c>
    </row>
    <row r="104" s="15" customFormat="1">
      <c r="A104" s="15"/>
      <c r="B104" s="255"/>
      <c r="C104" s="256"/>
      <c r="D104" s="235" t="s">
        <v>177</v>
      </c>
      <c r="E104" s="257" t="s">
        <v>19</v>
      </c>
      <c r="F104" s="258" t="s">
        <v>180</v>
      </c>
      <c r="G104" s="256"/>
      <c r="H104" s="259">
        <v>17.079999999999998</v>
      </c>
      <c r="I104" s="260"/>
      <c r="J104" s="256"/>
      <c r="K104" s="256"/>
      <c r="L104" s="261"/>
      <c r="M104" s="262"/>
      <c r="N104" s="263"/>
      <c r="O104" s="263"/>
      <c r="P104" s="263"/>
      <c r="Q104" s="263"/>
      <c r="R104" s="263"/>
      <c r="S104" s="263"/>
      <c r="T104" s="264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65" t="s">
        <v>177</v>
      </c>
      <c r="AU104" s="265" t="s">
        <v>81</v>
      </c>
      <c r="AV104" s="15" t="s">
        <v>173</v>
      </c>
      <c r="AW104" s="15" t="s">
        <v>33</v>
      </c>
      <c r="AX104" s="15" t="s">
        <v>79</v>
      </c>
      <c r="AY104" s="265" t="s">
        <v>166</v>
      </c>
    </row>
    <row r="105" s="12" customFormat="1" ht="25.92" customHeight="1">
      <c r="A105" s="12"/>
      <c r="B105" s="199"/>
      <c r="C105" s="200"/>
      <c r="D105" s="201" t="s">
        <v>70</v>
      </c>
      <c r="E105" s="202" t="s">
        <v>379</v>
      </c>
      <c r="F105" s="202" t="s">
        <v>380</v>
      </c>
      <c r="G105" s="200"/>
      <c r="H105" s="200"/>
      <c r="I105" s="203"/>
      <c r="J105" s="204">
        <f>BK105</f>
        <v>0</v>
      </c>
      <c r="K105" s="200"/>
      <c r="L105" s="205"/>
      <c r="M105" s="206"/>
      <c r="N105" s="207"/>
      <c r="O105" s="207"/>
      <c r="P105" s="208">
        <f>P106</f>
        <v>0</v>
      </c>
      <c r="Q105" s="207"/>
      <c r="R105" s="208">
        <f>R106</f>
        <v>0.66051000000000004</v>
      </c>
      <c r="S105" s="207"/>
      <c r="T105" s="209">
        <f>T106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10" t="s">
        <v>81</v>
      </c>
      <c r="AT105" s="211" t="s">
        <v>70</v>
      </c>
      <c r="AU105" s="211" t="s">
        <v>71</v>
      </c>
      <c r="AY105" s="210" t="s">
        <v>166</v>
      </c>
      <c r="BK105" s="212">
        <f>BK106</f>
        <v>0</v>
      </c>
    </row>
    <row r="106" s="12" customFormat="1" ht="22.8" customHeight="1">
      <c r="A106" s="12"/>
      <c r="B106" s="199"/>
      <c r="C106" s="200"/>
      <c r="D106" s="201" t="s">
        <v>70</v>
      </c>
      <c r="E106" s="213" t="s">
        <v>1344</v>
      </c>
      <c r="F106" s="213" t="s">
        <v>1345</v>
      </c>
      <c r="G106" s="200"/>
      <c r="H106" s="200"/>
      <c r="I106" s="203"/>
      <c r="J106" s="214">
        <f>BK106</f>
        <v>0</v>
      </c>
      <c r="K106" s="200"/>
      <c r="L106" s="205"/>
      <c r="M106" s="206"/>
      <c r="N106" s="207"/>
      <c r="O106" s="207"/>
      <c r="P106" s="208">
        <f>SUM(P107:P176)</f>
        <v>0</v>
      </c>
      <c r="Q106" s="207"/>
      <c r="R106" s="208">
        <f>SUM(R107:R176)</f>
        <v>0.66051000000000004</v>
      </c>
      <c r="S106" s="207"/>
      <c r="T106" s="209">
        <f>SUM(T107:T176)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10" t="s">
        <v>81</v>
      </c>
      <c r="AT106" s="211" t="s">
        <v>70</v>
      </c>
      <c r="AU106" s="211" t="s">
        <v>79</v>
      </c>
      <c r="AY106" s="210" t="s">
        <v>166</v>
      </c>
      <c r="BK106" s="212">
        <f>SUM(BK107:BK176)</f>
        <v>0</v>
      </c>
    </row>
    <row r="107" s="2" customFormat="1" ht="24.15" customHeight="1">
      <c r="A107" s="41"/>
      <c r="B107" s="42"/>
      <c r="C107" s="215" t="s">
        <v>173</v>
      </c>
      <c r="D107" s="215" t="s">
        <v>168</v>
      </c>
      <c r="E107" s="216" t="s">
        <v>1346</v>
      </c>
      <c r="F107" s="217" t="s">
        <v>1347</v>
      </c>
      <c r="G107" s="218" t="s">
        <v>524</v>
      </c>
      <c r="H107" s="219">
        <v>215</v>
      </c>
      <c r="I107" s="220"/>
      <c r="J107" s="221">
        <f>ROUND(I107*H107,2)</f>
        <v>0</v>
      </c>
      <c r="K107" s="217" t="s">
        <v>172</v>
      </c>
      <c r="L107" s="47"/>
      <c r="M107" s="222" t="s">
        <v>19</v>
      </c>
      <c r="N107" s="223" t="s">
        <v>42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315</v>
      </c>
      <c r="AT107" s="226" t="s">
        <v>168</v>
      </c>
      <c r="AU107" s="226" t="s">
        <v>81</v>
      </c>
      <c r="AY107" s="20" t="s">
        <v>166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79</v>
      </c>
      <c r="BK107" s="227">
        <f>ROUND(I107*H107,2)</f>
        <v>0</v>
      </c>
      <c r="BL107" s="20" t="s">
        <v>315</v>
      </c>
      <c r="BM107" s="226" t="s">
        <v>1348</v>
      </c>
    </row>
    <row r="108" s="2" customFormat="1">
      <c r="A108" s="41"/>
      <c r="B108" s="42"/>
      <c r="C108" s="43"/>
      <c r="D108" s="228" t="s">
        <v>175</v>
      </c>
      <c r="E108" s="43"/>
      <c r="F108" s="229" t="s">
        <v>1349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175</v>
      </c>
      <c r="AU108" s="20" t="s">
        <v>81</v>
      </c>
    </row>
    <row r="109" s="13" customFormat="1">
      <c r="A109" s="13"/>
      <c r="B109" s="233"/>
      <c r="C109" s="234"/>
      <c r="D109" s="235" t="s">
        <v>177</v>
      </c>
      <c r="E109" s="236" t="s">
        <v>19</v>
      </c>
      <c r="F109" s="237" t="s">
        <v>1350</v>
      </c>
      <c r="G109" s="234"/>
      <c r="H109" s="236" t="s">
        <v>19</v>
      </c>
      <c r="I109" s="238"/>
      <c r="J109" s="234"/>
      <c r="K109" s="234"/>
      <c r="L109" s="239"/>
      <c r="M109" s="240"/>
      <c r="N109" s="241"/>
      <c r="O109" s="241"/>
      <c r="P109" s="241"/>
      <c r="Q109" s="241"/>
      <c r="R109" s="241"/>
      <c r="S109" s="241"/>
      <c r="T109" s="242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3" t="s">
        <v>177</v>
      </c>
      <c r="AU109" s="243" t="s">
        <v>81</v>
      </c>
      <c r="AV109" s="13" t="s">
        <v>79</v>
      </c>
      <c r="AW109" s="13" t="s">
        <v>33</v>
      </c>
      <c r="AX109" s="13" t="s">
        <v>71</v>
      </c>
      <c r="AY109" s="243" t="s">
        <v>166</v>
      </c>
    </row>
    <row r="110" s="14" customFormat="1">
      <c r="A110" s="14"/>
      <c r="B110" s="244"/>
      <c r="C110" s="245"/>
      <c r="D110" s="235" t="s">
        <v>177</v>
      </c>
      <c r="E110" s="246" t="s">
        <v>19</v>
      </c>
      <c r="F110" s="247" t="s">
        <v>1351</v>
      </c>
      <c r="G110" s="245"/>
      <c r="H110" s="248">
        <v>215</v>
      </c>
      <c r="I110" s="249"/>
      <c r="J110" s="245"/>
      <c r="K110" s="245"/>
      <c r="L110" s="250"/>
      <c r="M110" s="251"/>
      <c r="N110" s="252"/>
      <c r="O110" s="252"/>
      <c r="P110" s="252"/>
      <c r="Q110" s="252"/>
      <c r="R110" s="252"/>
      <c r="S110" s="252"/>
      <c r="T110" s="253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4" t="s">
        <v>177</v>
      </c>
      <c r="AU110" s="254" t="s">
        <v>81</v>
      </c>
      <c r="AV110" s="14" t="s">
        <v>81</v>
      </c>
      <c r="AW110" s="14" t="s">
        <v>33</v>
      </c>
      <c r="AX110" s="14" t="s">
        <v>71</v>
      </c>
      <c r="AY110" s="254" t="s">
        <v>166</v>
      </c>
    </row>
    <row r="111" s="15" customFormat="1">
      <c r="A111" s="15"/>
      <c r="B111" s="255"/>
      <c r="C111" s="256"/>
      <c r="D111" s="235" t="s">
        <v>177</v>
      </c>
      <c r="E111" s="257" t="s">
        <v>19</v>
      </c>
      <c r="F111" s="258" t="s">
        <v>180</v>
      </c>
      <c r="G111" s="256"/>
      <c r="H111" s="259">
        <v>215</v>
      </c>
      <c r="I111" s="260"/>
      <c r="J111" s="256"/>
      <c r="K111" s="256"/>
      <c r="L111" s="261"/>
      <c r="M111" s="262"/>
      <c r="N111" s="263"/>
      <c r="O111" s="263"/>
      <c r="P111" s="263"/>
      <c r="Q111" s="263"/>
      <c r="R111" s="263"/>
      <c r="S111" s="263"/>
      <c r="T111" s="264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65" t="s">
        <v>177</v>
      </c>
      <c r="AU111" s="265" t="s">
        <v>81</v>
      </c>
      <c r="AV111" s="15" t="s">
        <v>173</v>
      </c>
      <c r="AW111" s="15" t="s">
        <v>33</v>
      </c>
      <c r="AX111" s="15" t="s">
        <v>79</v>
      </c>
      <c r="AY111" s="265" t="s">
        <v>166</v>
      </c>
    </row>
    <row r="112" s="2" customFormat="1" ht="16.5" customHeight="1">
      <c r="A112" s="41"/>
      <c r="B112" s="42"/>
      <c r="C112" s="283" t="s">
        <v>198</v>
      </c>
      <c r="D112" s="283" t="s">
        <v>392</v>
      </c>
      <c r="E112" s="284" t="s">
        <v>1352</v>
      </c>
      <c r="F112" s="285" t="s">
        <v>1353</v>
      </c>
      <c r="G112" s="286" t="s">
        <v>524</v>
      </c>
      <c r="H112" s="287">
        <v>247.25</v>
      </c>
      <c r="I112" s="288"/>
      <c r="J112" s="289">
        <f>ROUND(I112*H112,2)</f>
        <v>0</v>
      </c>
      <c r="K112" s="285" t="s">
        <v>172</v>
      </c>
      <c r="L112" s="290"/>
      <c r="M112" s="291" t="s">
        <v>19</v>
      </c>
      <c r="N112" s="292" t="s">
        <v>42</v>
      </c>
      <c r="O112" s="87"/>
      <c r="P112" s="224">
        <f>O112*H112</f>
        <v>0</v>
      </c>
      <c r="Q112" s="224">
        <v>0.00076999999999999996</v>
      </c>
      <c r="R112" s="224">
        <f>Q112*H112</f>
        <v>0.19038249999999998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395</v>
      </c>
      <c r="AT112" s="226" t="s">
        <v>392</v>
      </c>
      <c r="AU112" s="226" t="s">
        <v>81</v>
      </c>
      <c r="AY112" s="20" t="s">
        <v>166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79</v>
      </c>
      <c r="BK112" s="227">
        <f>ROUND(I112*H112,2)</f>
        <v>0</v>
      </c>
      <c r="BL112" s="20" t="s">
        <v>315</v>
      </c>
      <c r="BM112" s="226" t="s">
        <v>1354</v>
      </c>
    </row>
    <row r="113" s="13" customFormat="1">
      <c r="A113" s="13"/>
      <c r="B113" s="233"/>
      <c r="C113" s="234"/>
      <c r="D113" s="235" t="s">
        <v>177</v>
      </c>
      <c r="E113" s="236" t="s">
        <v>19</v>
      </c>
      <c r="F113" s="237" t="s">
        <v>1350</v>
      </c>
      <c r="G113" s="234"/>
      <c r="H113" s="236" t="s">
        <v>19</v>
      </c>
      <c r="I113" s="238"/>
      <c r="J113" s="234"/>
      <c r="K113" s="234"/>
      <c r="L113" s="239"/>
      <c r="M113" s="240"/>
      <c r="N113" s="241"/>
      <c r="O113" s="241"/>
      <c r="P113" s="241"/>
      <c r="Q113" s="241"/>
      <c r="R113" s="241"/>
      <c r="S113" s="241"/>
      <c r="T113" s="242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3" t="s">
        <v>177</v>
      </c>
      <c r="AU113" s="243" t="s">
        <v>81</v>
      </c>
      <c r="AV113" s="13" t="s">
        <v>79</v>
      </c>
      <c r="AW113" s="13" t="s">
        <v>33</v>
      </c>
      <c r="AX113" s="13" t="s">
        <v>71</v>
      </c>
      <c r="AY113" s="243" t="s">
        <v>166</v>
      </c>
    </row>
    <row r="114" s="14" customFormat="1">
      <c r="A114" s="14"/>
      <c r="B114" s="244"/>
      <c r="C114" s="245"/>
      <c r="D114" s="235" t="s">
        <v>177</v>
      </c>
      <c r="E114" s="246" t="s">
        <v>19</v>
      </c>
      <c r="F114" s="247" t="s">
        <v>1351</v>
      </c>
      <c r="G114" s="245"/>
      <c r="H114" s="248">
        <v>215</v>
      </c>
      <c r="I114" s="249"/>
      <c r="J114" s="245"/>
      <c r="K114" s="245"/>
      <c r="L114" s="250"/>
      <c r="M114" s="251"/>
      <c r="N114" s="252"/>
      <c r="O114" s="252"/>
      <c r="P114" s="252"/>
      <c r="Q114" s="252"/>
      <c r="R114" s="252"/>
      <c r="S114" s="252"/>
      <c r="T114" s="253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4" t="s">
        <v>177</v>
      </c>
      <c r="AU114" s="254" t="s">
        <v>81</v>
      </c>
      <c r="AV114" s="14" t="s">
        <v>81</v>
      </c>
      <c r="AW114" s="14" t="s">
        <v>33</v>
      </c>
      <c r="AX114" s="14" t="s">
        <v>71</v>
      </c>
      <c r="AY114" s="254" t="s">
        <v>166</v>
      </c>
    </row>
    <row r="115" s="15" customFormat="1">
      <c r="A115" s="15"/>
      <c r="B115" s="255"/>
      <c r="C115" s="256"/>
      <c r="D115" s="235" t="s">
        <v>177</v>
      </c>
      <c r="E115" s="257" t="s">
        <v>19</v>
      </c>
      <c r="F115" s="258" t="s">
        <v>180</v>
      </c>
      <c r="G115" s="256"/>
      <c r="H115" s="259">
        <v>215</v>
      </c>
      <c r="I115" s="260"/>
      <c r="J115" s="256"/>
      <c r="K115" s="256"/>
      <c r="L115" s="261"/>
      <c r="M115" s="262"/>
      <c r="N115" s="263"/>
      <c r="O115" s="263"/>
      <c r="P115" s="263"/>
      <c r="Q115" s="263"/>
      <c r="R115" s="263"/>
      <c r="S115" s="263"/>
      <c r="T115" s="264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T115" s="265" t="s">
        <v>177</v>
      </c>
      <c r="AU115" s="265" t="s">
        <v>81</v>
      </c>
      <c r="AV115" s="15" t="s">
        <v>173</v>
      </c>
      <c r="AW115" s="15" t="s">
        <v>33</v>
      </c>
      <c r="AX115" s="15" t="s">
        <v>79</v>
      </c>
      <c r="AY115" s="265" t="s">
        <v>166</v>
      </c>
    </row>
    <row r="116" s="14" customFormat="1">
      <c r="A116" s="14"/>
      <c r="B116" s="244"/>
      <c r="C116" s="245"/>
      <c r="D116" s="235" t="s">
        <v>177</v>
      </c>
      <c r="E116" s="245"/>
      <c r="F116" s="247" t="s">
        <v>1355</v>
      </c>
      <c r="G116" s="245"/>
      <c r="H116" s="248">
        <v>247.25</v>
      </c>
      <c r="I116" s="249"/>
      <c r="J116" s="245"/>
      <c r="K116" s="245"/>
      <c r="L116" s="250"/>
      <c r="M116" s="251"/>
      <c r="N116" s="252"/>
      <c r="O116" s="252"/>
      <c r="P116" s="252"/>
      <c r="Q116" s="252"/>
      <c r="R116" s="252"/>
      <c r="S116" s="252"/>
      <c r="T116" s="253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4" t="s">
        <v>177</v>
      </c>
      <c r="AU116" s="254" t="s">
        <v>81</v>
      </c>
      <c r="AV116" s="14" t="s">
        <v>81</v>
      </c>
      <c r="AW116" s="14" t="s">
        <v>4</v>
      </c>
      <c r="AX116" s="14" t="s">
        <v>79</v>
      </c>
      <c r="AY116" s="254" t="s">
        <v>166</v>
      </c>
    </row>
    <row r="117" s="2" customFormat="1" ht="24.15" customHeight="1">
      <c r="A117" s="41"/>
      <c r="B117" s="42"/>
      <c r="C117" s="215" t="s">
        <v>213</v>
      </c>
      <c r="D117" s="215" t="s">
        <v>168</v>
      </c>
      <c r="E117" s="216" t="s">
        <v>1356</v>
      </c>
      <c r="F117" s="217" t="s">
        <v>1357</v>
      </c>
      <c r="G117" s="218" t="s">
        <v>524</v>
      </c>
      <c r="H117" s="219">
        <v>75</v>
      </c>
      <c r="I117" s="220"/>
      <c r="J117" s="221">
        <f>ROUND(I117*H117,2)</f>
        <v>0</v>
      </c>
      <c r="K117" s="217" t="s">
        <v>172</v>
      </c>
      <c r="L117" s="47"/>
      <c r="M117" s="222" t="s">
        <v>19</v>
      </c>
      <c r="N117" s="223" t="s">
        <v>42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315</v>
      </c>
      <c r="AT117" s="226" t="s">
        <v>168</v>
      </c>
      <c r="AU117" s="226" t="s">
        <v>81</v>
      </c>
      <c r="AY117" s="20" t="s">
        <v>166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79</v>
      </c>
      <c r="BK117" s="227">
        <f>ROUND(I117*H117,2)</f>
        <v>0</v>
      </c>
      <c r="BL117" s="20" t="s">
        <v>315</v>
      </c>
      <c r="BM117" s="226" t="s">
        <v>1358</v>
      </c>
    </row>
    <row r="118" s="2" customFormat="1">
      <c r="A118" s="41"/>
      <c r="B118" s="42"/>
      <c r="C118" s="43"/>
      <c r="D118" s="228" t="s">
        <v>175</v>
      </c>
      <c r="E118" s="43"/>
      <c r="F118" s="229" t="s">
        <v>1359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175</v>
      </c>
      <c r="AU118" s="20" t="s">
        <v>81</v>
      </c>
    </row>
    <row r="119" s="13" customFormat="1">
      <c r="A119" s="13"/>
      <c r="B119" s="233"/>
      <c r="C119" s="234"/>
      <c r="D119" s="235" t="s">
        <v>177</v>
      </c>
      <c r="E119" s="236" t="s">
        <v>19</v>
      </c>
      <c r="F119" s="237" t="s">
        <v>1360</v>
      </c>
      <c r="G119" s="234"/>
      <c r="H119" s="236" t="s">
        <v>19</v>
      </c>
      <c r="I119" s="238"/>
      <c r="J119" s="234"/>
      <c r="K119" s="234"/>
      <c r="L119" s="239"/>
      <c r="M119" s="240"/>
      <c r="N119" s="241"/>
      <c r="O119" s="241"/>
      <c r="P119" s="241"/>
      <c r="Q119" s="241"/>
      <c r="R119" s="241"/>
      <c r="S119" s="241"/>
      <c r="T119" s="242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3" t="s">
        <v>177</v>
      </c>
      <c r="AU119" s="243" t="s">
        <v>81</v>
      </c>
      <c r="AV119" s="13" t="s">
        <v>79</v>
      </c>
      <c r="AW119" s="13" t="s">
        <v>33</v>
      </c>
      <c r="AX119" s="13" t="s">
        <v>71</v>
      </c>
      <c r="AY119" s="243" t="s">
        <v>166</v>
      </c>
    </row>
    <row r="120" s="14" customFormat="1">
      <c r="A120" s="14"/>
      <c r="B120" s="244"/>
      <c r="C120" s="245"/>
      <c r="D120" s="235" t="s">
        <v>177</v>
      </c>
      <c r="E120" s="246" t="s">
        <v>19</v>
      </c>
      <c r="F120" s="247" t="s">
        <v>1361</v>
      </c>
      <c r="G120" s="245"/>
      <c r="H120" s="248">
        <v>75</v>
      </c>
      <c r="I120" s="249"/>
      <c r="J120" s="245"/>
      <c r="K120" s="245"/>
      <c r="L120" s="250"/>
      <c r="M120" s="251"/>
      <c r="N120" s="252"/>
      <c r="O120" s="252"/>
      <c r="P120" s="252"/>
      <c r="Q120" s="252"/>
      <c r="R120" s="252"/>
      <c r="S120" s="252"/>
      <c r="T120" s="253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4" t="s">
        <v>177</v>
      </c>
      <c r="AU120" s="254" t="s">
        <v>81</v>
      </c>
      <c r="AV120" s="14" t="s">
        <v>81</v>
      </c>
      <c r="AW120" s="14" t="s">
        <v>33</v>
      </c>
      <c r="AX120" s="14" t="s">
        <v>71</v>
      </c>
      <c r="AY120" s="254" t="s">
        <v>166</v>
      </c>
    </row>
    <row r="121" s="15" customFormat="1">
      <c r="A121" s="15"/>
      <c r="B121" s="255"/>
      <c r="C121" s="256"/>
      <c r="D121" s="235" t="s">
        <v>177</v>
      </c>
      <c r="E121" s="257" t="s">
        <v>19</v>
      </c>
      <c r="F121" s="258" t="s">
        <v>180</v>
      </c>
      <c r="G121" s="256"/>
      <c r="H121" s="259">
        <v>75</v>
      </c>
      <c r="I121" s="260"/>
      <c r="J121" s="256"/>
      <c r="K121" s="256"/>
      <c r="L121" s="261"/>
      <c r="M121" s="262"/>
      <c r="N121" s="263"/>
      <c r="O121" s="263"/>
      <c r="P121" s="263"/>
      <c r="Q121" s="263"/>
      <c r="R121" s="263"/>
      <c r="S121" s="263"/>
      <c r="T121" s="264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T121" s="265" t="s">
        <v>177</v>
      </c>
      <c r="AU121" s="265" t="s">
        <v>81</v>
      </c>
      <c r="AV121" s="15" t="s">
        <v>173</v>
      </c>
      <c r="AW121" s="15" t="s">
        <v>33</v>
      </c>
      <c r="AX121" s="15" t="s">
        <v>79</v>
      </c>
      <c r="AY121" s="265" t="s">
        <v>166</v>
      </c>
    </row>
    <row r="122" s="2" customFormat="1" ht="16.5" customHeight="1">
      <c r="A122" s="41"/>
      <c r="B122" s="42"/>
      <c r="C122" s="283" t="s">
        <v>179</v>
      </c>
      <c r="D122" s="283" t="s">
        <v>392</v>
      </c>
      <c r="E122" s="284" t="s">
        <v>1362</v>
      </c>
      <c r="F122" s="285" t="s">
        <v>1363</v>
      </c>
      <c r="G122" s="286" t="s">
        <v>524</v>
      </c>
      <c r="H122" s="287">
        <v>86.25</v>
      </c>
      <c r="I122" s="288"/>
      <c r="J122" s="289">
        <f>ROUND(I122*H122,2)</f>
        <v>0</v>
      </c>
      <c r="K122" s="285" t="s">
        <v>172</v>
      </c>
      <c r="L122" s="290"/>
      <c r="M122" s="291" t="s">
        <v>19</v>
      </c>
      <c r="N122" s="292" t="s">
        <v>42</v>
      </c>
      <c r="O122" s="87"/>
      <c r="P122" s="224">
        <f>O122*H122</f>
        <v>0</v>
      </c>
      <c r="Q122" s="224">
        <v>0.00183</v>
      </c>
      <c r="R122" s="224">
        <f>Q122*H122</f>
        <v>0.15783749999999999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395</v>
      </c>
      <c r="AT122" s="226" t="s">
        <v>392</v>
      </c>
      <c r="AU122" s="226" t="s">
        <v>81</v>
      </c>
      <c r="AY122" s="20" t="s">
        <v>166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79</v>
      </c>
      <c r="BK122" s="227">
        <f>ROUND(I122*H122,2)</f>
        <v>0</v>
      </c>
      <c r="BL122" s="20" t="s">
        <v>315</v>
      </c>
      <c r="BM122" s="226" t="s">
        <v>1364</v>
      </c>
    </row>
    <row r="123" s="13" customFormat="1">
      <c r="A123" s="13"/>
      <c r="B123" s="233"/>
      <c r="C123" s="234"/>
      <c r="D123" s="235" t="s">
        <v>177</v>
      </c>
      <c r="E123" s="236" t="s">
        <v>19</v>
      </c>
      <c r="F123" s="237" t="s">
        <v>1360</v>
      </c>
      <c r="G123" s="234"/>
      <c r="H123" s="236" t="s">
        <v>19</v>
      </c>
      <c r="I123" s="238"/>
      <c r="J123" s="234"/>
      <c r="K123" s="234"/>
      <c r="L123" s="239"/>
      <c r="M123" s="240"/>
      <c r="N123" s="241"/>
      <c r="O123" s="241"/>
      <c r="P123" s="241"/>
      <c r="Q123" s="241"/>
      <c r="R123" s="241"/>
      <c r="S123" s="241"/>
      <c r="T123" s="242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3" t="s">
        <v>177</v>
      </c>
      <c r="AU123" s="243" t="s">
        <v>81</v>
      </c>
      <c r="AV123" s="13" t="s">
        <v>79</v>
      </c>
      <c r="AW123" s="13" t="s">
        <v>33</v>
      </c>
      <c r="AX123" s="13" t="s">
        <v>71</v>
      </c>
      <c r="AY123" s="243" t="s">
        <v>166</v>
      </c>
    </row>
    <row r="124" s="14" customFormat="1">
      <c r="A124" s="14"/>
      <c r="B124" s="244"/>
      <c r="C124" s="245"/>
      <c r="D124" s="235" t="s">
        <v>177</v>
      </c>
      <c r="E124" s="246" t="s">
        <v>19</v>
      </c>
      <c r="F124" s="247" t="s">
        <v>1361</v>
      </c>
      <c r="G124" s="245"/>
      <c r="H124" s="248">
        <v>75</v>
      </c>
      <c r="I124" s="249"/>
      <c r="J124" s="245"/>
      <c r="K124" s="245"/>
      <c r="L124" s="250"/>
      <c r="M124" s="251"/>
      <c r="N124" s="252"/>
      <c r="O124" s="252"/>
      <c r="P124" s="252"/>
      <c r="Q124" s="252"/>
      <c r="R124" s="252"/>
      <c r="S124" s="252"/>
      <c r="T124" s="253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4" t="s">
        <v>177</v>
      </c>
      <c r="AU124" s="254" t="s">
        <v>81</v>
      </c>
      <c r="AV124" s="14" t="s">
        <v>81</v>
      </c>
      <c r="AW124" s="14" t="s">
        <v>33</v>
      </c>
      <c r="AX124" s="14" t="s">
        <v>71</v>
      </c>
      <c r="AY124" s="254" t="s">
        <v>166</v>
      </c>
    </row>
    <row r="125" s="15" customFormat="1">
      <c r="A125" s="15"/>
      <c r="B125" s="255"/>
      <c r="C125" s="256"/>
      <c r="D125" s="235" t="s">
        <v>177</v>
      </c>
      <c r="E125" s="257" t="s">
        <v>19</v>
      </c>
      <c r="F125" s="258" t="s">
        <v>180</v>
      </c>
      <c r="G125" s="256"/>
      <c r="H125" s="259">
        <v>75</v>
      </c>
      <c r="I125" s="260"/>
      <c r="J125" s="256"/>
      <c r="K125" s="256"/>
      <c r="L125" s="261"/>
      <c r="M125" s="262"/>
      <c r="N125" s="263"/>
      <c r="O125" s="263"/>
      <c r="P125" s="263"/>
      <c r="Q125" s="263"/>
      <c r="R125" s="263"/>
      <c r="S125" s="263"/>
      <c r="T125" s="264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T125" s="265" t="s">
        <v>177</v>
      </c>
      <c r="AU125" s="265" t="s">
        <v>81</v>
      </c>
      <c r="AV125" s="15" t="s">
        <v>173</v>
      </c>
      <c r="AW125" s="15" t="s">
        <v>33</v>
      </c>
      <c r="AX125" s="15" t="s">
        <v>79</v>
      </c>
      <c r="AY125" s="265" t="s">
        <v>166</v>
      </c>
    </row>
    <row r="126" s="14" customFormat="1">
      <c r="A126" s="14"/>
      <c r="B126" s="244"/>
      <c r="C126" s="245"/>
      <c r="D126" s="235" t="s">
        <v>177</v>
      </c>
      <c r="E126" s="245"/>
      <c r="F126" s="247" t="s">
        <v>1365</v>
      </c>
      <c r="G126" s="245"/>
      <c r="H126" s="248">
        <v>86.25</v>
      </c>
      <c r="I126" s="249"/>
      <c r="J126" s="245"/>
      <c r="K126" s="245"/>
      <c r="L126" s="250"/>
      <c r="M126" s="251"/>
      <c r="N126" s="252"/>
      <c r="O126" s="252"/>
      <c r="P126" s="252"/>
      <c r="Q126" s="252"/>
      <c r="R126" s="252"/>
      <c r="S126" s="252"/>
      <c r="T126" s="253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4" t="s">
        <v>177</v>
      </c>
      <c r="AU126" s="254" t="s">
        <v>81</v>
      </c>
      <c r="AV126" s="14" t="s">
        <v>81</v>
      </c>
      <c r="AW126" s="14" t="s">
        <v>4</v>
      </c>
      <c r="AX126" s="14" t="s">
        <v>79</v>
      </c>
      <c r="AY126" s="254" t="s">
        <v>166</v>
      </c>
    </row>
    <row r="127" s="2" customFormat="1" ht="21.75" customHeight="1">
      <c r="A127" s="41"/>
      <c r="B127" s="42"/>
      <c r="C127" s="215" t="s">
        <v>226</v>
      </c>
      <c r="D127" s="215" t="s">
        <v>168</v>
      </c>
      <c r="E127" s="216" t="s">
        <v>1366</v>
      </c>
      <c r="F127" s="217" t="s">
        <v>1367</v>
      </c>
      <c r="G127" s="218" t="s">
        <v>171</v>
      </c>
      <c r="H127" s="219">
        <v>2</v>
      </c>
      <c r="I127" s="220"/>
      <c r="J127" s="221">
        <f>ROUND(I127*H127,2)</f>
        <v>0</v>
      </c>
      <c r="K127" s="217" t="s">
        <v>172</v>
      </c>
      <c r="L127" s="47"/>
      <c r="M127" s="222" t="s">
        <v>19</v>
      </c>
      <c r="N127" s="223" t="s">
        <v>42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315</v>
      </c>
      <c r="AT127" s="226" t="s">
        <v>168</v>
      </c>
      <c r="AU127" s="226" t="s">
        <v>81</v>
      </c>
      <c r="AY127" s="20" t="s">
        <v>166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79</v>
      </c>
      <c r="BK127" s="227">
        <f>ROUND(I127*H127,2)</f>
        <v>0</v>
      </c>
      <c r="BL127" s="20" t="s">
        <v>315</v>
      </c>
      <c r="BM127" s="226" t="s">
        <v>1368</v>
      </c>
    </row>
    <row r="128" s="2" customFormat="1">
      <c r="A128" s="41"/>
      <c r="B128" s="42"/>
      <c r="C128" s="43"/>
      <c r="D128" s="228" t="s">
        <v>175</v>
      </c>
      <c r="E128" s="43"/>
      <c r="F128" s="229" t="s">
        <v>1369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175</v>
      </c>
      <c r="AU128" s="20" t="s">
        <v>81</v>
      </c>
    </row>
    <row r="129" s="13" customFormat="1">
      <c r="A129" s="13"/>
      <c r="B129" s="233"/>
      <c r="C129" s="234"/>
      <c r="D129" s="235" t="s">
        <v>177</v>
      </c>
      <c r="E129" s="236" t="s">
        <v>19</v>
      </c>
      <c r="F129" s="237" t="s">
        <v>1350</v>
      </c>
      <c r="G129" s="234"/>
      <c r="H129" s="236" t="s">
        <v>19</v>
      </c>
      <c r="I129" s="238"/>
      <c r="J129" s="234"/>
      <c r="K129" s="234"/>
      <c r="L129" s="239"/>
      <c r="M129" s="240"/>
      <c r="N129" s="241"/>
      <c r="O129" s="241"/>
      <c r="P129" s="241"/>
      <c r="Q129" s="241"/>
      <c r="R129" s="241"/>
      <c r="S129" s="241"/>
      <c r="T129" s="242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3" t="s">
        <v>177</v>
      </c>
      <c r="AU129" s="243" t="s">
        <v>81</v>
      </c>
      <c r="AV129" s="13" t="s">
        <v>79</v>
      </c>
      <c r="AW129" s="13" t="s">
        <v>33</v>
      </c>
      <c r="AX129" s="13" t="s">
        <v>71</v>
      </c>
      <c r="AY129" s="243" t="s">
        <v>166</v>
      </c>
    </row>
    <row r="130" s="14" customFormat="1">
      <c r="A130" s="14"/>
      <c r="B130" s="244"/>
      <c r="C130" s="245"/>
      <c r="D130" s="235" t="s">
        <v>177</v>
      </c>
      <c r="E130" s="246" t="s">
        <v>19</v>
      </c>
      <c r="F130" s="247" t="s">
        <v>79</v>
      </c>
      <c r="G130" s="245"/>
      <c r="H130" s="248">
        <v>1</v>
      </c>
      <c r="I130" s="249"/>
      <c r="J130" s="245"/>
      <c r="K130" s="245"/>
      <c r="L130" s="250"/>
      <c r="M130" s="251"/>
      <c r="N130" s="252"/>
      <c r="O130" s="252"/>
      <c r="P130" s="252"/>
      <c r="Q130" s="252"/>
      <c r="R130" s="252"/>
      <c r="S130" s="252"/>
      <c r="T130" s="253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4" t="s">
        <v>177</v>
      </c>
      <c r="AU130" s="254" t="s">
        <v>81</v>
      </c>
      <c r="AV130" s="14" t="s">
        <v>81</v>
      </c>
      <c r="AW130" s="14" t="s">
        <v>33</v>
      </c>
      <c r="AX130" s="14" t="s">
        <v>71</v>
      </c>
      <c r="AY130" s="254" t="s">
        <v>166</v>
      </c>
    </row>
    <row r="131" s="13" customFormat="1">
      <c r="A131" s="13"/>
      <c r="B131" s="233"/>
      <c r="C131" s="234"/>
      <c r="D131" s="235" t="s">
        <v>177</v>
      </c>
      <c r="E131" s="236" t="s">
        <v>19</v>
      </c>
      <c r="F131" s="237" t="s">
        <v>1360</v>
      </c>
      <c r="G131" s="234"/>
      <c r="H131" s="236" t="s">
        <v>19</v>
      </c>
      <c r="I131" s="238"/>
      <c r="J131" s="234"/>
      <c r="K131" s="234"/>
      <c r="L131" s="239"/>
      <c r="M131" s="240"/>
      <c r="N131" s="241"/>
      <c r="O131" s="241"/>
      <c r="P131" s="241"/>
      <c r="Q131" s="241"/>
      <c r="R131" s="241"/>
      <c r="S131" s="241"/>
      <c r="T131" s="242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3" t="s">
        <v>177</v>
      </c>
      <c r="AU131" s="243" t="s">
        <v>81</v>
      </c>
      <c r="AV131" s="13" t="s">
        <v>79</v>
      </c>
      <c r="AW131" s="13" t="s">
        <v>33</v>
      </c>
      <c r="AX131" s="13" t="s">
        <v>71</v>
      </c>
      <c r="AY131" s="243" t="s">
        <v>166</v>
      </c>
    </row>
    <row r="132" s="14" customFormat="1">
      <c r="A132" s="14"/>
      <c r="B132" s="244"/>
      <c r="C132" s="245"/>
      <c r="D132" s="235" t="s">
        <v>177</v>
      </c>
      <c r="E132" s="246" t="s">
        <v>19</v>
      </c>
      <c r="F132" s="247" t="s">
        <v>79</v>
      </c>
      <c r="G132" s="245"/>
      <c r="H132" s="248">
        <v>1</v>
      </c>
      <c r="I132" s="249"/>
      <c r="J132" s="245"/>
      <c r="K132" s="245"/>
      <c r="L132" s="250"/>
      <c r="M132" s="251"/>
      <c r="N132" s="252"/>
      <c r="O132" s="252"/>
      <c r="P132" s="252"/>
      <c r="Q132" s="252"/>
      <c r="R132" s="252"/>
      <c r="S132" s="252"/>
      <c r="T132" s="253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4" t="s">
        <v>177</v>
      </c>
      <c r="AU132" s="254" t="s">
        <v>81</v>
      </c>
      <c r="AV132" s="14" t="s">
        <v>81</v>
      </c>
      <c r="AW132" s="14" t="s">
        <v>33</v>
      </c>
      <c r="AX132" s="14" t="s">
        <v>71</v>
      </c>
      <c r="AY132" s="254" t="s">
        <v>166</v>
      </c>
    </row>
    <row r="133" s="15" customFormat="1">
      <c r="A133" s="15"/>
      <c r="B133" s="255"/>
      <c r="C133" s="256"/>
      <c r="D133" s="235" t="s">
        <v>177</v>
      </c>
      <c r="E133" s="257" t="s">
        <v>19</v>
      </c>
      <c r="F133" s="258" t="s">
        <v>180</v>
      </c>
      <c r="G133" s="256"/>
      <c r="H133" s="259">
        <v>2</v>
      </c>
      <c r="I133" s="260"/>
      <c r="J133" s="256"/>
      <c r="K133" s="256"/>
      <c r="L133" s="261"/>
      <c r="M133" s="262"/>
      <c r="N133" s="263"/>
      <c r="O133" s="263"/>
      <c r="P133" s="263"/>
      <c r="Q133" s="263"/>
      <c r="R133" s="263"/>
      <c r="S133" s="263"/>
      <c r="T133" s="264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5" t="s">
        <v>177</v>
      </c>
      <c r="AU133" s="265" t="s">
        <v>81</v>
      </c>
      <c r="AV133" s="15" t="s">
        <v>173</v>
      </c>
      <c r="AW133" s="15" t="s">
        <v>33</v>
      </c>
      <c r="AX133" s="15" t="s">
        <v>79</v>
      </c>
      <c r="AY133" s="265" t="s">
        <v>166</v>
      </c>
    </row>
    <row r="134" s="2" customFormat="1" ht="16.5" customHeight="1">
      <c r="A134" s="41"/>
      <c r="B134" s="42"/>
      <c r="C134" s="283" t="s">
        <v>231</v>
      </c>
      <c r="D134" s="283" t="s">
        <v>392</v>
      </c>
      <c r="E134" s="284" t="s">
        <v>1370</v>
      </c>
      <c r="F134" s="285" t="s">
        <v>1371</v>
      </c>
      <c r="G134" s="286" t="s">
        <v>171</v>
      </c>
      <c r="H134" s="287">
        <v>1</v>
      </c>
      <c r="I134" s="288"/>
      <c r="J134" s="289">
        <f>ROUND(I134*H134,2)</f>
        <v>0</v>
      </c>
      <c r="K134" s="285" t="s">
        <v>476</v>
      </c>
      <c r="L134" s="290"/>
      <c r="M134" s="291" t="s">
        <v>19</v>
      </c>
      <c r="N134" s="292" t="s">
        <v>42</v>
      </c>
      <c r="O134" s="87"/>
      <c r="P134" s="224">
        <f>O134*H134</f>
        <v>0</v>
      </c>
      <c r="Q134" s="224">
        <v>0.025000000000000001</v>
      </c>
      <c r="R134" s="224">
        <f>Q134*H134</f>
        <v>0.025000000000000001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395</v>
      </c>
      <c r="AT134" s="226" t="s">
        <v>392</v>
      </c>
      <c r="AU134" s="226" t="s">
        <v>81</v>
      </c>
      <c r="AY134" s="20" t="s">
        <v>166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79</v>
      </c>
      <c r="BK134" s="227">
        <f>ROUND(I134*H134,2)</f>
        <v>0</v>
      </c>
      <c r="BL134" s="20" t="s">
        <v>315</v>
      </c>
      <c r="BM134" s="226" t="s">
        <v>1372</v>
      </c>
    </row>
    <row r="135" s="13" customFormat="1">
      <c r="A135" s="13"/>
      <c r="B135" s="233"/>
      <c r="C135" s="234"/>
      <c r="D135" s="235" t="s">
        <v>177</v>
      </c>
      <c r="E135" s="236" t="s">
        <v>19</v>
      </c>
      <c r="F135" s="237" t="s">
        <v>1350</v>
      </c>
      <c r="G135" s="234"/>
      <c r="H135" s="236" t="s">
        <v>19</v>
      </c>
      <c r="I135" s="238"/>
      <c r="J135" s="234"/>
      <c r="K135" s="234"/>
      <c r="L135" s="239"/>
      <c r="M135" s="240"/>
      <c r="N135" s="241"/>
      <c r="O135" s="241"/>
      <c r="P135" s="241"/>
      <c r="Q135" s="241"/>
      <c r="R135" s="241"/>
      <c r="S135" s="241"/>
      <c r="T135" s="24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3" t="s">
        <v>177</v>
      </c>
      <c r="AU135" s="243" t="s">
        <v>81</v>
      </c>
      <c r="AV135" s="13" t="s">
        <v>79</v>
      </c>
      <c r="AW135" s="13" t="s">
        <v>33</v>
      </c>
      <c r="AX135" s="13" t="s">
        <v>71</v>
      </c>
      <c r="AY135" s="243" t="s">
        <v>166</v>
      </c>
    </row>
    <row r="136" s="14" customFormat="1">
      <c r="A136" s="14"/>
      <c r="B136" s="244"/>
      <c r="C136" s="245"/>
      <c r="D136" s="235" t="s">
        <v>177</v>
      </c>
      <c r="E136" s="246" t="s">
        <v>19</v>
      </c>
      <c r="F136" s="247" t="s">
        <v>79</v>
      </c>
      <c r="G136" s="245"/>
      <c r="H136" s="248">
        <v>1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177</v>
      </c>
      <c r="AU136" s="254" t="s">
        <v>81</v>
      </c>
      <c r="AV136" s="14" t="s">
        <v>81</v>
      </c>
      <c r="AW136" s="14" t="s">
        <v>33</v>
      </c>
      <c r="AX136" s="14" t="s">
        <v>71</v>
      </c>
      <c r="AY136" s="254" t="s">
        <v>166</v>
      </c>
    </row>
    <row r="137" s="15" customFormat="1">
      <c r="A137" s="15"/>
      <c r="B137" s="255"/>
      <c r="C137" s="256"/>
      <c r="D137" s="235" t="s">
        <v>177</v>
      </c>
      <c r="E137" s="257" t="s">
        <v>19</v>
      </c>
      <c r="F137" s="258" t="s">
        <v>180</v>
      </c>
      <c r="G137" s="256"/>
      <c r="H137" s="259">
        <v>1</v>
      </c>
      <c r="I137" s="260"/>
      <c r="J137" s="256"/>
      <c r="K137" s="256"/>
      <c r="L137" s="261"/>
      <c r="M137" s="262"/>
      <c r="N137" s="263"/>
      <c r="O137" s="263"/>
      <c r="P137" s="263"/>
      <c r="Q137" s="263"/>
      <c r="R137" s="263"/>
      <c r="S137" s="263"/>
      <c r="T137" s="264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65" t="s">
        <v>177</v>
      </c>
      <c r="AU137" s="265" t="s">
        <v>81</v>
      </c>
      <c r="AV137" s="15" t="s">
        <v>173</v>
      </c>
      <c r="AW137" s="15" t="s">
        <v>33</v>
      </c>
      <c r="AX137" s="15" t="s">
        <v>79</v>
      </c>
      <c r="AY137" s="265" t="s">
        <v>166</v>
      </c>
    </row>
    <row r="138" s="2" customFormat="1" ht="16.5" customHeight="1">
      <c r="A138" s="41"/>
      <c r="B138" s="42"/>
      <c r="C138" s="283" t="s">
        <v>238</v>
      </c>
      <c r="D138" s="283" t="s">
        <v>392</v>
      </c>
      <c r="E138" s="284" t="s">
        <v>1373</v>
      </c>
      <c r="F138" s="285" t="s">
        <v>1374</v>
      </c>
      <c r="G138" s="286" t="s">
        <v>171</v>
      </c>
      <c r="H138" s="287">
        <v>1</v>
      </c>
      <c r="I138" s="288"/>
      <c r="J138" s="289">
        <f>ROUND(I138*H138,2)</f>
        <v>0</v>
      </c>
      <c r="K138" s="285" t="s">
        <v>476</v>
      </c>
      <c r="L138" s="290"/>
      <c r="M138" s="291" t="s">
        <v>19</v>
      </c>
      <c r="N138" s="292" t="s">
        <v>42</v>
      </c>
      <c r="O138" s="87"/>
      <c r="P138" s="224">
        <f>O138*H138</f>
        <v>0</v>
      </c>
      <c r="Q138" s="224">
        <v>0.021999999999999999</v>
      </c>
      <c r="R138" s="224">
        <f>Q138*H138</f>
        <v>0.021999999999999999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395</v>
      </c>
      <c r="AT138" s="226" t="s">
        <v>392</v>
      </c>
      <c r="AU138" s="226" t="s">
        <v>81</v>
      </c>
      <c r="AY138" s="20" t="s">
        <v>166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79</v>
      </c>
      <c r="BK138" s="227">
        <f>ROUND(I138*H138,2)</f>
        <v>0</v>
      </c>
      <c r="BL138" s="20" t="s">
        <v>315</v>
      </c>
      <c r="BM138" s="226" t="s">
        <v>1375</v>
      </c>
    </row>
    <row r="139" s="13" customFormat="1">
      <c r="A139" s="13"/>
      <c r="B139" s="233"/>
      <c r="C139" s="234"/>
      <c r="D139" s="235" t="s">
        <v>177</v>
      </c>
      <c r="E139" s="236" t="s">
        <v>19</v>
      </c>
      <c r="F139" s="237" t="s">
        <v>1360</v>
      </c>
      <c r="G139" s="234"/>
      <c r="H139" s="236" t="s">
        <v>19</v>
      </c>
      <c r="I139" s="238"/>
      <c r="J139" s="234"/>
      <c r="K139" s="234"/>
      <c r="L139" s="239"/>
      <c r="M139" s="240"/>
      <c r="N139" s="241"/>
      <c r="O139" s="241"/>
      <c r="P139" s="241"/>
      <c r="Q139" s="241"/>
      <c r="R139" s="241"/>
      <c r="S139" s="241"/>
      <c r="T139" s="24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3" t="s">
        <v>177</v>
      </c>
      <c r="AU139" s="243" t="s">
        <v>81</v>
      </c>
      <c r="AV139" s="13" t="s">
        <v>79</v>
      </c>
      <c r="AW139" s="13" t="s">
        <v>33</v>
      </c>
      <c r="AX139" s="13" t="s">
        <v>71</v>
      </c>
      <c r="AY139" s="243" t="s">
        <v>166</v>
      </c>
    </row>
    <row r="140" s="14" customFormat="1">
      <c r="A140" s="14"/>
      <c r="B140" s="244"/>
      <c r="C140" s="245"/>
      <c r="D140" s="235" t="s">
        <v>177</v>
      </c>
      <c r="E140" s="246" t="s">
        <v>19</v>
      </c>
      <c r="F140" s="247" t="s">
        <v>79</v>
      </c>
      <c r="G140" s="245"/>
      <c r="H140" s="248">
        <v>1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4" t="s">
        <v>177</v>
      </c>
      <c r="AU140" s="254" t="s">
        <v>81</v>
      </c>
      <c r="AV140" s="14" t="s">
        <v>81</v>
      </c>
      <c r="AW140" s="14" t="s">
        <v>33</v>
      </c>
      <c r="AX140" s="14" t="s">
        <v>71</v>
      </c>
      <c r="AY140" s="254" t="s">
        <v>166</v>
      </c>
    </row>
    <row r="141" s="15" customFormat="1">
      <c r="A141" s="15"/>
      <c r="B141" s="255"/>
      <c r="C141" s="256"/>
      <c r="D141" s="235" t="s">
        <v>177</v>
      </c>
      <c r="E141" s="257" t="s">
        <v>19</v>
      </c>
      <c r="F141" s="258" t="s">
        <v>180</v>
      </c>
      <c r="G141" s="256"/>
      <c r="H141" s="259">
        <v>1</v>
      </c>
      <c r="I141" s="260"/>
      <c r="J141" s="256"/>
      <c r="K141" s="256"/>
      <c r="L141" s="261"/>
      <c r="M141" s="262"/>
      <c r="N141" s="263"/>
      <c r="O141" s="263"/>
      <c r="P141" s="263"/>
      <c r="Q141" s="263"/>
      <c r="R141" s="263"/>
      <c r="S141" s="263"/>
      <c r="T141" s="264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5" t="s">
        <v>177</v>
      </c>
      <c r="AU141" s="265" t="s">
        <v>81</v>
      </c>
      <c r="AV141" s="15" t="s">
        <v>173</v>
      </c>
      <c r="AW141" s="15" t="s">
        <v>33</v>
      </c>
      <c r="AX141" s="15" t="s">
        <v>79</v>
      </c>
      <c r="AY141" s="265" t="s">
        <v>166</v>
      </c>
    </row>
    <row r="142" s="2" customFormat="1" ht="16.5" customHeight="1">
      <c r="A142" s="41"/>
      <c r="B142" s="42"/>
      <c r="C142" s="215" t="s">
        <v>243</v>
      </c>
      <c r="D142" s="215" t="s">
        <v>168</v>
      </c>
      <c r="E142" s="216" t="s">
        <v>1376</v>
      </c>
      <c r="F142" s="217" t="s">
        <v>1377</v>
      </c>
      <c r="G142" s="218" t="s">
        <v>171</v>
      </c>
      <c r="H142" s="219">
        <v>8</v>
      </c>
      <c r="I142" s="220"/>
      <c r="J142" s="221">
        <f>ROUND(I142*H142,2)</f>
        <v>0</v>
      </c>
      <c r="K142" s="217" t="s">
        <v>476</v>
      </c>
      <c r="L142" s="47"/>
      <c r="M142" s="222" t="s">
        <v>19</v>
      </c>
      <c r="N142" s="223" t="s">
        <v>42</v>
      </c>
      <c r="O142" s="87"/>
      <c r="P142" s="224">
        <f>O142*H142</f>
        <v>0</v>
      </c>
      <c r="Q142" s="224">
        <v>0</v>
      </c>
      <c r="R142" s="224">
        <f>Q142*H142</f>
        <v>0</v>
      </c>
      <c r="S142" s="224">
        <v>0</v>
      </c>
      <c r="T142" s="225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6" t="s">
        <v>315</v>
      </c>
      <c r="AT142" s="226" t="s">
        <v>168</v>
      </c>
      <c r="AU142" s="226" t="s">
        <v>81</v>
      </c>
      <c r="AY142" s="20" t="s">
        <v>166</v>
      </c>
      <c r="BE142" s="227">
        <f>IF(N142="základní",J142,0)</f>
        <v>0</v>
      </c>
      <c r="BF142" s="227">
        <f>IF(N142="snížená",J142,0)</f>
        <v>0</v>
      </c>
      <c r="BG142" s="227">
        <f>IF(N142="zákl. přenesená",J142,0)</f>
        <v>0</v>
      </c>
      <c r="BH142" s="227">
        <f>IF(N142="sníž. přenesená",J142,0)</f>
        <v>0</v>
      </c>
      <c r="BI142" s="227">
        <f>IF(N142="nulová",J142,0)</f>
        <v>0</v>
      </c>
      <c r="BJ142" s="20" t="s">
        <v>79</v>
      </c>
      <c r="BK142" s="227">
        <f>ROUND(I142*H142,2)</f>
        <v>0</v>
      </c>
      <c r="BL142" s="20" t="s">
        <v>315</v>
      </c>
      <c r="BM142" s="226" t="s">
        <v>1378</v>
      </c>
    </row>
    <row r="143" s="14" customFormat="1">
      <c r="A143" s="14"/>
      <c r="B143" s="244"/>
      <c r="C143" s="245"/>
      <c r="D143" s="235" t="s">
        <v>177</v>
      </c>
      <c r="E143" s="246" t="s">
        <v>19</v>
      </c>
      <c r="F143" s="247" t="s">
        <v>226</v>
      </c>
      <c r="G143" s="245"/>
      <c r="H143" s="248">
        <v>8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177</v>
      </c>
      <c r="AU143" s="254" t="s">
        <v>81</v>
      </c>
      <c r="AV143" s="14" t="s">
        <v>81</v>
      </c>
      <c r="AW143" s="14" t="s">
        <v>33</v>
      </c>
      <c r="AX143" s="14" t="s">
        <v>71</v>
      </c>
      <c r="AY143" s="254" t="s">
        <v>166</v>
      </c>
    </row>
    <row r="144" s="15" customFormat="1">
      <c r="A144" s="15"/>
      <c r="B144" s="255"/>
      <c r="C144" s="256"/>
      <c r="D144" s="235" t="s">
        <v>177</v>
      </c>
      <c r="E144" s="257" t="s">
        <v>19</v>
      </c>
      <c r="F144" s="258" t="s">
        <v>180</v>
      </c>
      <c r="G144" s="256"/>
      <c r="H144" s="259">
        <v>8</v>
      </c>
      <c r="I144" s="260"/>
      <c r="J144" s="256"/>
      <c r="K144" s="256"/>
      <c r="L144" s="261"/>
      <c r="M144" s="262"/>
      <c r="N144" s="263"/>
      <c r="O144" s="263"/>
      <c r="P144" s="263"/>
      <c r="Q144" s="263"/>
      <c r="R144" s="263"/>
      <c r="S144" s="263"/>
      <c r="T144" s="264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T144" s="265" t="s">
        <v>177</v>
      </c>
      <c r="AU144" s="265" t="s">
        <v>81</v>
      </c>
      <c r="AV144" s="15" t="s">
        <v>173</v>
      </c>
      <c r="AW144" s="15" t="s">
        <v>33</v>
      </c>
      <c r="AX144" s="15" t="s">
        <v>79</v>
      </c>
      <c r="AY144" s="265" t="s">
        <v>166</v>
      </c>
    </row>
    <row r="145" s="2" customFormat="1" ht="16.5" customHeight="1">
      <c r="A145" s="41"/>
      <c r="B145" s="42"/>
      <c r="C145" s="283" t="s">
        <v>8</v>
      </c>
      <c r="D145" s="283" t="s">
        <v>392</v>
      </c>
      <c r="E145" s="284" t="s">
        <v>1379</v>
      </c>
      <c r="F145" s="285" t="s">
        <v>1380</v>
      </c>
      <c r="G145" s="286" t="s">
        <v>171</v>
      </c>
      <c r="H145" s="287">
        <v>8</v>
      </c>
      <c r="I145" s="288"/>
      <c r="J145" s="289">
        <f>ROUND(I145*H145,2)</f>
        <v>0</v>
      </c>
      <c r="K145" s="285" t="s">
        <v>476</v>
      </c>
      <c r="L145" s="290"/>
      <c r="M145" s="291" t="s">
        <v>19</v>
      </c>
      <c r="N145" s="292" t="s">
        <v>42</v>
      </c>
      <c r="O145" s="87"/>
      <c r="P145" s="224">
        <f>O145*H145</f>
        <v>0</v>
      </c>
      <c r="Q145" s="224">
        <v>0.01</v>
      </c>
      <c r="R145" s="224">
        <f>Q145*H145</f>
        <v>0.080000000000000002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395</v>
      </c>
      <c r="AT145" s="226" t="s">
        <v>392</v>
      </c>
      <c r="AU145" s="226" t="s">
        <v>81</v>
      </c>
      <c r="AY145" s="20" t="s">
        <v>166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79</v>
      </c>
      <c r="BK145" s="227">
        <f>ROUND(I145*H145,2)</f>
        <v>0</v>
      </c>
      <c r="BL145" s="20" t="s">
        <v>315</v>
      </c>
      <c r="BM145" s="226" t="s">
        <v>1381</v>
      </c>
    </row>
    <row r="146" s="14" customFormat="1">
      <c r="A146" s="14"/>
      <c r="B146" s="244"/>
      <c r="C146" s="245"/>
      <c r="D146" s="235" t="s">
        <v>177</v>
      </c>
      <c r="E146" s="246" t="s">
        <v>19</v>
      </c>
      <c r="F146" s="247" t="s">
        <v>226</v>
      </c>
      <c r="G146" s="245"/>
      <c r="H146" s="248">
        <v>8</v>
      </c>
      <c r="I146" s="249"/>
      <c r="J146" s="245"/>
      <c r="K146" s="245"/>
      <c r="L146" s="250"/>
      <c r="M146" s="251"/>
      <c r="N146" s="252"/>
      <c r="O146" s="252"/>
      <c r="P146" s="252"/>
      <c r="Q146" s="252"/>
      <c r="R146" s="252"/>
      <c r="S146" s="252"/>
      <c r="T146" s="253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4" t="s">
        <v>177</v>
      </c>
      <c r="AU146" s="254" t="s">
        <v>81</v>
      </c>
      <c r="AV146" s="14" t="s">
        <v>81</v>
      </c>
      <c r="AW146" s="14" t="s">
        <v>33</v>
      </c>
      <c r="AX146" s="14" t="s">
        <v>71</v>
      </c>
      <c r="AY146" s="254" t="s">
        <v>166</v>
      </c>
    </row>
    <row r="147" s="15" customFormat="1">
      <c r="A147" s="15"/>
      <c r="B147" s="255"/>
      <c r="C147" s="256"/>
      <c r="D147" s="235" t="s">
        <v>177</v>
      </c>
      <c r="E147" s="257" t="s">
        <v>19</v>
      </c>
      <c r="F147" s="258" t="s">
        <v>180</v>
      </c>
      <c r="G147" s="256"/>
      <c r="H147" s="259">
        <v>8</v>
      </c>
      <c r="I147" s="260"/>
      <c r="J147" s="256"/>
      <c r="K147" s="256"/>
      <c r="L147" s="261"/>
      <c r="M147" s="262"/>
      <c r="N147" s="263"/>
      <c r="O147" s="263"/>
      <c r="P147" s="263"/>
      <c r="Q147" s="263"/>
      <c r="R147" s="263"/>
      <c r="S147" s="263"/>
      <c r="T147" s="264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65" t="s">
        <v>177</v>
      </c>
      <c r="AU147" s="265" t="s">
        <v>81</v>
      </c>
      <c r="AV147" s="15" t="s">
        <v>173</v>
      </c>
      <c r="AW147" s="15" t="s">
        <v>33</v>
      </c>
      <c r="AX147" s="15" t="s">
        <v>79</v>
      </c>
      <c r="AY147" s="265" t="s">
        <v>166</v>
      </c>
    </row>
    <row r="148" s="2" customFormat="1" ht="24.15" customHeight="1">
      <c r="A148" s="41"/>
      <c r="B148" s="42"/>
      <c r="C148" s="215" t="s">
        <v>263</v>
      </c>
      <c r="D148" s="215" t="s">
        <v>168</v>
      </c>
      <c r="E148" s="216" t="s">
        <v>1382</v>
      </c>
      <c r="F148" s="217" t="s">
        <v>1383</v>
      </c>
      <c r="G148" s="218" t="s">
        <v>524</v>
      </c>
      <c r="H148" s="219">
        <v>165.09999999999999</v>
      </c>
      <c r="I148" s="220"/>
      <c r="J148" s="221">
        <f>ROUND(I148*H148,2)</f>
        <v>0</v>
      </c>
      <c r="K148" s="217" t="s">
        <v>172</v>
      </c>
      <c r="L148" s="47"/>
      <c r="M148" s="222" t="s">
        <v>19</v>
      </c>
      <c r="N148" s="223" t="s">
        <v>42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315</v>
      </c>
      <c r="AT148" s="226" t="s">
        <v>168</v>
      </c>
      <c r="AU148" s="226" t="s">
        <v>81</v>
      </c>
      <c r="AY148" s="20" t="s">
        <v>166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79</v>
      </c>
      <c r="BK148" s="227">
        <f>ROUND(I148*H148,2)</f>
        <v>0</v>
      </c>
      <c r="BL148" s="20" t="s">
        <v>315</v>
      </c>
      <c r="BM148" s="226" t="s">
        <v>1384</v>
      </c>
    </row>
    <row r="149" s="2" customFormat="1">
      <c r="A149" s="41"/>
      <c r="B149" s="42"/>
      <c r="C149" s="43"/>
      <c r="D149" s="228" t="s">
        <v>175</v>
      </c>
      <c r="E149" s="43"/>
      <c r="F149" s="229" t="s">
        <v>1385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175</v>
      </c>
      <c r="AU149" s="20" t="s">
        <v>81</v>
      </c>
    </row>
    <row r="150" s="13" customFormat="1">
      <c r="A150" s="13"/>
      <c r="B150" s="233"/>
      <c r="C150" s="234"/>
      <c r="D150" s="235" t="s">
        <v>177</v>
      </c>
      <c r="E150" s="236" t="s">
        <v>19</v>
      </c>
      <c r="F150" s="237" t="s">
        <v>1386</v>
      </c>
      <c r="G150" s="234"/>
      <c r="H150" s="236" t="s">
        <v>19</v>
      </c>
      <c r="I150" s="238"/>
      <c r="J150" s="234"/>
      <c r="K150" s="234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177</v>
      </c>
      <c r="AU150" s="243" t="s">
        <v>81</v>
      </c>
      <c r="AV150" s="13" t="s">
        <v>79</v>
      </c>
      <c r="AW150" s="13" t="s">
        <v>33</v>
      </c>
      <c r="AX150" s="13" t="s">
        <v>71</v>
      </c>
      <c r="AY150" s="243" t="s">
        <v>166</v>
      </c>
    </row>
    <row r="151" s="13" customFormat="1">
      <c r="A151" s="13"/>
      <c r="B151" s="233"/>
      <c r="C151" s="234"/>
      <c r="D151" s="235" t="s">
        <v>177</v>
      </c>
      <c r="E151" s="236" t="s">
        <v>19</v>
      </c>
      <c r="F151" s="237" t="s">
        <v>1387</v>
      </c>
      <c r="G151" s="234"/>
      <c r="H151" s="236" t="s">
        <v>19</v>
      </c>
      <c r="I151" s="238"/>
      <c r="J151" s="234"/>
      <c r="K151" s="234"/>
      <c r="L151" s="239"/>
      <c r="M151" s="240"/>
      <c r="N151" s="241"/>
      <c r="O151" s="241"/>
      <c r="P151" s="241"/>
      <c r="Q151" s="241"/>
      <c r="R151" s="241"/>
      <c r="S151" s="241"/>
      <c r="T151" s="242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3" t="s">
        <v>177</v>
      </c>
      <c r="AU151" s="243" t="s">
        <v>81</v>
      </c>
      <c r="AV151" s="13" t="s">
        <v>79</v>
      </c>
      <c r="AW151" s="13" t="s">
        <v>33</v>
      </c>
      <c r="AX151" s="13" t="s">
        <v>71</v>
      </c>
      <c r="AY151" s="243" t="s">
        <v>166</v>
      </c>
    </row>
    <row r="152" s="14" customFormat="1">
      <c r="A152" s="14"/>
      <c r="B152" s="244"/>
      <c r="C152" s="245"/>
      <c r="D152" s="235" t="s">
        <v>177</v>
      </c>
      <c r="E152" s="246" t="s">
        <v>19</v>
      </c>
      <c r="F152" s="247" t="s">
        <v>1388</v>
      </c>
      <c r="G152" s="245"/>
      <c r="H152" s="248">
        <v>155.5</v>
      </c>
      <c r="I152" s="249"/>
      <c r="J152" s="245"/>
      <c r="K152" s="245"/>
      <c r="L152" s="250"/>
      <c r="M152" s="251"/>
      <c r="N152" s="252"/>
      <c r="O152" s="252"/>
      <c r="P152" s="252"/>
      <c r="Q152" s="252"/>
      <c r="R152" s="252"/>
      <c r="S152" s="252"/>
      <c r="T152" s="253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4" t="s">
        <v>177</v>
      </c>
      <c r="AU152" s="254" t="s">
        <v>81</v>
      </c>
      <c r="AV152" s="14" t="s">
        <v>81</v>
      </c>
      <c r="AW152" s="14" t="s">
        <v>33</v>
      </c>
      <c r="AX152" s="14" t="s">
        <v>71</v>
      </c>
      <c r="AY152" s="254" t="s">
        <v>166</v>
      </c>
    </row>
    <row r="153" s="14" customFormat="1">
      <c r="A153" s="14"/>
      <c r="B153" s="244"/>
      <c r="C153" s="245"/>
      <c r="D153" s="235" t="s">
        <v>177</v>
      </c>
      <c r="E153" s="246" t="s">
        <v>19</v>
      </c>
      <c r="F153" s="247" t="s">
        <v>1389</v>
      </c>
      <c r="G153" s="245"/>
      <c r="H153" s="248">
        <v>9.5999999999999996</v>
      </c>
      <c r="I153" s="249"/>
      <c r="J153" s="245"/>
      <c r="K153" s="245"/>
      <c r="L153" s="250"/>
      <c r="M153" s="251"/>
      <c r="N153" s="252"/>
      <c r="O153" s="252"/>
      <c r="P153" s="252"/>
      <c r="Q153" s="252"/>
      <c r="R153" s="252"/>
      <c r="S153" s="252"/>
      <c r="T153" s="253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4" t="s">
        <v>177</v>
      </c>
      <c r="AU153" s="254" t="s">
        <v>81</v>
      </c>
      <c r="AV153" s="14" t="s">
        <v>81</v>
      </c>
      <c r="AW153" s="14" t="s">
        <v>33</v>
      </c>
      <c r="AX153" s="14" t="s">
        <v>71</v>
      </c>
      <c r="AY153" s="254" t="s">
        <v>166</v>
      </c>
    </row>
    <row r="154" s="15" customFormat="1">
      <c r="A154" s="15"/>
      <c r="B154" s="255"/>
      <c r="C154" s="256"/>
      <c r="D154" s="235" t="s">
        <v>177</v>
      </c>
      <c r="E154" s="257" t="s">
        <v>19</v>
      </c>
      <c r="F154" s="258" t="s">
        <v>180</v>
      </c>
      <c r="G154" s="256"/>
      <c r="H154" s="259">
        <v>165.09999999999999</v>
      </c>
      <c r="I154" s="260"/>
      <c r="J154" s="256"/>
      <c r="K154" s="256"/>
      <c r="L154" s="261"/>
      <c r="M154" s="262"/>
      <c r="N154" s="263"/>
      <c r="O154" s="263"/>
      <c r="P154" s="263"/>
      <c r="Q154" s="263"/>
      <c r="R154" s="263"/>
      <c r="S154" s="263"/>
      <c r="T154" s="264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5" t="s">
        <v>177</v>
      </c>
      <c r="AU154" s="265" t="s">
        <v>81</v>
      </c>
      <c r="AV154" s="15" t="s">
        <v>173</v>
      </c>
      <c r="AW154" s="15" t="s">
        <v>33</v>
      </c>
      <c r="AX154" s="15" t="s">
        <v>79</v>
      </c>
      <c r="AY154" s="265" t="s">
        <v>166</v>
      </c>
    </row>
    <row r="155" s="2" customFormat="1" ht="16.5" customHeight="1">
      <c r="A155" s="41"/>
      <c r="B155" s="42"/>
      <c r="C155" s="283" t="s">
        <v>274</v>
      </c>
      <c r="D155" s="283" t="s">
        <v>392</v>
      </c>
      <c r="E155" s="284" t="s">
        <v>1390</v>
      </c>
      <c r="F155" s="285" t="s">
        <v>1391</v>
      </c>
      <c r="G155" s="286" t="s">
        <v>385</v>
      </c>
      <c r="H155" s="287">
        <v>181.61000000000001</v>
      </c>
      <c r="I155" s="288"/>
      <c r="J155" s="289">
        <f>ROUND(I155*H155,2)</f>
        <v>0</v>
      </c>
      <c r="K155" s="285" t="s">
        <v>172</v>
      </c>
      <c r="L155" s="290"/>
      <c r="M155" s="291" t="s">
        <v>19</v>
      </c>
      <c r="N155" s="292" t="s">
        <v>42</v>
      </c>
      <c r="O155" s="87"/>
      <c r="P155" s="224">
        <f>O155*H155</f>
        <v>0</v>
      </c>
      <c r="Q155" s="224">
        <v>0.001</v>
      </c>
      <c r="R155" s="224">
        <f>Q155*H155</f>
        <v>0.18161000000000002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395</v>
      </c>
      <c r="AT155" s="226" t="s">
        <v>392</v>
      </c>
      <c r="AU155" s="226" t="s">
        <v>81</v>
      </c>
      <c r="AY155" s="20" t="s">
        <v>166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79</v>
      </c>
      <c r="BK155" s="227">
        <f>ROUND(I155*H155,2)</f>
        <v>0</v>
      </c>
      <c r="BL155" s="20" t="s">
        <v>315</v>
      </c>
      <c r="BM155" s="226" t="s">
        <v>1392</v>
      </c>
    </row>
    <row r="156" s="13" customFormat="1">
      <c r="A156" s="13"/>
      <c r="B156" s="233"/>
      <c r="C156" s="234"/>
      <c r="D156" s="235" t="s">
        <v>177</v>
      </c>
      <c r="E156" s="236" t="s">
        <v>19</v>
      </c>
      <c r="F156" s="237" t="s">
        <v>1386</v>
      </c>
      <c r="G156" s="234"/>
      <c r="H156" s="236" t="s">
        <v>19</v>
      </c>
      <c r="I156" s="238"/>
      <c r="J156" s="234"/>
      <c r="K156" s="234"/>
      <c r="L156" s="239"/>
      <c r="M156" s="240"/>
      <c r="N156" s="241"/>
      <c r="O156" s="241"/>
      <c r="P156" s="241"/>
      <c r="Q156" s="241"/>
      <c r="R156" s="241"/>
      <c r="S156" s="241"/>
      <c r="T156" s="242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3" t="s">
        <v>177</v>
      </c>
      <c r="AU156" s="243" t="s">
        <v>81</v>
      </c>
      <c r="AV156" s="13" t="s">
        <v>79</v>
      </c>
      <c r="AW156" s="13" t="s">
        <v>33</v>
      </c>
      <c r="AX156" s="13" t="s">
        <v>71</v>
      </c>
      <c r="AY156" s="243" t="s">
        <v>166</v>
      </c>
    </row>
    <row r="157" s="13" customFormat="1">
      <c r="A157" s="13"/>
      <c r="B157" s="233"/>
      <c r="C157" s="234"/>
      <c r="D157" s="235" t="s">
        <v>177</v>
      </c>
      <c r="E157" s="236" t="s">
        <v>19</v>
      </c>
      <c r="F157" s="237" t="s">
        <v>1387</v>
      </c>
      <c r="G157" s="234"/>
      <c r="H157" s="236" t="s">
        <v>19</v>
      </c>
      <c r="I157" s="238"/>
      <c r="J157" s="234"/>
      <c r="K157" s="234"/>
      <c r="L157" s="239"/>
      <c r="M157" s="240"/>
      <c r="N157" s="241"/>
      <c r="O157" s="241"/>
      <c r="P157" s="241"/>
      <c r="Q157" s="241"/>
      <c r="R157" s="241"/>
      <c r="S157" s="241"/>
      <c r="T157" s="24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3" t="s">
        <v>177</v>
      </c>
      <c r="AU157" s="243" t="s">
        <v>81</v>
      </c>
      <c r="AV157" s="13" t="s">
        <v>79</v>
      </c>
      <c r="AW157" s="13" t="s">
        <v>33</v>
      </c>
      <c r="AX157" s="13" t="s">
        <v>71</v>
      </c>
      <c r="AY157" s="243" t="s">
        <v>166</v>
      </c>
    </row>
    <row r="158" s="14" customFormat="1">
      <c r="A158" s="14"/>
      <c r="B158" s="244"/>
      <c r="C158" s="245"/>
      <c r="D158" s="235" t="s">
        <v>177</v>
      </c>
      <c r="E158" s="246" t="s">
        <v>19</v>
      </c>
      <c r="F158" s="247" t="s">
        <v>1388</v>
      </c>
      <c r="G158" s="245"/>
      <c r="H158" s="248">
        <v>155.5</v>
      </c>
      <c r="I158" s="249"/>
      <c r="J158" s="245"/>
      <c r="K158" s="245"/>
      <c r="L158" s="250"/>
      <c r="M158" s="251"/>
      <c r="N158" s="252"/>
      <c r="O158" s="252"/>
      <c r="P158" s="252"/>
      <c r="Q158" s="252"/>
      <c r="R158" s="252"/>
      <c r="S158" s="252"/>
      <c r="T158" s="253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4" t="s">
        <v>177</v>
      </c>
      <c r="AU158" s="254" t="s">
        <v>81</v>
      </c>
      <c r="AV158" s="14" t="s">
        <v>81</v>
      </c>
      <c r="AW158" s="14" t="s">
        <v>33</v>
      </c>
      <c r="AX158" s="14" t="s">
        <v>71</v>
      </c>
      <c r="AY158" s="254" t="s">
        <v>166</v>
      </c>
    </row>
    <row r="159" s="14" customFormat="1">
      <c r="A159" s="14"/>
      <c r="B159" s="244"/>
      <c r="C159" s="245"/>
      <c r="D159" s="235" t="s">
        <v>177</v>
      </c>
      <c r="E159" s="246" t="s">
        <v>19</v>
      </c>
      <c r="F159" s="247" t="s">
        <v>1389</v>
      </c>
      <c r="G159" s="245"/>
      <c r="H159" s="248">
        <v>9.5999999999999996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4" t="s">
        <v>177</v>
      </c>
      <c r="AU159" s="254" t="s">
        <v>81</v>
      </c>
      <c r="AV159" s="14" t="s">
        <v>81</v>
      </c>
      <c r="AW159" s="14" t="s">
        <v>33</v>
      </c>
      <c r="AX159" s="14" t="s">
        <v>71</v>
      </c>
      <c r="AY159" s="254" t="s">
        <v>166</v>
      </c>
    </row>
    <row r="160" s="15" customFormat="1">
      <c r="A160" s="15"/>
      <c r="B160" s="255"/>
      <c r="C160" s="256"/>
      <c r="D160" s="235" t="s">
        <v>177</v>
      </c>
      <c r="E160" s="257" t="s">
        <v>19</v>
      </c>
      <c r="F160" s="258" t="s">
        <v>180</v>
      </c>
      <c r="G160" s="256"/>
      <c r="H160" s="259">
        <v>165.09999999999999</v>
      </c>
      <c r="I160" s="260"/>
      <c r="J160" s="256"/>
      <c r="K160" s="256"/>
      <c r="L160" s="261"/>
      <c r="M160" s="262"/>
      <c r="N160" s="263"/>
      <c r="O160" s="263"/>
      <c r="P160" s="263"/>
      <c r="Q160" s="263"/>
      <c r="R160" s="263"/>
      <c r="S160" s="263"/>
      <c r="T160" s="264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65" t="s">
        <v>177</v>
      </c>
      <c r="AU160" s="265" t="s">
        <v>81</v>
      </c>
      <c r="AV160" s="15" t="s">
        <v>173</v>
      </c>
      <c r="AW160" s="15" t="s">
        <v>33</v>
      </c>
      <c r="AX160" s="15" t="s">
        <v>79</v>
      </c>
      <c r="AY160" s="265" t="s">
        <v>166</v>
      </c>
    </row>
    <row r="161" s="14" customFormat="1">
      <c r="A161" s="14"/>
      <c r="B161" s="244"/>
      <c r="C161" s="245"/>
      <c r="D161" s="235" t="s">
        <v>177</v>
      </c>
      <c r="E161" s="245"/>
      <c r="F161" s="247" t="s">
        <v>1393</v>
      </c>
      <c r="G161" s="245"/>
      <c r="H161" s="248">
        <v>181.61000000000001</v>
      </c>
      <c r="I161" s="249"/>
      <c r="J161" s="245"/>
      <c r="K161" s="245"/>
      <c r="L161" s="250"/>
      <c r="M161" s="251"/>
      <c r="N161" s="252"/>
      <c r="O161" s="252"/>
      <c r="P161" s="252"/>
      <c r="Q161" s="252"/>
      <c r="R161" s="252"/>
      <c r="S161" s="252"/>
      <c r="T161" s="25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4" t="s">
        <v>177</v>
      </c>
      <c r="AU161" s="254" t="s">
        <v>81</v>
      </c>
      <c r="AV161" s="14" t="s">
        <v>81</v>
      </c>
      <c r="AW161" s="14" t="s">
        <v>4</v>
      </c>
      <c r="AX161" s="14" t="s">
        <v>79</v>
      </c>
      <c r="AY161" s="254" t="s">
        <v>166</v>
      </c>
    </row>
    <row r="162" s="2" customFormat="1" ht="16.5" customHeight="1">
      <c r="A162" s="41"/>
      <c r="B162" s="42"/>
      <c r="C162" s="215" t="s">
        <v>299</v>
      </c>
      <c r="D162" s="215" t="s">
        <v>168</v>
      </c>
      <c r="E162" s="216" t="s">
        <v>1394</v>
      </c>
      <c r="F162" s="217" t="s">
        <v>1395</v>
      </c>
      <c r="G162" s="218" t="s">
        <v>171</v>
      </c>
      <c r="H162" s="219">
        <v>16</v>
      </c>
      <c r="I162" s="220"/>
      <c r="J162" s="221">
        <f>ROUND(I162*H162,2)</f>
        <v>0</v>
      </c>
      <c r="K162" s="217" t="s">
        <v>172</v>
      </c>
      <c r="L162" s="47"/>
      <c r="M162" s="222" t="s">
        <v>19</v>
      </c>
      <c r="N162" s="223" t="s">
        <v>42</v>
      </c>
      <c r="O162" s="87"/>
      <c r="P162" s="224">
        <f>O162*H162</f>
        <v>0</v>
      </c>
      <c r="Q162" s="224">
        <v>0</v>
      </c>
      <c r="R162" s="224">
        <f>Q162*H162</f>
        <v>0</v>
      </c>
      <c r="S162" s="224">
        <v>0</v>
      </c>
      <c r="T162" s="225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6" t="s">
        <v>315</v>
      </c>
      <c r="AT162" s="226" t="s">
        <v>168</v>
      </c>
      <c r="AU162" s="226" t="s">
        <v>81</v>
      </c>
      <c r="AY162" s="20" t="s">
        <v>166</v>
      </c>
      <c r="BE162" s="227">
        <f>IF(N162="základní",J162,0)</f>
        <v>0</v>
      </c>
      <c r="BF162" s="227">
        <f>IF(N162="snížená",J162,0)</f>
        <v>0</v>
      </c>
      <c r="BG162" s="227">
        <f>IF(N162="zákl. přenesená",J162,0)</f>
        <v>0</v>
      </c>
      <c r="BH162" s="227">
        <f>IF(N162="sníž. přenesená",J162,0)</f>
        <v>0</v>
      </c>
      <c r="BI162" s="227">
        <f>IF(N162="nulová",J162,0)</f>
        <v>0</v>
      </c>
      <c r="BJ162" s="20" t="s">
        <v>79</v>
      </c>
      <c r="BK162" s="227">
        <f>ROUND(I162*H162,2)</f>
        <v>0</v>
      </c>
      <c r="BL162" s="20" t="s">
        <v>315</v>
      </c>
      <c r="BM162" s="226" t="s">
        <v>1396</v>
      </c>
    </row>
    <row r="163" s="2" customFormat="1">
      <c r="A163" s="41"/>
      <c r="B163" s="42"/>
      <c r="C163" s="43"/>
      <c r="D163" s="228" t="s">
        <v>175</v>
      </c>
      <c r="E163" s="43"/>
      <c r="F163" s="229" t="s">
        <v>1397</v>
      </c>
      <c r="G163" s="43"/>
      <c r="H163" s="43"/>
      <c r="I163" s="230"/>
      <c r="J163" s="43"/>
      <c r="K163" s="43"/>
      <c r="L163" s="47"/>
      <c r="M163" s="231"/>
      <c r="N163" s="232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175</v>
      </c>
      <c r="AU163" s="20" t="s">
        <v>81</v>
      </c>
    </row>
    <row r="164" s="13" customFormat="1">
      <c r="A164" s="13"/>
      <c r="B164" s="233"/>
      <c r="C164" s="234"/>
      <c r="D164" s="235" t="s">
        <v>177</v>
      </c>
      <c r="E164" s="236" t="s">
        <v>19</v>
      </c>
      <c r="F164" s="237" t="s">
        <v>1386</v>
      </c>
      <c r="G164" s="234"/>
      <c r="H164" s="236" t="s">
        <v>19</v>
      </c>
      <c r="I164" s="238"/>
      <c r="J164" s="234"/>
      <c r="K164" s="234"/>
      <c r="L164" s="239"/>
      <c r="M164" s="240"/>
      <c r="N164" s="241"/>
      <c r="O164" s="241"/>
      <c r="P164" s="241"/>
      <c r="Q164" s="241"/>
      <c r="R164" s="241"/>
      <c r="S164" s="241"/>
      <c r="T164" s="242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3" t="s">
        <v>177</v>
      </c>
      <c r="AU164" s="243" t="s">
        <v>81</v>
      </c>
      <c r="AV164" s="13" t="s">
        <v>79</v>
      </c>
      <c r="AW164" s="13" t="s">
        <v>33</v>
      </c>
      <c r="AX164" s="13" t="s">
        <v>71</v>
      </c>
      <c r="AY164" s="243" t="s">
        <v>166</v>
      </c>
    </row>
    <row r="165" s="13" customFormat="1">
      <c r="A165" s="13"/>
      <c r="B165" s="233"/>
      <c r="C165" s="234"/>
      <c r="D165" s="235" t="s">
        <v>177</v>
      </c>
      <c r="E165" s="236" t="s">
        <v>19</v>
      </c>
      <c r="F165" s="237" t="s">
        <v>1387</v>
      </c>
      <c r="G165" s="234"/>
      <c r="H165" s="236" t="s">
        <v>19</v>
      </c>
      <c r="I165" s="238"/>
      <c r="J165" s="234"/>
      <c r="K165" s="234"/>
      <c r="L165" s="239"/>
      <c r="M165" s="240"/>
      <c r="N165" s="241"/>
      <c r="O165" s="241"/>
      <c r="P165" s="241"/>
      <c r="Q165" s="241"/>
      <c r="R165" s="241"/>
      <c r="S165" s="241"/>
      <c r="T165" s="242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3" t="s">
        <v>177</v>
      </c>
      <c r="AU165" s="243" t="s">
        <v>81</v>
      </c>
      <c r="AV165" s="13" t="s">
        <v>79</v>
      </c>
      <c r="AW165" s="13" t="s">
        <v>33</v>
      </c>
      <c r="AX165" s="13" t="s">
        <v>71</v>
      </c>
      <c r="AY165" s="243" t="s">
        <v>166</v>
      </c>
    </row>
    <row r="166" s="13" customFormat="1">
      <c r="A166" s="13"/>
      <c r="B166" s="233"/>
      <c r="C166" s="234"/>
      <c r="D166" s="235" t="s">
        <v>177</v>
      </c>
      <c r="E166" s="236" t="s">
        <v>19</v>
      </c>
      <c r="F166" s="237" t="s">
        <v>1398</v>
      </c>
      <c r="G166" s="234"/>
      <c r="H166" s="236" t="s">
        <v>19</v>
      </c>
      <c r="I166" s="238"/>
      <c r="J166" s="234"/>
      <c r="K166" s="234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177</v>
      </c>
      <c r="AU166" s="243" t="s">
        <v>81</v>
      </c>
      <c r="AV166" s="13" t="s">
        <v>79</v>
      </c>
      <c r="AW166" s="13" t="s">
        <v>33</v>
      </c>
      <c r="AX166" s="13" t="s">
        <v>71</v>
      </c>
      <c r="AY166" s="243" t="s">
        <v>166</v>
      </c>
    </row>
    <row r="167" s="14" customFormat="1">
      <c r="A167" s="14"/>
      <c r="B167" s="244"/>
      <c r="C167" s="245"/>
      <c r="D167" s="235" t="s">
        <v>177</v>
      </c>
      <c r="E167" s="246" t="s">
        <v>19</v>
      </c>
      <c r="F167" s="247" t="s">
        <v>1399</v>
      </c>
      <c r="G167" s="245"/>
      <c r="H167" s="248">
        <v>16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4" t="s">
        <v>177</v>
      </c>
      <c r="AU167" s="254" t="s">
        <v>81</v>
      </c>
      <c r="AV167" s="14" t="s">
        <v>81</v>
      </c>
      <c r="AW167" s="14" t="s">
        <v>33</v>
      </c>
      <c r="AX167" s="14" t="s">
        <v>71</v>
      </c>
      <c r="AY167" s="254" t="s">
        <v>166</v>
      </c>
    </row>
    <row r="168" s="15" customFormat="1">
      <c r="A168" s="15"/>
      <c r="B168" s="255"/>
      <c r="C168" s="256"/>
      <c r="D168" s="235" t="s">
        <v>177</v>
      </c>
      <c r="E168" s="257" t="s">
        <v>19</v>
      </c>
      <c r="F168" s="258" t="s">
        <v>180</v>
      </c>
      <c r="G168" s="256"/>
      <c r="H168" s="259">
        <v>16</v>
      </c>
      <c r="I168" s="260"/>
      <c r="J168" s="256"/>
      <c r="K168" s="256"/>
      <c r="L168" s="261"/>
      <c r="M168" s="262"/>
      <c r="N168" s="263"/>
      <c r="O168" s="263"/>
      <c r="P168" s="263"/>
      <c r="Q168" s="263"/>
      <c r="R168" s="263"/>
      <c r="S168" s="263"/>
      <c r="T168" s="264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65" t="s">
        <v>177</v>
      </c>
      <c r="AU168" s="265" t="s">
        <v>81</v>
      </c>
      <c r="AV168" s="15" t="s">
        <v>173</v>
      </c>
      <c r="AW168" s="15" t="s">
        <v>33</v>
      </c>
      <c r="AX168" s="15" t="s">
        <v>79</v>
      </c>
      <c r="AY168" s="265" t="s">
        <v>166</v>
      </c>
    </row>
    <row r="169" s="2" customFormat="1" ht="16.5" customHeight="1">
      <c r="A169" s="41"/>
      <c r="B169" s="42"/>
      <c r="C169" s="283" t="s">
        <v>315</v>
      </c>
      <c r="D169" s="283" t="s">
        <v>392</v>
      </c>
      <c r="E169" s="284" t="s">
        <v>1400</v>
      </c>
      <c r="F169" s="285" t="s">
        <v>1401</v>
      </c>
      <c r="G169" s="286" t="s">
        <v>171</v>
      </c>
      <c r="H169" s="287">
        <v>16</v>
      </c>
      <c r="I169" s="288"/>
      <c r="J169" s="289">
        <f>ROUND(I169*H169,2)</f>
        <v>0</v>
      </c>
      <c r="K169" s="285" t="s">
        <v>172</v>
      </c>
      <c r="L169" s="290"/>
      <c r="M169" s="291" t="s">
        <v>19</v>
      </c>
      <c r="N169" s="292" t="s">
        <v>42</v>
      </c>
      <c r="O169" s="87"/>
      <c r="P169" s="224">
        <f>O169*H169</f>
        <v>0</v>
      </c>
      <c r="Q169" s="224">
        <v>0.00023000000000000001</v>
      </c>
      <c r="R169" s="224">
        <f>Q169*H169</f>
        <v>0.0036800000000000001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395</v>
      </c>
      <c r="AT169" s="226" t="s">
        <v>392</v>
      </c>
      <c r="AU169" s="226" t="s">
        <v>81</v>
      </c>
      <c r="AY169" s="20" t="s">
        <v>166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79</v>
      </c>
      <c r="BK169" s="227">
        <f>ROUND(I169*H169,2)</f>
        <v>0</v>
      </c>
      <c r="BL169" s="20" t="s">
        <v>315</v>
      </c>
      <c r="BM169" s="226" t="s">
        <v>1402</v>
      </c>
    </row>
    <row r="170" s="13" customFormat="1">
      <c r="A170" s="13"/>
      <c r="B170" s="233"/>
      <c r="C170" s="234"/>
      <c r="D170" s="235" t="s">
        <v>177</v>
      </c>
      <c r="E170" s="236" t="s">
        <v>19</v>
      </c>
      <c r="F170" s="237" t="s">
        <v>1386</v>
      </c>
      <c r="G170" s="234"/>
      <c r="H170" s="236" t="s">
        <v>19</v>
      </c>
      <c r="I170" s="238"/>
      <c r="J170" s="234"/>
      <c r="K170" s="234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177</v>
      </c>
      <c r="AU170" s="243" t="s">
        <v>81</v>
      </c>
      <c r="AV170" s="13" t="s">
        <v>79</v>
      </c>
      <c r="AW170" s="13" t="s">
        <v>33</v>
      </c>
      <c r="AX170" s="13" t="s">
        <v>71</v>
      </c>
      <c r="AY170" s="243" t="s">
        <v>166</v>
      </c>
    </row>
    <row r="171" s="13" customFormat="1">
      <c r="A171" s="13"/>
      <c r="B171" s="233"/>
      <c r="C171" s="234"/>
      <c r="D171" s="235" t="s">
        <v>177</v>
      </c>
      <c r="E171" s="236" t="s">
        <v>19</v>
      </c>
      <c r="F171" s="237" t="s">
        <v>1387</v>
      </c>
      <c r="G171" s="234"/>
      <c r="H171" s="236" t="s">
        <v>19</v>
      </c>
      <c r="I171" s="238"/>
      <c r="J171" s="234"/>
      <c r="K171" s="234"/>
      <c r="L171" s="239"/>
      <c r="M171" s="240"/>
      <c r="N171" s="241"/>
      <c r="O171" s="241"/>
      <c r="P171" s="241"/>
      <c r="Q171" s="241"/>
      <c r="R171" s="241"/>
      <c r="S171" s="241"/>
      <c r="T171" s="242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3" t="s">
        <v>177</v>
      </c>
      <c r="AU171" s="243" t="s">
        <v>81</v>
      </c>
      <c r="AV171" s="13" t="s">
        <v>79</v>
      </c>
      <c r="AW171" s="13" t="s">
        <v>33</v>
      </c>
      <c r="AX171" s="13" t="s">
        <v>71</v>
      </c>
      <c r="AY171" s="243" t="s">
        <v>166</v>
      </c>
    </row>
    <row r="172" s="13" customFormat="1">
      <c r="A172" s="13"/>
      <c r="B172" s="233"/>
      <c r="C172" s="234"/>
      <c r="D172" s="235" t="s">
        <v>177</v>
      </c>
      <c r="E172" s="236" t="s">
        <v>19</v>
      </c>
      <c r="F172" s="237" t="s">
        <v>1398</v>
      </c>
      <c r="G172" s="234"/>
      <c r="H172" s="236" t="s">
        <v>19</v>
      </c>
      <c r="I172" s="238"/>
      <c r="J172" s="234"/>
      <c r="K172" s="234"/>
      <c r="L172" s="239"/>
      <c r="M172" s="240"/>
      <c r="N172" s="241"/>
      <c r="O172" s="241"/>
      <c r="P172" s="241"/>
      <c r="Q172" s="241"/>
      <c r="R172" s="241"/>
      <c r="S172" s="241"/>
      <c r="T172" s="24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3" t="s">
        <v>177</v>
      </c>
      <c r="AU172" s="243" t="s">
        <v>81</v>
      </c>
      <c r="AV172" s="13" t="s">
        <v>79</v>
      </c>
      <c r="AW172" s="13" t="s">
        <v>33</v>
      </c>
      <c r="AX172" s="13" t="s">
        <v>71</v>
      </c>
      <c r="AY172" s="243" t="s">
        <v>166</v>
      </c>
    </row>
    <row r="173" s="14" customFormat="1">
      <c r="A173" s="14"/>
      <c r="B173" s="244"/>
      <c r="C173" s="245"/>
      <c r="D173" s="235" t="s">
        <v>177</v>
      </c>
      <c r="E173" s="246" t="s">
        <v>19</v>
      </c>
      <c r="F173" s="247" t="s">
        <v>1399</v>
      </c>
      <c r="G173" s="245"/>
      <c r="H173" s="248">
        <v>16</v>
      </c>
      <c r="I173" s="249"/>
      <c r="J173" s="245"/>
      <c r="K173" s="245"/>
      <c r="L173" s="250"/>
      <c r="M173" s="251"/>
      <c r="N173" s="252"/>
      <c r="O173" s="252"/>
      <c r="P173" s="252"/>
      <c r="Q173" s="252"/>
      <c r="R173" s="252"/>
      <c r="S173" s="252"/>
      <c r="T173" s="253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4" t="s">
        <v>177</v>
      </c>
      <c r="AU173" s="254" t="s">
        <v>81</v>
      </c>
      <c r="AV173" s="14" t="s">
        <v>81</v>
      </c>
      <c r="AW173" s="14" t="s">
        <v>33</v>
      </c>
      <c r="AX173" s="14" t="s">
        <v>71</v>
      </c>
      <c r="AY173" s="254" t="s">
        <v>166</v>
      </c>
    </row>
    <row r="174" s="15" customFormat="1">
      <c r="A174" s="15"/>
      <c r="B174" s="255"/>
      <c r="C174" s="256"/>
      <c r="D174" s="235" t="s">
        <v>177</v>
      </c>
      <c r="E174" s="257" t="s">
        <v>19</v>
      </c>
      <c r="F174" s="258" t="s">
        <v>180</v>
      </c>
      <c r="G174" s="256"/>
      <c r="H174" s="259">
        <v>16</v>
      </c>
      <c r="I174" s="260"/>
      <c r="J174" s="256"/>
      <c r="K174" s="256"/>
      <c r="L174" s="261"/>
      <c r="M174" s="262"/>
      <c r="N174" s="263"/>
      <c r="O174" s="263"/>
      <c r="P174" s="263"/>
      <c r="Q174" s="263"/>
      <c r="R174" s="263"/>
      <c r="S174" s="263"/>
      <c r="T174" s="264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65" t="s">
        <v>177</v>
      </c>
      <c r="AU174" s="265" t="s">
        <v>81</v>
      </c>
      <c r="AV174" s="15" t="s">
        <v>173</v>
      </c>
      <c r="AW174" s="15" t="s">
        <v>33</v>
      </c>
      <c r="AX174" s="15" t="s">
        <v>79</v>
      </c>
      <c r="AY174" s="265" t="s">
        <v>166</v>
      </c>
    </row>
    <row r="175" s="2" customFormat="1" ht="24.15" customHeight="1">
      <c r="A175" s="41"/>
      <c r="B175" s="42"/>
      <c r="C175" s="215" t="s">
        <v>325</v>
      </c>
      <c r="D175" s="215" t="s">
        <v>168</v>
      </c>
      <c r="E175" s="216" t="s">
        <v>1403</v>
      </c>
      <c r="F175" s="217" t="s">
        <v>1404</v>
      </c>
      <c r="G175" s="218" t="s">
        <v>234</v>
      </c>
      <c r="H175" s="219">
        <v>0.66100000000000003</v>
      </c>
      <c r="I175" s="220"/>
      <c r="J175" s="221">
        <f>ROUND(I175*H175,2)</f>
        <v>0</v>
      </c>
      <c r="K175" s="217" t="s">
        <v>172</v>
      </c>
      <c r="L175" s="47"/>
      <c r="M175" s="222" t="s">
        <v>19</v>
      </c>
      <c r="N175" s="223" t="s">
        <v>42</v>
      </c>
      <c r="O175" s="87"/>
      <c r="P175" s="224">
        <f>O175*H175</f>
        <v>0</v>
      </c>
      <c r="Q175" s="224">
        <v>0</v>
      </c>
      <c r="R175" s="224">
        <f>Q175*H175</f>
        <v>0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315</v>
      </c>
      <c r="AT175" s="226" t="s">
        <v>168</v>
      </c>
      <c r="AU175" s="226" t="s">
        <v>81</v>
      </c>
      <c r="AY175" s="20" t="s">
        <v>166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79</v>
      </c>
      <c r="BK175" s="227">
        <f>ROUND(I175*H175,2)</f>
        <v>0</v>
      </c>
      <c r="BL175" s="20" t="s">
        <v>315</v>
      </c>
      <c r="BM175" s="226" t="s">
        <v>1405</v>
      </c>
    </row>
    <row r="176" s="2" customFormat="1">
      <c r="A176" s="41"/>
      <c r="B176" s="42"/>
      <c r="C176" s="43"/>
      <c r="D176" s="228" t="s">
        <v>175</v>
      </c>
      <c r="E176" s="43"/>
      <c r="F176" s="229" t="s">
        <v>1406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175</v>
      </c>
      <c r="AU176" s="20" t="s">
        <v>81</v>
      </c>
    </row>
    <row r="177" s="12" customFormat="1" ht="25.92" customHeight="1">
      <c r="A177" s="12"/>
      <c r="B177" s="199"/>
      <c r="C177" s="200"/>
      <c r="D177" s="201" t="s">
        <v>70</v>
      </c>
      <c r="E177" s="202" t="s">
        <v>392</v>
      </c>
      <c r="F177" s="202" t="s">
        <v>1407</v>
      </c>
      <c r="G177" s="200"/>
      <c r="H177" s="200"/>
      <c r="I177" s="203"/>
      <c r="J177" s="204">
        <f>BK177</f>
        <v>0</v>
      </c>
      <c r="K177" s="200"/>
      <c r="L177" s="205"/>
      <c r="M177" s="206"/>
      <c r="N177" s="207"/>
      <c r="O177" s="207"/>
      <c r="P177" s="208">
        <f>P178+P201</f>
        <v>0</v>
      </c>
      <c r="Q177" s="207"/>
      <c r="R177" s="208">
        <f>R178+R201</f>
        <v>36.492373700000002</v>
      </c>
      <c r="S177" s="207"/>
      <c r="T177" s="209">
        <f>T178+T201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10" t="s">
        <v>185</v>
      </c>
      <c r="AT177" s="211" t="s">
        <v>70</v>
      </c>
      <c r="AU177" s="211" t="s">
        <v>71</v>
      </c>
      <c r="AY177" s="210" t="s">
        <v>166</v>
      </c>
      <c r="BK177" s="212">
        <f>BK178+BK201</f>
        <v>0</v>
      </c>
    </row>
    <row r="178" s="12" customFormat="1" ht="22.8" customHeight="1">
      <c r="A178" s="12"/>
      <c r="B178" s="199"/>
      <c r="C178" s="200"/>
      <c r="D178" s="201" t="s">
        <v>70</v>
      </c>
      <c r="E178" s="213" t="s">
        <v>1408</v>
      </c>
      <c r="F178" s="213" t="s">
        <v>1409</v>
      </c>
      <c r="G178" s="200"/>
      <c r="H178" s="200"/>
      <c r="I178" s="203"/>
      <c r="J178" s="214">
        <f>BK178</f>
        <v>0</v>
      </c>
      <c r="K178" s="200"/>
      <c r="L178" s="205"/>
      <c r="M178" s="206"/>
      <c r="N178" s="207"/>
      <c r="O178" s="207"/>
      <c r="P178" s="208">
        <f>SUM(P179:P200)</f>
        <v>0</v>
      </c>
      <c r="Q178" s="207"/>
      <c r="R178" s="208">
        <f>SUM(R179:R200)</f>
        <v>0.93740000000000001</v>
      </c>
      <c r="S178" s="207"/>
      <c r="T178" s="209">
        <f>SUM(T179:T200)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10" t="s">
        <v>185</v>
      </c>
      <c r="AT178" s="211" t="s">
        <v>70</v>
      </c>
      <c r="AU178" s="211" t="s">
        <v>79</v>
      </c>
      <c r="AY178" s="210" t="s">
        <v>166</v>
      </c>
      <c r="BK178" s="212">
        <f>SUM(BK179:BK200)</f>
        <v>0</v>
      </c>
    </row>
    <row r="179" s="2" customFormat="1" ht="16.5" customHeight="1">
      <c r="A179" s="41"/>
      <c r="B179" s="42"/>
      <c r="C179" s="215" t="s">
        <v>332</v>
      </c>
      <c r="D179" s="215" t="s">
        <v>168</v>
      </c>
      <c r="E179" s="216" t="s">
        <v>1410</v>
      </c>
      <c r="F179" s="217" t="s">
        <v>1411</v>
      </c>
      <c r="G179" s="218" t="s">
        <v>171</v>
      </c>
      <c r="H179" s="219">
        <v>8</v>
      </c>
      <c r="I179" s="220"/>
      <c r="J179" s="221">
        <f>ROUND(I179*H179,2)</f>
        <v>0</v>
      </c>
      <c r="K179" s="217" t="s">
        <v>172</v>
      </c>
      <c r="L179" s="47"/>
      <c r="M179" s="222" t="s">
        <v>19</v>
      </c>
      <c r="N179" s="223" t="s">
        <v>42</v>
      </c>
      <c r="O179" s="87"/>
      <c r="P179" s="224">
        <f>O179*H179</f>
        <v>0</v>
      </c>
      <c r="Q179" s="224">
        <v>0</v>
      </c>
      <c r="R179" s="224">
        <f>Q179*H179</f>
        <v>0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1412</v>
      </c>
      <c r="AT179" s="226" t="s">
        <v>168</v>
      </c>
      <c r="AU179" s="226" t="s">
        <v>81</v>
      </c>
      <c r="AY179" s="20" t="s">
        <v>166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79</v>
      </c>
      <c r="BK179" s="227">
        <f>ROUND(I179*H179,2)</f>
        <v>0</v>
      </c>
      <c r="BL179" s="20" t="s">
        <v>1412</v>
      </c>
      <c r="BM179" s="226" t="s">
        <v>1413</v>
      </c>
    </row>
    <row r="180" s="2" customFormat="1">
      <c r="A180" s="41"/>
      <c r="B180" s="42"/>
      <c r="C180" s="43"/>
      <c r="D180" s="228" t="s">
        <v>175</v>
      </c>
      <c r="E180" s="43"/>
      <c r="F180" s="229" t="s">
        <v>1414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175</v>
      </c>
      <c r="AU180" s="20" t="s">
        <v>81</v>
      </c>
    </row>
    <row r="181" s="13" customFormat="1">
      <c r="A181" s="13"/>
      <c r="B181" s="233"/>
      <c r="C181" s="234"/>
      <c r="D181" s="235" t="s">
        <v>177</v>
      </c>
      <c r="E181" s="236" t="s">
        <v>19</v>
      </c>
      <c r="F181" s="237" t="s">
        <v>1386</v>
      </c>
      <c r="G181" s="234"/>
      <c r="H181" s="236" t="s">
        <v>19</v>
      </c>
      <c r="I181" s="238"/>
      <c r="J181" s="234"/>
      <c r="K181" s="234"/>
      <c r="L181" s="239"/>
      <c r="M181" s="240"/>
      <c r="N181" s="241"/>
      <c r="O181" s="241"/>
      <c r="P181" s="241"/>
      <c r="Q181" s="241"/>
      <c r="R181" s="241"/>
      <c r="S181" s="241"/>
      <c r="T181" s="242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3" t="s">
        <v>177</v>
      </c>
      <c r="AU181" s="243" t="s">
        <v>81</v>
      </c>
      <c r="AV181" s="13" t="s">
        <v>79</v>
      </c>
      <c r="AW181" s="13" t="s">
        <v>33</v>
      </c>
      <c r="AX181" s="13" t="s">
        <v>71</v>
      </c>
      <c r="AY181" s="243" t="s">
        <v>166</v>
      </c>
    </row>
    <row r="182" s="13" customFormat="1">
      <c r="A182" s="13"/>
      <c r="B182" s="233"/>
      <c r="C182" s="234"/>
      <c r="D182" s="235" t="s">
        <v>177</v>
      </c>
      <c r="E182" s="236" t="s">
        <v>19</v>
      </c>
      <c r="F182" s="237" t="s">
        <v>1387</v>
      </c>
      <c r="G182" s="234"/>
      <c r="H182" s="236" t="s">
        <v>19</v>
      </c>
      <c r="I182" s="238"/>
      <c r="J182" s="234"/>
      <c r="K182" s="234"/>
      <c r="L182" s="239"/>
      <c r="M182" s="240"/>
      <c r="N182" s="241"/>
      <c r="O182" s="241"/>
      <c r="P182" s="241"/>
      <c r="Q182" s="241"/>
      <c r="R182" s="241"/>
      <c r="S182" s="241"/>
      <c r="T182" s="242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3" t="s">
        <v>177</v>
      </c>
      <c r="AU182" s="243" t="s">
        <v>81</v>
      </c>
      <c r="AV182" s="13" t="s">
        <v>79</v>
      </c>
      <c r="AW182" s="13" t="s">
        <v>33</v>
      </c>
      <c r="AX182" s="13" t="s">
        <v>71</v>
      </c>
      <c r="AY182" s="243" t="s">
        <v>166</v>
      </c>
    </row>
    <row r="183" s="14" customFormat="1">
      <c r="A183" s="14"/>
      <c r="B183" s="244"/>
      <c r="C183" s="245"/>
      <c r="D183" s="235" t="s">
        <v>177</v>
      </c>
      <c r="E183" s="246" t="s">
        <v>19</v>
      </c>
      <c r="F183" s="247" t="s">
        <v>226</v>
      </c>
      <c r="G183" s="245"/>
      <c r="H183" s="248">
        <v>8</v>
      </c>
      <c r="I183" s="249"/>
      <c r="J183" s="245"/>
      <c r="K183" s="245"/>
      <c r="L183" s="250"/>
      <c r="M183" s="251"/>
      <c r="N183" s="252"/>
      <c r="O183" s="252"/>
      <c r="P183" s="252"/>
      <c r="Q183" s="252"/>
      <c r="R183" s="252"/>
      <c r="S183" s="252"/>
      <c r="T183" s="253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4" t="s">
        <v>177</v>
      </c>
      <c r="AU183" s="254" t="s">
        <v>81</v>
      </c>
      <c r="AV183" s="14" t="s">
        <v>81</v>
      </c>
      <c r="AW183" s="14" t="s">
        <v>33</v>
      </c>
      <c r="AX183" s="14" t="s">
        <v>71</v>
      </c>
      <c r="AY183" s="254" t="s">
        <v>166</v>
      </c>
    </row>
    <row r="184" s="15" customFormat="1">
      <c r="A184" s="15"/>
      <c r="B184" s="255"/>
      <c r="C184" s="256"/>
      <c r="D184" s="235" t="s">
        <v>177</v>
      </c>
      <c r="E184" s="257" t="s">
        <v>19</v>
      </c>
      <c r="F184" s="258" t="s">
        <v>180</v>
      </c>
      <c r="G184" s="256"/>
      <c r="H184" s="259">
        <v>8</v>
      </c>
      <c r="I184" s="260"/>
      <c r="J184" s="256"/>
      <c r="K184" s="256"/>
      <c r="L184" s="261"/>
      <c r="M184" s="262"/>
      <c r="N184" s="263"/>
      <c r="O184" s="263"/>
      <c r="P184" s="263"/>
      <c r="Q184" s="263"/>
      <c r="R184" s="263"/>
      <c r="S184" s="263"/>
      <c r="T184" s="264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65" t="s">
        <v>177</v>
      </c>
      <c r="AU184" s="265" t="s">
        <v>81</v>
      </c>
      <c r="AV184" s="15" t="s">
        <v>173</v>
      </c>
      <c r="AW184" s="15" t="s">
        <v>33</v>
      </c>
      <c r="AX184" s="15" t="s">
        <v>79</v>
      </c>
      <c r="AY184" s="265" t="s">
        <v>166</v>
      </c>
    </row>
    <row r="185" s="2" customFormat="1" ht="16.5" customHeight="1">
      <c r="A185" s="41"/>
      <c r="B185" s="42"/>
      <c r="C185" s="283" t="s">
        <v>338</v>
      </c>
      <c r="D185" s="283" t="s">
        <v>392</v>
      </c>
      <c r="E185" s="284" t="s">
        <v>1415</v>
      </c>
      <c r="F185" s="285" t="s">
        <v>1416</v>
      </c>
      <c r="G185" s="286" t="s">
        <v>171</v>
      </c>
      <c r="H185" s="287">
        <v>8</v>
      </c>
      <c r="I185" s="288"/>
      <c r="J185" s="289">
        <f>ROUND(I185*H185,2)</f>
        <v>0</v>
      </c>
      <c r="K185" s="285" t="s">
        <v>172</v>
      </c>
      <c r="L185" s="290"/>
      <c r="M185" s="291" t="s">
        <v>19</v>
      </c>
      <c r="N185" s="292" t="s">
        <v>42</v>
      </c>
      <c r="O185" s="87"/>
      <c r="P185" s="224">
        <f>O185*H185</f>
        <v>0</v>
      </c>
      <c r="Q185" s="224">
        <v>0.11500000000000001</v>
      </c>
      <c r="R185" s="224">
        <f>Q185*H185</f>
        <v>0.92000000000000004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1417</v>
      </c>
      <c r="AT185" s="226" t="s">
        <v>392</v>
      </c>
      <c r="AU185" s="226" t="s">
        <v>81</v>
      </c>
      <c r="AY185" s="20" t="s">
        <v>166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79</v>
      </c>
      <c r="BK185" s="227">
        <f>ROUND(I185*H185,2)</f>
        <v>0</v>
      </c>
      <c r="BL185" s="20" t="s">
        <v>1417</v>
      </c>
      <c r="BM185" s="226" t="s">
        <v>1418</v>
      </c>
    </row>
    <row r="186" s="13" customFormat="1">
      <c r="A186" s="13"/>
      <c r="B186" s="233"/>
      <c r="C186" s="234"/>
      <c r="D186" s="235" t="s">
        <v>177</v>
      </c>
      <c r="E186" s="236" t="s">
        <v>19</v>
      </c>
      <c r="F186" s="237" t="s">
        <v>1386</v>
      </c>
      <c r="G186" s="234"/>
      <c r="H186" s="236" t="s">
        <v>19</v>
      </c>
      <c r="I186" s="238"/>
      <c r="J186" s="234"/>
      <c r="K186" s="234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177</v>
      </c>
      <c r="AU186" s="243" t="s">
        <v>81</v>
      </c>
      <c r="AV186" s="13" t="s">
        <v>79</v>
      </c>
      <c r="AW186" s="13" t="s">
        <v>33</v>
      </c>
      <c r="AX186" s="13" t="s">
        <v>71</v>
      </c>
      <c r="AY186" s="243" t="s">
        <v>166</v>
      </c>
    </row>
    <row r="187" s="13" customFormat="1">
      <c r="A187" s="13"/>
      <c r="B187" s="233"/>
      <c r="C187" s="234"/>
      <c r="D187" s="235" t="s">
        <v>177</v>
      </c>
      <c r="E187" s="236" t="s">
        <v>19</v>
      </c>
      <c r="F187" s="237" t="s">
        <v>1387</v>
      </c>
      <c r="G187" s="234"/>
      <c r="H187" s="236" t="s">
        <v>19</v>
      </c>
      <c r="I187" s="238"/>
      <c r="J187" s="234"/>
      <c r="K187" s="234"/>
      <c r="L187" s="239"/>
      <c r="M187" s="240"/>
      <c r="N187" s="241"/>
      <c r="O187" s="241"/>
      <c r="P187" s="241"/>
      <c r="Q187" s="241"/>
      <c r="R187" s="241"/>
      <c r="S187" s="241"/>
      <c r="T187" s="242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3" t="s">
        <v>177</v>
      </c>
      <c r="AU187" s="243" t="s">
        <v>81</v>
      </c>
      <c r="AV187" s="13" t="s">
        <v>79</v>
      </c>
      <c r="AW187" s="13" t="s">
        <v>33</v>
      </c>
      <c r="AX187" s="13" t="s">
        <v>71</v>
      </c>
      <c r="AY187" s="243" t="s">
        <v>166</v>
      </c>
    </row>
    <row r="188" s="14" customFormat="1">
      <c r="A188" s="14"/>
      <c r="B188" s="244"/>
      <c r="C188" s="245"/>
      <c r="D188" s="235" t="s">
        <v>177</v>
      </c>
      <c r="E188" s="246" t="s">
        <v>19</v>
      </c>
      <c r="F188" s="247" t="s">
        <v>226</v>
      </c>
      <c r="G188" s="245"/>
      <c r="H188" s="248">
        <v>8</v>
      </c>
      <c r="I188" s="249"/>
      <c r="J188" s="245"/>
      <c r="K188" s="245"/>
      <c r="L188" s="250"/>
      <c r="M188" s="251"/>
      <c r="N188" s="252"/>
      <c r="O188" s="252"/>
      <c r="P188" s="252"/>
      <c r="Q188" s="252"/>
      <c r="R188" s="252"/>
      <c r="S188" s="252"/>
      <c r="T188" s="25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4" t="s">
        <v>177</v>
      </c>
      <c r="AU188" s="254" t="s">
        <v>81</v>
      </c>
      <c r="AV188" s="14" t="s">
        <v>81</v>
      </c>
      <c r="AW188" s="14" t="s">
        <v>33</v>
      </c>
      <c r="AX188" s="14" t="s">
        <v>71</v>
      </c>
      <c r="AY188" s="254" t="s">
        <v>166</v>
      </c>
    </row>
    <row r="189" s="15" customFormat="1">
      <c r="A189" s="15"/>
      <c r="B189" s="255"/>
      <c r="C189" s="256"/>
      <c r="D189" s="235" t="s">
        <v>177</v>
      </c>
      <c r="E189" s="257" t="s">
        <v>19</v>
      </c>
      <c r="F189" s="258" t="s">
        <v>180</v>
      </c>
      <c r="G189" s="256"/>
      <c r="H189" s="259">
        <v>8</v>
      </c>
      <c r="I189" s="260"/>
      <c r="J189" s="256"/>
      <c r="K189" s="256"/>
      <c r="L189" s="261"/>
      <c r="M189" s="262"/>
      <c r="N189" s="263"/>
      <c r="O189" s="263"/>
      <c r="P189" s="263"/>
      <c r="Q189" s="263"/>
      <c r="R189" s="263"/>
      <c r="S189" s="263"/>
      <c r="T189" s="264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265" t="s">
        <v>177</v>
      </c>
      <c r="AU189" s="265" t="s">
        <v>81</v>
      </c>
      <c r="AV189" s="15" t="s">
        <v>173</v>
      </c>
      <c r="AW189" s="15" t="s">
        <v>33</v>
      </c>
      <c r="AX189" s="15" t="s">
        <v>79</v>
      </c>
      <c r="AY189" s="265" t="s">
        <v>166</v>
      </c>
    </row>
    <row r="190" s="2" customFormat="1" ht="16.5" customHeight="1">
      <c r="A190" s="41"/>
      <c r="B190" s="42"/>
      <c r="C190" s="215" t="s">
        <v>344</v>
      </c>
      <c r="D190" s="215" t="s">
        <v>168</v>
      </c>
      <c r="E190" s="216" t="s">
        <v>1419</v>
      </c>
      <c r="F190" s="217" t="s">
        <v>1420</v>
      </c>
      <c r="G190" s="218" t="s">
        <v>171</v>
      </c>
      <c r="H190" s="219">
        <v>3</v>
      </c>
      <c r="I190" s="220"/>
      <c r="J190" s="221">
        <f>ROUND(I190*H190,2)</f>
        <v>0</v>
      </c>
      <c r="K190" s="217" t="s">
        <v>172</v>
      </c>
      <c r="L190" s="47"/>
      <c r="M190" s="222" t="s">
        <v>19</v>
      </c>
      <c r="N190" s="223" t="s">
        <v>42</v>
      </c>
      <c r="O190" s="87"/>
      <c r="P190" s="224">
        <f>O190*H190</f>
        <v>0</v>
      </c>
      <c r="Q190" s="224">
        <v>0</v>
      </c>
      <c r="R190" s="224">
        <f>Q190*H190</f>
        <v>0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1412</v>
      </c>
      <c r="AT190" s="226" t="s">
        <v>168</v>
      </c>
      <c r="AU190" s="226" t="s">
        <v>81</v>
      </c>
      <c r="AY190" s="20" t="s">
        <v>166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79</v>
      </c>
      <c r="BK190" s="227">
        <f>ROUND(I190*H190,2)</f>
        <v>0</v>
      </c>
      <c r="BL190" s="20" t="s">
        <v>1412</v>
      </c>
      <c r="BM190" s="226" t="s">
        <v>1421</v>
      </c>
    </row>
    <row r="191" s="2" customFormat="1">
      <c r="A191" s="41"/>
      <c r="B191" s="42"/>
      <c r="C191" s="43"/>
      <c r="D191" s="228" t="s">
        <v>175</v>
      </c>
      <c r="E191" s="43"/>
      <c r="F191" s="229" t="s">
        <v>1422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175</v>
      </c>
      <c r="AU191" s="20" t="s">
        <v>81</v>
      </c>
    </row>
    <row r="192" s="13" customFormat="1">
      <c r="A192" s="13"/>
      <c r="B192" s="233"/>
      <c r="C192" s="234"/>
      <c r="D192" s="235" t="s">
        <v>177</v>
      </c>
      <c r="E192" s="236" t="s">
        <v>19</v>
      </c>
      <c r="F192" s="237" t="s">
        <v>1386</v>
      </c>
      <c r="G192" s="234"/>
      <c r="H192" s="236" t="s">
        <v>19</v>
      </c>
      <c r="I192" s="238"/>
      <c r="J192" s="234"/>
      <c r="K192" s="234"/>
      <c r="L192" s="239"/>
      <c r="M192" s="240"/>
      <c r="N192" s="241"/>
      <c r="O192" s="241"/>
      <c r="P192" s="241"/>
      <c r="Q192" s="241"/>
      <c r="R192" s="241"/>
      <c r="S192" s="241"/>
      <c r="T192" s="242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3" t="s">
        <v>177</v>
      </c>
      <c r="AU192" s="243" t="s">
        <v>81</v>
      </c>
      <c r="AV192" s="13" t="s">
        <v>79</v>
      </c>
      <c r="AW192" s="13" t="s">
        <v>33</v>
      </c>
      <c r="AX192" s="13" t="s">
        <v>71</v>
      </c>
      <c r="AY192" s="243" t="s">
        <v>166</v>
      </c>
    </row>
    <row r="193" s="13" customFormat="1">
      <c r="A193" s="13"/>
      <c r="B193" s="233"/>
      <c r="C193" s="234"/>
      <c r="D193" s="235" t="s">
        <v>177</v>
      </c>
      <c r="E193" s="236" t="s">
        <v>19</v>
      </c>
      <c r="F193" s="237" t="s">
        <v>1387</v>
      </c>
      <c r="G193" s="234"/>
      <c r="H193" s="236" t="s">
        <v>19</v>
      </c>
      <c r="I193" s="238"/>
      <c r="J193" s="234"/>
      <c r="K193" s="234"/>
      <c r="L193" s="239"/>
      <c r="M193" s="240"/>
      <c r="N193" s="241"/>
      <c r="O193" s="241"/>
      <c r="P193" s="241"/>
      <c r="Q193" s="241"/>
      <c r="R193" s="241"/>
      <c r="S193" s="241"/>
      <c r="T193" s="242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3" t="s">
        <v>177</v>
      </c>
      <c r="AU193" s="243" t="s">
        <v>81</v>
      </c>
      <c r="AV193" s="13" t="s">
        <v>79</v>
      </c>
      <c r="AW193" s="13" t="s">
        <v>33</v>
      </c>
      <c r="AX193" s="13" t="s">
        <v>71</v>
      </c>
      <c r="AY193" s="243" t="s">
        <v>166</v>
      </c>
    </row>
    <row r="194" s="14" customFormat="1">
      <c r="A194" s="14"/>
      <c r="B194" s="244"/>
      <c r="C194" s="245"/>
      <c r="D194" s="235" t="s">
        <v>177</v>
      </c>
      <c r="E194" s="246" t="s">
        <v>19</v>
      </c>
      <c r="F194" s="247" t="s">
        <v>185</v>
      </c>
      <c r="G194" s="245"/>
      <c r="H194" s="248">
        <v>3</v>
      </c>
      <c r="I194" s="249"/>
      <c r="J194" s="245"/>
      <c r="K194" s="245"/>
      <c r="L194" s="250"/>
      <c r="M194" s="251"/>
      <c r="N194" s="252"/>
      <c r="O194" s="252"/>
      <c r="P194" s="252"/>
      <c r="Q194" s="252"/>
      <c r="R194" s="252"/>
      <c r="S194" s="252"/>
      <c r="T194" s="25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4" t="s">
        <v>177</v>
      </c>
      <c r="AU194" s="254" t="s">
        <v>81</v>
      </c>
      <c r="AV194" s="14" t="s">
        <v>81</v>
      </c>
      <c r="AW194" s="14" t="s">
        <v>33</v>
      </c>
      <c r="AX194" s="14" t="s">
        <v>71</v>
      </c>
      <c r="AY194" s="254" t="s">
        <v>166</v>
      </c>
    </row>
    <row r="195" s="15" customFormat="1">
      <c r="A195" s="15"/>
      <c r="B195" s="255"/>
      <c r="C195" s="256"/>
      <c r="D195" s="235" t="s">
        <v>177</v>
      </c>
      <c r="E195" s="257" t="s">
        <v>19</v>
      </c>
      <c r="F195" s="258" t="s">
        <v>180</v>
      </c>
      <c r="G195" s="256"/>
      <c r="H195" s="259">
        <v>3</v>
      </c>
      <c r="I195" s="260"/>
      <c r="J195" s="256"/>
      <c r="K195" s="256"/>
      <c r="L195" s="261"/>
      <c r="M195" s="262"/>
      <c r="N195" s="263"/>
      <c r="O195" s="263"/>
      <c r="P195" s="263"/>
      <c r="Q195" s="263"/>
      <c r="R195" s="263"/>
      <c r="S195" s="263"/>
      <c r="T195" s="264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5" t="s">
        <v>177</v>
      </c>
      <c r="AU195" s="265" t="s">
        <v>81</v>
      </c>
      <c r="AV195" s="15" t="s">
        <v>173</v>
      </c>
      <c r="AW195" s="15" t="s">
        <v>33</v>
      </c>
      <c r="AX195" s="15" t="s">
        <v>79</v>
      </c>
      <c r="AY195" s="265" t="s">
        <v>166</v>
      </c>
    </row>
    <row r="196" s="2" customFormat="1" ht="16.5" customHeight="1">
      <c r="A196" s="41"/>
      <c r="B196" s="42"/>
      <c r="C196" s="283" t="s">
        <v>7</v>
      </c>
      <c r="D196" s="283" t="s">
        <v>392</v>
      </c>
      <c r="E196" s="284" t="s">
        <v>1423</v>
      </c>
      <c r="F196" s="285" t="s">
        <v>1424</v>
      </c>
      <c r="G196" s="286" t="s">
        <v>171</v>
      </c>
      <c r="H196" s="287">
        <v>3</v>
      </c>
      <c r="I196" s="288"/>
      <c r="J196" s="289">
        <f>ROUND(I196*H196,2)</f>
        <v>0</v>
      </c>
      <c r="K196" s="285" t="s">
        <v>172</v>
      </c>
      <c r="L196" s="290"/>
      <c r="M196" s="291" t="s">
        <v>19</v>
      </c>
      <c r="N196" s="292" t="s">
        <v>42</v>
      </c>
      <c r="O196" s="87"/>
      <c r="P196" s="224">
        <f>O196*H196</f>
        <v>0</v>
      </c>
      <c r="Q196" s="224">
        <v>0.0057999999999999996</v>
      </c>
      <c r="R196" s="224">
        <f>Q196*H196</f>
        <v>0.017399999999999999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1417</v>
      </c>
      <c r="AT196" s="226" t="s">
        <v>392</v>
      </c>
      <c r="AU196" s="226" t="s">
        <v>81</v>
      </c>
      <c r="AY196" s="20" t="s">
        <v>166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79</v>
      </c>
      <c r="BK196" s="227">
        <f>ROUND(I196*H196,2)</f>
        <v>0</v>
      </c>
      <c r="BL196" s="20" t="s">
        <v>1417</v>
      </c>
      <c r="BM196" s="226" t="s">
        <v>1425</v>
      </c>
    </row>
    <row r="197" s="13" customFormat="1">
      <c r="A197" s="13"/>
      <c r="B197" s="233"/>
      <c r="C197" s="234"/>
      <c r="D197" s="235" t="s">
        <v>177</v>
      </c>
      <c r="E197" s="236" t="s">
        <v>19</v>
      </c>
      <c r="F197" s="237" t="s">
        <v>1386</v>
      </c>
      <c r="G197" s="234"/>
      <c r="H197" s="236" t="s">
        <v>19</v>
      </c>
      <c r="I197" s="238"/>
      <c r="J197" s="234"/>
      <c r="K197" s="234"/>
      <c r="L197" s="239"/>
      <c r="M197" s="240"/>
      <c r="N197" s="241"/>
      <c r="O197" s="241"/>
      <c r="P197" s="241"/>
      <c r="Q197" s="241"/>
      <c r="R197" s="241"/>
      <c r="S197" s="241"/>
      <c r="T197" s="242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3" t="s">
        <v>177</v>
      </c>
      <c r="AU197" s="243" t="s">
        <v>81</v>
      </c>
      <c r="AV197" s="13" t="s">
        <v>79</v>
      </c>
      <c r="AW197" s="13" t="s">
        <v>33</v>
      </c>
      <c r="AX197" s="13" t="s">
        <v>71</v>
      </c>
      <c r="AY197" s="243" t="s">
        <v>166</v>
      </c>
    </row>
    <row r="198" s="13" customFormat="1">
      <c r="A198" s="13"/>
      <c r="B198" s="233"/>
      <c r="C198" s="234"/>
      <c r="D198" s="235" t="s">
        <v>177</v>
      </c>
      <c r="E198" s="236" t="s">
        <v>19</v>
      </c>
      <c r="F198" s="237" t="s">
        <v>1387</v>
      </c>
      <c r="G198" s="234"/>
      <c r="H198" s="236" t="s">
        <v>19</v>
      </c>
      <c r="I198" s="238"/>
      <c r="J198" s="234"/>
      <c r="K198" s="234"/>
      <c r="L198" s="239"/>
      <c r="M198" s="240"/>
      <c r="N198" s="241"/>
      <c r="O198" s="241"/>
      <c r="P198" s="241"/>
      <c r="Q198" s="241"/>
      <c r="R198" s="241"/>
      <c r="S198" s="241"/>
      <c r="T198" s="242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3" t="s">
        <v>177</v>
      </c>
      <c r="AU198" s="243" t="s">
        <v>81</v>
      </c>
      <c r="AV198" s="13" t="s">
        <v>79</v>
      </c>
      <c r="AW198" s="13" t="s">
        <v>33</v>
      </c>
      <c r="AX198" s="13" t="s">
        <v>71</v>
      </c>
      <c r="AY198" s="243" t="s">
        <v>166</v>
      </c>
    </row>
    <row r="199" s="14" customFormat="1">
      <c r="A199" s="14"/>
      <c r="B199" s="244"/>
      <c r="C199" s="245"/>
      <c r="D199" s="235" t="s">
        <v>177</v>
      </c>
      <c r="E199" s="246" t="s">
        <v>19</v>
      </c>
      <c r="F199" s="247" t="s">
        <v>185</v>
      </c>
      <c r="G199" s="245"/>
      <c r="H199" s="248">
        <v>3</v>
      </c>
      <c r="I199" s="249"/>
      <c r="J199" s="245"/>
      <c r="K199" s="245"/>
      <c r="L199" s="250"/>
      <c r="M199" s="251"/>
      <c r="N199" s="252"/>
      <c r="O199" s="252"/>
      <c r="P199" s="252"/>
      <c r="Q199" s="252"/>
      <c r="R199" s="252"/>
      <c r="S199" s="252"/>
      <c r="T199" s="253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4" t="s">
        <v>177</v>
      </c>
      <c r="AU199" s="254" t="s">
        <v>81</v>
      </c>
      <c r="AV199" s="14" t="s">
        <v>81</v>
      </c>
      <c r="AW199" s="14" t="s">
        <v>33</v>
      </c>
      <c r="AX199" s="14" t="s">
        <v>71</v>
      </c>
      <c r="AY199" s="254" t="s">
        <v>166</v>
      </c>
    </row>
    <row r="200" s="15" customFormat="1">
      <c r="A200" s="15"/>
      <c r="B200" s="255"/>
      <c r="C200" s="256"/>
      <c r="D200" s="235" t="s">
        <v>177</v>
      </c>
      <c r="E200" s="257" t="s">
        <v>19</v>
      </c>
      <c r="F200" s="258" t="s">
        <v>180</v>
      </c>
      <c r="G200" s="256"/>
      <c r="H200" s="259">
        <v>3</v>
      </c>
      <c r="I200" s="260"/>
      <c r="J200" s="256"/>
      <c r="K200" s="256"/>
      <c r="L200" s="261"/>
      <c r="M200" s="262"/>
      <c r="N200" s="263"/>
      <c r="O200" s="263"/>
      <c r="P200" s="263"/>
      <c r="Q200" s="263"/>
      <c r="R200" s="263"/>
      <c r="S200" s="263"/>
      <c r="T200" s="264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65" t="s">
        <v>177</v>
      </c>
      <c r="AU200" s="265" t="s">
        <v>81</v>
      </c>
      <c r="AV200" s="15" t="s">
        <v>173</v>
      </c>
      <c r="AW200" s="15" t="s">
        <v>33</v>
      </c>
      <c r="AX200" s="15" t="s">
        <v>79</v>
      </c>
      <c r="AY200" s="265" t="s">
        <v>166</v>
      </c>
    </row>
    <row r="201" s="12" customFormat="1" ht="22.8" customHeight="1">
      <c r="A201" s="12"/>
      <c r="B201" s="199"/>
      <c r="C201" s="200"/>
      <c r="D201" s="201" t="s">
        <v>70</v>
      </c>
      <c r="E201" s="213" t="s">
        <v>1426</v>
      </c>
      <c r="F201" s="213" t="s">
        <v>1427</v>
      </c>
      <c r="G201" s="200"/>
      <c r="H201" s="200"/>
      <c r="I201" s="203"/>
      <c r="J201" s="214">
        <f>BK201</f>
        <v>0</v>
      </c>
      <c r="K201" s="200"/>
      <c r="L201" s="205"/>
      <c r="M201" s="206"/>
      <c r="N201" s="207"/>
      <c r="O201" s="207"/>
      <c r="P201" s="208">
        <f>SUM(P202:P289)</f>
        <v>0</v>
      </c>
      <c r="Q201" s="207"/>
      <c r="R201" s="208">
        <f>SUM(R202:R289)</f>
        <v>35.554973700000005</v>
      </c>
      <c r="S201" s="207"/>
      <c r="T201" s="209">
        <f>SUM(T202:T289)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10" t="s">
        <v>185</v>
      </c>
      <c r="AT201" s="211" t="s">
        <v>70</v>
      </c>
      <c r="AU201" s="211" t="s">
        <v>79</v>
      </c>
      <c r="AY201" s="210" t="s">
        <v>166</v>
      </c>
      <c r="BK201" s="212">
        <f>SUM(BK202:BK289)</f>
        <v>0</v>
      </c>
    </row>
    <row r="202" s="2" customFormat="1" ht="16.5" customHeight="1">
      <c r="A202" s="41"/>
      <c r="B202" s="42"/>
      <c r="C202" s="215" t="s">
        <v>600</v>
      </c>
      <c r="D202" s="215" t="s">
        <v>168</v>
      </c>
      <c r="E202" s="216" t="s">
        <v>1428</v>
      </c>
      <c r="F202" s="217" t="s">
        <v>1429</v>
      </c>
      <c r="G202" s="218" t="s">
        <v>1430</v>
      </c>
      <c r="H202" s="219">
        <v>0.156</v>
      </c>
      <c r="I202" s="220"/>
      <c r="J202" s="221">
        <f>ROUND(I202*H202,2)</f>
        <v>0</v>
      </c>
      <c r="K202" s="217" t="s">
        <v>172</v>
      </c>
      <c r="L202" s="47"/>
      <c r="M202" s="222" t="s">
        <v>19</v>
      </c>
      <c r="N202" s="223" t="s">
        <v>42</v>
      </c>
      <c r="O202" s="87"/>
      <c r="P202" s="224">
        <f>O202*H202</f>
        <v>0</v>
      </c>
      <c r="Q202" s="224">
        <v>0.0088000000000000005</v>
      </c>
      <c r="R202" s="224">
        <f>Q202*H202</f>
        <v>0.0013728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1412</v>
      </c>
      <c r="AT202" s="226" t="s">
        <v>168</v>
      </c>
      <c r="AU202" s="226" t="s">
        <v>81</v>
      </c>
      <c r="AY202" s="20" t="s">
        <v>166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79</v>
      </c>
      <c r="BK202" s="227">
        <f>ROUND(I202*H202,2)</f>
        <v>0</v>
      </c>
      <c r="BL202" s="20" t="s">
        <v>1412</v>
      </c>
      <c r="BM202" s="226" t="s">
        <v>1431</v>
      </c>
    </row>
    <row r="203" s="2" customFormat="1">
      <c r="A203" s="41"/>
      <c r="B203" s="42"/>
      <c r="C203" s="43"/>
      <c r="D203" s="228" t="s">
        <v>175</v>
      </c>
      <c r="E203" s="43"/>
      <c r="F203" s="229" t="s">
        <v>1432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175</v>
      </c>
      <c r="AU203" s="20" t="s">
        <v>81</v>
      </c>
    </row>
    <row r="204" s="13" customFormat="1">
      <c r="A204" s="13"/>
      <c r="B204" s="233"/>
      <c r="C204" s="234"/>
      <c r="D204" s="235" t="s">
        <v>177</v>
      </c>
      <c r="E204" s="236" t="s">
        <v>19</v>
      </c>
      <c r="F204" s="237" t="s">
        <v>1386</v>
      </c>
      <c r="G204" s="234"/>
      <c r="H204" s="236" t="s">
        <v>19</v>
      </c>
      <c r="I204" s="238"/>
      <c r="J204" s="234"/>
      <c r="K204" s="234"/>
      <c r="L204" s="239"/>
      <c r="M204" s="240"/>
      <c r="N204" s="241"/>
      <c r="O204" s="241"/>
      <c r="P204" s="241"/>
      <c r="Q204" s="241"/>
      <c r="R204" s="241"/>
      <c r="S204" s="241"/>
      <c r="T204" s="242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3" t="s">
        <v>177</v>
      </c>
      <c r="AU204" s="243" t="s">
        <v>81</v>
      </c>
      <c r="AV204" s="13" t="s">
        <v>79</v>
      </c>
      <c r="AW204" s="13" t="s">
        <v>33</v>
      </c>
      <c r="AX204" s="13" t="s">
        <v>71</v>
      </c>
      <c r="AY204" s="243" t="s">
        <v>166</v>
      </c>
    </row>
    <row r="205" s="13" customFormat="1">
      <c r="A205" s="13"/>
      <c r="B205" s="233"/>
      <c r="C205" s="234"/>
      <c r="D205" s="235" t="s">
        <v>177</v>
      </c>
      <c r="E205" s="236" t="s">
        <v>19</v>
      </c>
      <c r="F205" s="237" t="s">
        <v>1387</v>
      </c>
      <c r="G205" s="234"/>
      <c r="H205" s="236" t="s">
        <v>19</v>
      </c>
      <c r="I205" s="238"/>
      <c r="J205" s="234"/>
      <c r="K205" s="234"/>
      <c r="L205" s="239"/>
      <c r="M205" s="240"/>
      <c r="N205" s="241"/>
      <c r="O205" s="241"/>
      <c r="P205" s="241"/>
      <c r="Q205" s="241"/>
      <c r="R205" s="241"/>
      <c r="S205" s="241"/>
      <c r="T205" s="242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3" t="s">
        <v>177</v>
      </c>
      <c r="AU205" s="243" t="s">
        <v>81</v>
      </c>
      <c r="AV205" s="13" t="s">
        <v>79</v>
      </c>
      <c r="AW205" s="13" t="s">
        <v>33</v>
      </c>
      <c r="AX205" s="13" t="s">
        <v>71</v>
      </c>
      <c r="AY205" s="243" t="s">
        <v>166</v>
      </c>
    </row>
    <row r="206" s="14" customFormat="1">
      <c r="A206" s="14"/>
      <c r="B206" s="244"/>
      <c r="C206" s="245"/>
      <c r="D206" s="235" t="s">
        <v>177</v>
      </c>
      <c r="E206" s="246" t="s">
        <v>19</v>
      </c>
      <c r="F206" s="247" t="s">
        <v>1433</v>
      </c>
      <c r="G206" s="245"/>
      <c r="H206" s="248">
        <v>0.156</v>
      </c>
      <c r="I206" s="249"/>
      <c r="J206" s="245"/>
      <c r="K206" s="245"/>
      <c r="L206" s="250"/>
      <c r="M206" s="251"/>
      <c r="N206" s="252"/>
      <c r="O206" s="252"/>
      <c r="P206" s="252"/>
      <c r="Q206" s="252"/>
      <c r="R206" s="252"/>
      <c r="S206" s="252"/>
      <c r="T206" s="253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4" t="s">
        <v>177</v>
      </c>
      <c r="AU206" s="254" t="s">
        <v>81</v>
      </c>
      <c r="AV206" s="14" t="s">
        <v>81</v>
      </c>
      <c r="AW206" s="14" t="s">
        <v>33</v>
      </c>
      <c r="AX206" s="14" t="s">
        <v>71</v>
      </c>
      <c r="AY206" s="254" t="s">
        <v>166</v>
      </c>
    </row>
    <row r="207" s="15" customFormat="1">
      <c r="A207" s="15"/>
      <c r="B207" s="255"/>
      <c r="C207" s="256"/>
      <c r="D207" s="235" t="s">
        <v>177</v>
      </c>
      <c r="E207" s="257" t="s">
        <v>19</v>
      </c>
      <c r="F207" s="258" t="s">
        <v>180</v>
      </c>
      <c r="G207" s="256"/>
      <c r="H207" s="259">
        <v>0.156</v>
      </c>
      <c r="I207" s="260"/>
      <c r="J207" s="256"/>
      <c r="K207" s="256"/>
      <c r="L207" s="261"/>
      <c r="M207" s="262"/>
      <c r="N207" s="263"/>
      <c r="O207" s="263"/>
      <c r="P207" s="263"/>
      <c r="Q207" s="263"/>
      <c r="R207" s="263"/>
      <c r="S207" s="263"/>
      <c r="T207" s="264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65" t="s">
        <v>177</v>
      </c>
      <c r="AU207" s="265" t="s">
        <v>81</v>
      </c>
      <c r="AV207" s="15" t="s">
        <v>173</v>
      </c>
      <c r="AW207" s="15" t="s">
        <v>33</v>
      </c>
      <c r="AX207" s="15" t="s">
        <v>79</v>
      </c>
      <c r="AY207" s="265" t="s">
        <v>166</v>
      </c>
    </row>
    <row r="208" s="2" customFormat="1" ht="24.15" customHeight="1">
      <c r="A208" s="41"/>
      <c r="B208" s="42"/>
      <c r="C208" s="215" t="s">
        <v>605</v>
      </c>
      <c r="D208" s="215" t="s">
        <v>168</v>
      </c>
      <c r="E208" s="216" t="s">
        <v>1434</v>
      </c>
      <c r="F208" s="217" t="s">
        <v>1435</v>
      </c>
      <c r="G208" s="218" t="s">
        <v>194</v>
      </c>
      <c r="H208" s="219">
        <v>5.0960000000000001</v>
      </c>
      <c r="I208" s="220"/>
      <c r="J208" s="221">
        <f>ROUND(I208*H208,2)</f>
        <v>0</v>
      </c>
      <c r="K208" s="217" t="s">
        <v>172</v>
      </c>
      <c r="L208" s="47"/>
      <c r="M208" s="222" t="s">
        <v>19</v>
      </c>
      <c r="N208" s="223" t="s">
        <v>42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1412</v>
      </c>
      <c r="AT208" s="226" t="s">
        <v>168</v>
      </c>
      <c r="AU208" s="226" t="s">
        <v>81</v>
      </c>
      <c r="AY208" s="20" t="s">
        <v>166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79</v>
      </c>
      <c r="BK208" s="227">
        <f>ROUND(I208*H208,2)</f>
        <v>0</v>
      </c>
      <c r="BL208" s="20" t="s">
        <v>1412</v>
      </c>
      <c r="BM208" s="226" t="s">
        <v>1436</v>
      </c>
    </row>
    <row r="209" s="2" customFormat="1">
      <c r="A209" s="41"/>
      <c r="B209" s="42"/>
      <c r="C209" s="43"/>
      <c r="D209" s="228" t="s">
        <v>175</v>
      </c>
      <c r="E209" s="43"/>
      <c r="F209" s="229" t="s">
        <v>1437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175</v>
      </c>
      <c r="AU209" s="20" t="s">
        <v>81</v>
      </c>
    </row>
    <row r="210" s="13" customFormat="1">
      <c r="A210" s="13"/>
      <c r="B210" s="233"/>
      <c r="C210" s="234"/>
      <c r="D210" s="235" t="s">
        <v>177</v>
      </c>
      <c r="E210" s="236" t="s">
        <v>19</v>
      </c>
      <c r="F210" s="237" t="s">
        <v>1386</v>
      </c>
      <c r="G210" s="234"/>
      <c r="H210" s="236" t="s">
        <v>19</v>
      </c>
      <c r="I210" s="238"/>
      <c r="J210" s="234"/>
      <c r="K210" s="234"/>
      <c r="L210" s="239"/>
      <c r="M210" s="240"/>
      <c r="N210" s="241"/>
      <c r="O210" s="241"/>
      <c r="P210" s="241"/>
      <c r="Q210" s="241"/>
      <c r="R210" s="241"/>
      <c r="S210" s="241"/>
      <c r="T210" s="24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3" t="s">
        <v>177</v>
      </c>
      <c r="AU210" s="243" t="s">
        <v>81</v>
      </c>
      <c r="AV210" s="13" t="s">
        <v>79</v>
      </c>
      <c r="AW210" s="13" t="s">
        <v>33</v>
      </c>
      <c r="AX210" s="13" t="s">
        <v>71</v>
      </c>
      <c r="AY210" s="243" t="s">
        <v>166</v>
      </c>
    </row>
    <row r="211" s="13" customFormat="1">
      <c r="A211" s="13"/>
      <c r="B211" s="233"/>
      <c r="C211" s="234"/>
      <c r="D211" s="235" t="s">
        <v>177</v>
      </c>
      <c r="E211" s="236" t="s">
        <v>19</v>
      </c>
      <c r="F211" s="237" t="s">
        <v>1387</v>
      </c>
      <c r="G211" s="234"/>
      <c r="H211" s="236" t="s">
        <v>19</v>
      </c>
      <c r="I211" s="238"/>
      <c r="J211" s="234"/>
      <c r="K211" s="234"/>
      <c r="L211" s="239"/>
      <c r="M211" s="240"/>
      <c r="N211" s="241"/>
      <c r="O211" s="241"/>
      <c r="P211" s="241"/>
      <c r="Q211" s="241"/>
      <c r="R211" s="241"/>
      <c r="S211" s="241"/>
      <c r="T211" s="242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3" t="s">
        <v>177</v>
      </c>
      <c r="AU211" s="243" t="s">
        <v>81</v>
      </c>
      <c r="AV211" s="13" t="s">
        <v>79</v>
      </c>
      <c r="AW211" s="13" t="s">
        <v>33</v>
      </c>
      <c r="AX211" s="13" t="s">
        <v>71</v>
      </c>
      <c r="AY211" s="243" t="s">
        <v>166</v>
      </c>
    </row>
    <row r="212" s="13" customFormat="1">
      <c r="A212" s="13"/>
      <c r="B212" s="233"/>
      <c r="C212" s="234"/>
      <c r="D212" s="235" t="s">
        <v>177</v>
      </c>
      <c r="E212" s="236" t="s">
        <v>19</v>
      </c>
      <c r="F212" s="237" t="s">
        <v>1438</v>
      </c>
      <c r="G212" s="234"/>
      <c r="H212" s="236" t="s">
        <v>19</v>
      </c>
      <c r="I212" s="238"/>
      <c r="J212" s="234"/>
      <c r="K212" s="234"/>
      <c r="L212" s="239"/>
      <c r="M212" s="240"/>
      <c r="N212" s="241"/>
      <c r="O212" s="241"/>
      <c r="P212" s="241"/>
      <c r="Q212" s="241"/>
      <c r="R212" s="241"/>
      <c r="S212" s="241"/>
      <c r="T212" s="242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3" t="s">
        <v>177</v>
      </c>
      <c r="AU212" s="243" t="s">
        <v>81</v>
      </c>
      <c r="AV212" s="13" t="s">
        <v>79</v>
      </c>
      <c r="AW212" s="13" t="s">
        <v>33</v>
      </c>
      <c r="AX212" s="13" t="s">
        <v>71</v>
      </c>
      <c r="AY212" s="243" t="s">
        <v>166</v>
      </c>
    </row>
    <row r="213" s="14" customFormat="1">
      <c r="A213" s="14"/>
      <c r="B213" s="244"/>
      <c r="C213" s="245"/>
      <c r="D213" s="235" t="s">
        <v>177</v>
      </c>
      <c r="E213" s="246" t="s">
        <v>19</v>
      </c>
      <c r="F213" s="247" t="s">
        <v>1439</v>
      </c>
      <c r="G213" s="245"/>
      <c r="H213" s="248">
        <v>5.0960000000000001</v>
      </c>
      <c r="I213" s="249"/>
      <c r="J213" s="245"/>
      <c r="K213" s="245"/>
      <c r="L213" s="250"/>
      <c r="M213" s="251"/>
      <c r="N213" s="252"/>
      <c r="O213" s="252"/>
      <c r="P213" s="252"/>
      <c r="Q213" s="252"/>
      <c r="R213" s="252"/>
      <c r="S213" s="252"/>
      <c r="T213" s="253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4" t="s">
        <v>177</v>
      </c>
      <c r="AU213" s="254" t="s">
        <v>81</v>
      </c>
      <c r="AV213" s="14" t="s">
        <v>81</v>
      </c>
      <c r="AW213" s="14" t="s">
        <v>33</v>
      </c>
      <c r="AX213" s="14" t="s">
        <v>71</v>
      </c>
      <c r="AY213" s="254" t="s">
        <v>166</v>
      </c>
    </row>
    <row r="214" s="15" customFormat="1">
      <c r="A214" s="15"/>
      <c r="B214" s="255"/>
      <c r="C214" s="256"/>
      <c r="D214" s="235" t="s">
        <v>177</v>
      </c>
      <c r="E214" s="257" t="s">
        <v>19</v>
      </c>
      <c r="F214" s="258" t="s">
        <v>180</v>
      </c>
      <c r="G214" s="256"/>
      <c r="H214" s="259">
        <v>5.0960000000000001</v>
      </c>
      <c r="I214" s="260"/>
      <c r="J214" s="256"/>
      <c r="K214" s="256"/>
      <c r="L214" s="261"/>
      <c r="M214" s="262"/>
      <c r="N214" s="263"/>
      <c r="O214" s="263"/>
      <c r="P214" s="263"/>
      <c r="Q214" s="263"/>
      <c r="R214" s="263"/>
      <c r="S214" s="263"/>
      <c r="T214" s="264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65" t="s">
        <v>177</v>
      </c>
      <c r="AU214" s="265" t="s">
        <v>81</v>
      </c>
      <c r="AV214" s="15" t="s">
        <v>173</v>
      </c>
      <c r="AW214" s="15" t="s">
        <v>33</v>
      </c>
      <c r="AX214" s="15" t="s">
        <v>79</v>
      </c>
      <c r="AY214" s="265" t="s">
        <v>166</v>
      </c>
    </row>
    <row r="215" s="2" customFormat="1" ht="33" customHeight="1">
      <c r="A215" s="41"/>
      <c r="B215" s="42"/>
      <c r="C215" s="215" t="s">
        <v>610</v>
      </c>
      <c r="D215" s="215" t="s">
        <v>168</v>
      </c>
      <c r="E215" s="216" t="s">
        <v>1440</v>
      </c>
      <c r="F215" s="217" t="s">
        <v>1441</v>
      </c>
      <c r="G215" s="218" t="s">
        <v>524</v>
      </c>
      <c r="H215" s="219">
        <v>155.5</v>
      </c>
      <c r="I215" s="220"/>
      <c r="J215" s="221">
        <f>ROUND(I215*H215,2)</f>
        <v>0</v>
      </c>
      <c r="K215" s="217" t="s">
        <v>172</v>
      </c>
      <c r="L215" s="47"/>
      <c r="M215" s="222" t="s">
        <v>19</v>
      </c>
      <c r="N215" s="223" t="s">
        <v>42</v>
      </c>
      <c r="O215" s="87"/>
      <c r="P215" s="224">
        <f>O215*H215</f>
        <v>0</v>
      </c>
      <c r="Q215" s="224">
        <v>0</v>
      </c>
      <c r="R215" s="224">
        <f>Q215*H215</f>
        <v>0</v>
      </c>
      <c r="S215" s="224">
        <v>0</v>
      </c>
      <c r="T215" s="225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1412</v>
      </c>
      <c r="AT215" s="226" t="s">
        <v>168</v>
      </c>
      <c r="AU215" s="226" t="s">
        <v>81</v>
      </c>
      <c r="AY215" s="20" t="s">
        <v>166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79</v>
      </c>
      <c r="BK215" s="227">
        <f>ROUND(I215*H215,2)</f>
        <v>0</v>
      </c>
      <c r="BL215" s="20" t="s">
        <v>1412</v>
      </c>
      <c r="BM215" s="226" t="s">
        <v>1442</v>
      </c>
    </row>
    <row r="216" s="2" customFormat="1">
      <c r="A216" s="41"/>
      <c r="B216" s="42"/>
      <c r="C216" s="43"/>
      <c r="D216" s="228" t="s">
        <v>175</v>
      </c>
      <c r="E216" s="43"/>
      <c r="F216" s="229" t="s">
        <v>1443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175</v>
      </c>
      <c r="AU216" s="20" t="s">
        <v>81</v>
      </c>
    </row>
    <row r="217" s="13" customFormat="1">
      <c r="A217" s="13"/>
      <c r="B217" s="233"/>
      <c r="C217" s="234"/>
      <c r="D217" s="235" t="s">
        <v>177</v>
      </c>
      <c r="E217" s="236" t="s">
        <v>19</v>
      </c>
      <c r="F217" s="237" t="s">
        <v>1386</v>
      </c>
      <c r="G217" s="234"/>
      <c r="H217" s="236" t="s">
        <v>19</v>
      </c>
      <c r="I217" s="238"/>
      <c r="J217" s="234"/>
      <c r="K217" s="234"/>
      <c r="L217" s="239"/>
      <c r="M217" s="240"/>
      <c r="N217" s="241"/>
      <c r="O217" s="241"/>
      <c r="P217" s="241"/>
      <c r="Q217" s="241"/>
      <c r="R217" s="241"/>
      <c r="S217" s="241"/>
      <c r="T217" s="242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3" t="s">
        <v>177</v>
      </c>
      <c r="AU217" s="243" t="s">
        <v>81</v>
      </c>
      <c r="AV217" s="13" t="s">
        <v>79</v>
      </c>
      <c r="AW217" s="13" t="s">
        <v>33</v>
      </c>
      <c r="AX217" s="13" t="s">
        <v>71</v>
      </c>
      <c r="AY217" s="243" t="s">
        <v>166</v>
      </c>
    </row>
    <row r="218" s="13" customFormat="1">
      <c r="A218" s="13"/>
      <c r="B218" s="233"/>
      <c r="C218" s="234"/>
      <c r="D218" s="235" t="s">
        <v>177</v>
      </c>
      <c r="E218" s="236" t="s">
        <v>19</v>
      </c>
      <c r="F218" s="237" t="s">
        <v>1387</v>
      </c>
      <c r="G218" s="234"/>
      <c r="H218" s="236" t="s">
        <v>19</v>
      </c>
      <c r="I218" s="238"/>
      <c r="J218" s="234"/>
      <c r="K218" s="234"/>
      <c r="L218" s="239"/>
      <c r="M218" s="240"/>
      <c r="N218" s="241"/>
      <c r="O218" s="241"/>
      <c r="P218" s="241"/>
      <c r="Q218" s="241"/>
      <c r="R218" s="241"/>
      <c r="S218" s="241"/>
      <c r="T218" s="242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3" t="s">
        <v>177</v>
      </c>
      <c r="AU218" s="243" t="s">
        <v>81</v>
      </c>
      <c r="AV218" s="13" t="s">
        <v>79</v>
      </c>
      <c r="AW218" s="13" t="s">
        <v>33</v>
      </c>
      <c r="AX218" s="13" t="s">
        <v>71</v>
      </c>
      <c r="AY218" s="243" t="s">
        <v>166</v>
      </c>
    </row>
    <row r="219" s="14" customFormat="1">
      <c r="A219" s="14"/>
      <c r="B219" s="244"/>
      <c r="C219" s="245"/>
      <c r="D219" s="235" t="s">
        <v>177</v>
      </c>
      <c r="E219" s="246" t="s">
        <v>19</v>
      </c>
      <c r="F219" s="247" t="s">
        <v>1388</v>
      </c>
      <c r="G219" s="245"/>
      <c r="H219" s="248">
        <v>155.5</v>
      </c>
      <c r="I219" s="249"/>
      <c r="J219" s="245"/>
      <c r="K219" s="245"/>
      <c r="L219" s="250"/>
      <c r="M219" s="251"/>
      <c r="N219" s="252"/>
      <c r="O219" s="252"/>
      <c r="P219" s="252"/>
      <c r="Q219" s="252"/>
      <c r="R219" s="252"/>
      <c r="S219" s="252"/>
      <c r="T219" s="253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4" t="s">
        <v>177</v>
      </c>
      <c r="AU219" s="254" t="s">
        <v>81</v>
      </c>
      <c r="AV219" s="14" t="s">
        <v>81</v>
      </c>
      <c r="AW219" s="14" t="s">
        <v>33</v>
      </c>
      <c r="AX219" s="14" t="s">
        <v>71</v>
      </c>
      <c r="AY219" s="254" t="s">
        <v>166</v>
      </c>
    </row>
    <row r="220" s="15" customFormat="1">
      <c r="A220" s="15"/>
      <c r="B220" s="255"/>
      <c r="C220" s="256"/>
      <c r="D220" s="235" t="s">
        <v>177</v>
      </c>
      <c r="E220" s="257" t="s">
        <v>19</v>
      </c>
      <c r="F220" s="258" t="s">
        <v>180</v>
      </c>
      <c r="G220" s="256"/>
      <c r="H220" s="259">
        <v>155.5</v>
      </c>
      <c r="I220" s="260"/>
      <c r="J220" s="256"/>
      <c r="K220" s="256"/>
      <c r="L220" s="261"/>
      <c r="M220" s="262"/>
      <c r="N220" s="263"/>
      <c r="O220" s="263"/>
      <c r="P220" s="263"/>
      <c r="Q220" s="263"/>
      <c r="R220" s="263"/>
      <c r="S220" s="263"/>
      <c r="T220" s="264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65" t="s">
        <v>177</v>
      </c>
      <c r="AU220" s="265" t="s">
        <v>81</v>
      </c>
      <c r="AV220" s="15" t="s">
        <v>173</v>
      </c>
      <c r="AW220" s="15" t="s">
        <v>33</v>
      </c>
      <c r="AX220" s="15" t="s">
        <v>79</v>
      </c>
      <c r="AY220" s="265" t="s">
        <v>166</v>
      </c>
    </row>
    <row r="221" s="2" customFormat="1" ht="24.15" customHeight="1">
      <c r="A221" s="41"/>
      <c r="B221" s="42"/>
      <c r="C221" s="215" t="s">
        <v>616</v>
      </c>
      <c r="D221" s="215" t="s">
        <v>168</v>
      </c>
      <c r="E221" s="216" t="s">
        <v>1444</v>
      </c>
      <c r="F221" s="217" t="s">
        <v>1445</v>
      </c>
      <c r="G221" s="218" t="s">
        <v>194</v>
      </c>
      <c r="H221" s="219">
        <v>15.981</v>
      </c>
      <c r="I221" s="220"/>
      <c r="J221" s="221">
        <f>ROUND(I221*H221,2)</f>
        <v>0</v>
      </c>
      <c r="K221" s="217" t="s">
        <v>172</v>
      </c>
      <c r="L221" s="47"/>
      <c r="M221" s="222" t="s">
        <v>19</v>
      </c>
      <c r="N221" s="223" t="s">
        <v>42</v>
      </c>
      <c r="O221" s="87"/>
      <c r="P221" s="224">
        <f>O221*H221</f>
        <v>0</v>
      </c>
      <c r="Q221" s="224">
        <v>0</v>
      </c>
      <c r="R221" s="224">
        <f>Q221*H221</f>
        <v>0</v>
      </c>
      <c r="S221" s="224">
        <v>0</v>
      </c>
      <c r="T221" s="225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6" t="s">
        <v>1412</v>
      </c>
      <c r="AT221" s="226" t="s">
        <v>168</v>
      </c>
      <c r="AU221" s="226" t="s">
        <v>81</v>
      </c>
      <c r="AY221" s="20" t="s">
        <v>166</v>
      </c>
      <c r="BE221" s="227">
        <f>IF(N221="základní",J221,0)</f>
        <v>0</v>
      </c>
      <c r="BF221" s="227">
        <f>IF(N221="snížená",J221,0)</f>
        <v>0</v>
      </c>
      <c r="BG221" s="227">
        <f>IF(N221="zákl. přenesená",J221,0)</f>
        <v>0</v>
      </c>
      <c r="BH221" s="227">
        <f>IF(N221="sníž. přenesená",J221,0)</f>
        <v>0</v>
      </c>
      <c r="BI221" s="227">
        <f>IF(N221="nulová",J221,0)</f>
        <v>0</v>
      </c>
      <c r="BJ221" s="20" t="s">
        <v>79</v>
      </c>
      <c r="BK221" s="227">
        <f>ROUND(I221*H221,2)</f>
        <v>0</v>
      </c>
      <c r="BL221" s="20" t="s">
        <v>1412</v>
      </c>
      <c r="BM221" s="226" t="s">
        <v>1446</v>
      </c>
    </row>
    <row r="222" s="2" customFormat="1">
      <c r="A222" s="41"/>
      <c r="B222" s="42"/>
      <c r="C222" s="43"/>
      <c r="D222" s="228" t="s">
        <v>175</v>
      </c>
      <c r="E222" s="43"/>
      <c r="F222" s="229" t="s">
        <v>1447</v>
      </c>
      <c r="G222" s="43"/>
      <c r="H222" s="43"/>
      <c r="I222" s="230"/>
      <c r="J222" s="43"/>
      <c r="K222" s="43"/>
      <c r="L222" s="47"/>
      <c r="M222" s="231"/>
      <c r="N222" s="232"/>
      <c r="O222" s="87"/>
      <c r="P222" s="87"/>
      <c r="Q222" s="87"/>
      <c r="R222" s="87"/>
      <c r="S222" s="87"/>
      <c r="T222" s="88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0" t="s">
        <v>175</v>
      </c>
      <c r="AU222" s="20" t="s">
        <v>81</v>
      </c>
    </row>
    <row r="223" s="13" customFormat="1">
      <c r="A223" s="13"/>
      <c r="B223" s="233"/>
      <c r="C223" s="234"/>
      <c r="D223" s="235" t="s">
        <v>177</v>
      </c>
      <c r="E223" s="236" t="s">
        <v>19</v>
      </c>
      <c r="F223" s="237" t="s">
        <v>1386</v>
      </c>
      <c r="G223" s="234"/>
      <c r="H223" s="236" t="s">
        <v>19</v>
      </c>
      <c r="I223" s="238"/>
      <c r="J223" s="234"/>
      <c r="K223" s="234"/>
      <c r="L223" s="239"/>
      <c r="M223" s="240"/>
      <c r="N223" s="241"/>
      <c r="O223" s="241"/>
      <c r="P223" s="241"/>
      <c r="Q223" s="241"/>
      <c r="R223" s="241"/>
      <c r="S223" s="241"/>
      <c r="T223" s="242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3" t="s">
        <v>177</v>
      </c>
      <c r="AU223" s="243" t="s">
        <v>81</v>
      </c>
      <c r="AV223" s="13" t="s">
        <v>79</v>
      </c>
      <c r="AW223" s="13" t="s">
        <v>33</v>
      </c>
      <c r="AX223" s="13" t="s">
        <v>71</v>
      </c>
      <c r="AY223" s="243" t="s">
        <v>166</v>
      </c>
    </row>
    <row r="224" s="13" customFormat="1">
      <c r="A224" s="13"/>
      <c r="B224" s="233"/>
      <c r="C224" s="234"/>
      <c r="D224" s="235" t="s">
        <v>177</v>
      </c>
      <c r="E224" s="236" t="s">
        <v>19</v>
      </c>
      <c r="F224" s="237" t="s">
        <v>1387</v>
      </c>
      <c r="G224" s="234"/>
      <c r="H224" s="236" t="s">
        <v>19</v>
      </c>
      <c r="I224" s="238"/>
      <c r="J224" s="234"/>
      <c r="K224" s="234"/>
      <c r="L224" s="239"/>
      <c r="M224" s="240"/>
      <c r="N224" s="241"/>
      <c r="O224" s="241"/>
      <c r="P224" s="241"/>
      <c r="Q224" s="241"/>
      <c r="R224" s="241"/>
      <c r="S224" s="241"/>
      <c r="T224" s="242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3" t="s">
        <v>177</v>
      </c>
      <c r="AU224" s="243" t="s">
        <v>81</v>
      </c>
      <c r="AV224" s="13" t="s">
        <v>79</v>
      </c>
      <c r="AW224" s="13" t="s">
        <v>33</v>
      </c>
      <c r="AX224" s="13" t="s">
        <v>71</v>
      </c>
      <c r="AY224" s="243" t="s">
        <v>166</v>
      </c>
    </row>
    <row r="225" s="14" customFormat="1">
      <c r="A225" s="14"/>
      <c r="B225" s="244"/>
      <c r="C225" s="245"/>
      <c r="D225" s="235" t="s">
        <v>177</v>
      </c>
      <c r="E225" s="246" t="s">
        <v>19</v>
      </c>
      <c r="F225" s="247" t="s">
        <v>1448</v>
      </c>
      <c r="G225" s="245"/>
      <c r="H225" s="248">
        <v>10.885</v>
      </c>
      <c r="I225" s="249"/>
      <c r="J225" s="245"/>
      <c r="K225" s="245"/>
      <c r="L225" s="250"/>
      <c r="M225" s="251"/>
      <c r="N225" s="252"/>
      <c r="O225" s="252"/>
      <c r="P225" s="252"/>
      <c r="Q225" s="252"/>
      <c r="R225" s="252"/>
      <c r="S225" s="252"/>
      <c r="T225" s="253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4" t="s">
        <v>177</v>
      </c>
      <c r="AU225" s="254" t="s">
        <v>81</v>
      </c>
      <c r="AV225" s="14" t="s">
        <v>81</v>
      </c>
      <c r="AW225" s="14" t="s">
        <v>33</v>
      </c>
      <c r="AX225" s="14" t="s">
        <v>71</v>
      </c>
      <c r="AY225" s="254" t="s">
        <v>166</v>
      </c>
    </row>
    <row r="226" s="13" customFormat="1">
      <c r="A226" s="13"/>
      <c r="B226" s="233"/>
      <c r="C226" s="234"/>
      <c r="D226" s="235" t="s">
        <v>177</v>
      </c>
      <c r="E226" s="236" t="s">
        <v>19</v>
      </c>
      <c r="F226" s="237" t="s">
        <v>1438</v>
      </c>
      <c r="G226" s="234"/>
      <c r="H226" s="236" t="s">
        <v>19</v>
      </c>
      <c r="I226" s="238"/>
      <c r="J226" s="234"/>
      <c r="K226" s="234"/>
      <c r="L226" s="239"/>
      <c r="M226" s="240"/>
      <c r="N226" s="241"/>
      <c r="O226" s="241"/>
      <c r="P226" s="241"/>
      <c r="Q226" s="241"/>
      <c r="R226" s="241"/>
      <c r="S226" s="241"/>
      <c r="T226" s="242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3" t="s">
        <v>177</v>
      </c>
      <c r="AU226" s="243" t="s">
        <v>81</v>
      </c>
      <c r="AV226" s="13" t="s">
        <v>79</v>
      </c>
      <c r="AW226" s="13" t="s">
        <v>33</v>
      </c>
      <c r="AX226" s="13" t="s">
        <v>71</v>
      </c>
      <c r="AY226" s="243" t="s">
        <v>166</v>
      </c>
    </row>
    <row r="227" s="14" customFormat="1">
      <c r="A227" s="14"/>
      <c r="B227" s="244"/>
      <c r="C227" s="245"/>
      <c r="D227" s="235" t="s">
        <v>177</v>
      </c>
      <c r="E227" s="246" t="s">
        <v>19</v>
      </c>
      <c r="F227" s="247" t="s">
        <v>1439</v>
      </c>
      <c r="G227" s="245"/>
      <c r="H227" s="248">
        <v>5.0960000000000001</v>
      </c>
      <c r="I227" s="249"/>
      <c r="J227" s="245"/>
      <c r="K227" s="245"/>
      <c r="L227" s="250"/>
      <c r="M227" s="251"/>
      <c r="N227" s="252"/>
      <c r="O227" s="252"/>
      <c r="P227" s="252"/>
      <c r="Q227" s="252"/>
      <c r="R227" s="252"/>
      <c r="S227" s="252"/>
      <c r="T227" s="253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4" t="s">
        <v>177</v>
      </c>
      <c r="AU227" s="254" t="s">
        <v>81</v>
      </c>
      <c r="AV227" s="14" t="s">
        <v>81</v>
      </c>
      <c r="AW227" s="14" t="s">
        <v>33</v>
      </c>
      <c r="AX227" s="14" t="s">
        <v>71</v>
      </c>
      <c r="AY227" s="254" t="s">
        <v>166</v>
      </c>
    </row>
    <row r="228" s="15" customFormat="1">
      <c r="A228" s="15"/>
      <c r="B228" s="255"/>
      <c r="C228" s="256"/>
      <c r="D228" s="235" t="s">
        <v>177</v>
      </c>
      <c r="E228" s="257" t="s">
        <v>19</v>
      </c>
      <c r="F228" s="258" t="s">
        <v>180</v>
      </c>
      <c r="G228" s="256"/>
      <c r="H228" s="259">
        <v>15.981</v>
      </c>
      <c r="I228" s="260"/>
      <c r="J228" s="256"/>
      <c r="K228" s="256"/>
      <c r="L228" s="261"/>
      <c r="M228" s="262"/>
      <c r="N228" s="263"/>
      <c r="O228" s="263"/>
      <c r="P228" s="263"/>
      <c r="Q228" s="263"/>
      <c r="R228" s="263"/>
      <c r="S228" s="263"/>
      <c r="T228" s="264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T228" s="265" t="s">
        <v>177</v>
      </c>
      <c r="AU228" s="265" t="s">
        <v>81</v>
      </c>
      <c r="AV228" s="15" t="s">
        <v>173</v>
      </c>
      <c r="AW228" s="15" t="s">
        <v>33</v>
      </c>
      <c r="AX228" s="15" t="s">
        <v>79</v>
      </c>
      <c r="AY228" s="265" t="s">
        <v>166</v>
      </c>
    </row>
    <row r="229" s="2" customFormat="1" ht="33" customHeight="1">
      <c r="A229" s="41"/>
      <c r="B229" s="42"/>
      <c r="C229" s="215" t="s">
        <v>620</v>
      </c>
      <c r="D229" s="215" t="s">
        <v>168</v>
      </c>
      <c r="E229" s="216" t="s">
        <v>1449</v>
      </c>
      <c r="F229" s="217" t="s">
        <v>1450</v>
      </c>
      <c r="G229" s="218" t="s">
        <v>194</v>
      </c>
      <c r="H229" s="219">
        <v>31.962</v>
      </c>
      <c r="I229" s="220"/>
      <c r="J229" s="221">
        <f>ROUND(I229*H229,2)</f>
        <v>0</v>
      </c>
      <c r="K229" s="217" t="s">
        <v>172</v>
      </c>
      <c r="L229" s="47"/>
      <c r="M229" s="222" t="s">
        <v>19</v>
      </c>
      <c r="N229" s="223" t="s">
        <v>42</v>
      </c>
      <c r="O229" s="87"/>
      <c r="P229" s="224">
        <f>O229*H229</f>
        <v>0</v>
      </c>
      <c r="Q229" s="224">
        <v>0</v>
      </c>
      <c r="R229" s="224">
        <f>Q229*H229</f>
        <v>0</v>
      </c>
      <c r="S229" s="224">
        <v>0</v>
      </c>
      <c r="T229" s="225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226" t="s">
        <v>1412</v>
      </c>
      <c r="AT229" s="226" t="s">
        <v>168</v>
      </c>
      <c r="AU229" s="226" t="s">
        <v>81</v>
      </c>
      <c r="AY229" s="20" t="s">
        <v>166</v>
      </c>
      <c r="BE229" s="227">
        <f>IF(N229="základní",J229,0)</f>
        <v>0</v>
      </c>
      <c r="BF229" s="227">
        <f>IF(N229="snížená",J229,0)</f>
        <v>0</v>
      </c>
      <c r="BG229" s="227">
        <f>IF(N229="zákl. přenesená",J229,0)</f>
        <v>0</v>
      </c>
      <c r="BH229" s="227">
        <f>IF(N229="sníž. přenesená",J229,0)</f>
        <v>0</v>
      </c>
      <c r="BI229" s="227">
        <f>IF(N229="nulová",J229,0)</f>
        <v>0</v>
      </c>
      <c r="BJ229" s="20" t="s">
        <v>79</v>
      </c>
      <c r="BK229" s="227">
        <f>ROUND(I229*H229,2)</f>
        <v>0</v>
      </c>
      <c r="BL229" s="20" t="s">
        <v>1412</v>
      </c>
      <c r="BM229" s="226" t="s">
        <v>1451</v>
      </c>
    </row>
    <row r="230" s="2" customFormat="1">
      <c r="A230" s="41"/>
      <c r="B230" s="42"/>
      <c r="C230" s="43"/>
      <c r="D230" s="228" t="s">
        <v>175</v>
      </c>
      <c r="E230" s="43"/>
      <c r="F230" s="229" t="s">
        <v>1452</v>
      </c>
      <c r="G230" s="43"/>
      <c r="H230" s="43"/>
      <c r="I230" s="230"/>
      <c r="J230" s="43"/>
      <c r="K230" s="43"/>
      <c r="L230" s="47"/>
      <c r="M230" s="231"/>
      <c r="N230" s="232"/>
      <c r="O230" s="87"/>
      <c r="P230" s="87"/>
      <c r="Q230" s="87"/>
      <c r="R230" s="87"/>
      <c r="S230" s="87"/>
      <c r="T230" s="88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0" t="s">
        <v>175</v>
      </c>
      <c r="AU230" s="20" t="s">
        <v>81</v>
      </c>
    </row>
    <row r="231" s="14" customFormat="1">
      <c r="A231" s="14"/>
      <c r="B231" s="244"/>
      <c r="C231" s="245"/>
      <c r="D231" s="235" t="s">
        <v>177</v>
      </c>
      <c r="E231" s="246" t="s">
        <v>19</v>
      </c>
      <c r="F231" s="247" t="s">
        <v>1453</v>
      </c>
      <c r="G231" s="245"/>
      <c r="H231" s="248">
        <v>31.962</v>
      </c>
      <c r="I231" s="249"/>
      <c r="J231" s="245"/>
      <c r="K231" s="245"/>
      <c r="L231" s="250"/>
      <c r="M231" s="251"/>
      <c r="N231" s="252"/>
      <c r="O231" s="252"/>
      <c r="P231" s="252"/>
      <c r="Q231" s="252"/>
      <c r="R231" s="252"/>
      <c r="S231" s="252"/>
      <c r="T231" s="253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4" t="s">
        <v>177</v>
      </c>
      <c r="AU231" s="254" t="s">
        <v>81</v>
      </c>
      <c r="AV231" s="14" t="s">
        <v>81</v>
      </c>
      <c r="AW231" s="14" t="s">
        <v>33</v>
      </c>
      <c r="AX231" s="14" t="s">
        <v>71</v>
      </c>
      <c r="AY231" s="254" t="s">
        <v>166</v>
      </c>
    </row>
    <row r="232" s="15" customFormat="1">
      <c r="A232" s="15"/>
      <c r="B232" s="255"/>
      <c r="C232" s="256"/>
      <c r="D232" s="235" t="s">
        <v>177</v>
      </c>
      <c r="E232" s="257" t="s">
        <v>19</v>
      </c>
      <c r="F232" s="258" t="s">
        <v>180</v>
      </c>
      <c r="G232" s="256"/>
      <c r="H232" s="259">
        <v>31.962</v>
      </c>
      <c r="I232" s="260"/>
      <c r="J232" s="256"/>
      <c r="K232" s="256"/>
      <c r="L232" s="261"/>
      <c r="M232" s="262"/>
      <c r="N232" s="263"/>
      <c r="O232" s="263"/>
      <c r="P232" s="263"/>
      <c r="Q232" s="263"/>
      <c r="R232" s="263"/>
      <c r="S232" s="263"/>
      <c r="T232" s="264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65" t="s">
        <v>177</v>
      </c>
      <c r="AU232" s="265" t="s">
        <v>81</v>
      </c>
      <c r="AV232" s="15" t="s">
        <v>173</v>
      </c>
      <c r="AW232" s="15" t="s">
        <v>33</v>
      </c>
      <c r="AX232" s="15" t="s">
        <v>79</v>
      </c>
      <c r="AY232" s="265" t="s">
        <v>166</v>
      </c>
    </row>
    <row r="233" s="2" customFormat="1" ht="21.75" customHeight="1">
      <c r="A233" s="41"/>
      <c r="B233" s="42"/>
      <c r="C233" s="215" t="s">
        <v>621</v>
      </c>
      <c r="D233" s="215" t="s">
        <v>168</v>
      </c>
      <c r="E233" s="216" t="s">
        <v>1454</v>
      </c>
      <c r="F233" s="217" t="s">
        <v>1455</v>
      </c>
      <c r="G233" s="218" t="s">
        <v>234</v>
      </c>
      <c r="H233" s="219">
        <v>31.962</v>
      </c>
      <c r="I233" s="220"/>
      <c r="J233" s="221">
        <f>ROUND(I233*H233,2)</f>
        <v>0</v>
      </c>
      <c r="K233" s="217" t="s">
        <v>172</v>
      </c>
      <c r="L233" s="47"/>
      <c r="M233" s="222" t="s">
        <v>19</v>
      </c>
      <c r="N233" s="223" t="s">
        <v>42</v>
      </c>
      <c r="O233" s="87"/>
      <c r="P233" s="224">
        <f>O233*H233</f>
        <v>0</v>
      </c>
      <c r="Q233" s="224">
        <v>0</v>
      </c>
      <c r="R233" s="224">
        <f>Q233*H233</f>
        <v>0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1412</v>
      </c>
      <c r="AT233" s="226" t="s">
        <v>168</v>
      </c>
      <c r="AU233" s="226" t="s">
        <v>81</v>
      </c>
      <c r="AY233" s="20" t="s">
        <v>166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79</v>
      </c>
      <c r="BK233" s="227">
        <f>ROUND(I233*H233,2)</f>
        <v>0</v>
      </c>
      <c r="BL233" s="20" t="s">
        <v>1412</v>
      </c>
      <c r="BM233" s="226" t="s">
        <v>1456</v>
      </c>
    </row>
    <row r="234" s="2" customFormat="1">
      <c r="A234" s="41"/>
      <c r="B234" s="42"/>
      <c r="C234" s="43"/>
      <c r="D234" s="228" t="s">
        <v>175</v>
      </c>
      <c r="E234" s="43"/>
      <c r="F234" s="229" t="s">
        <v>1457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175</v>
      </c>
      <c r="AU234" s="20" t="s">
        <v>81</v>
      </c>
    </row>
    <row r="235" s="13" customFormat="1">
      <c r="A235" s="13"/>
      <c r="B235" s="233"/>
      <c r="C235" s="234"/>
      <c r="D235" s="235" t="s">
        <v>177</v>
      </c>
      <c r="E235" s="236" t="s">
        <v>19</v>
      </c>
      <c r="F235" s="237" t="s">
        <v>1386</v>
      </c>
      <c r="G235" s="234"/>
      <c r="H235" s="236" t="s">
        <v>19</v>
      </c>
      <c r="I235" s="238"/>
      <c r="J235" s="234"/>
      <c r="K235" s="234"/>
      <c r="L235" s="239"/>
      <c r="M235" s="240"/>
      <c r="N235" s="241"/>
      <c r="O235" s="241"/>
      <c r="P235" s="241"/>
      <c r="Q235" s="241"/>
      <c r="R235" s="241"/>
      <c r="S235" s="241"/>
      <c r="T235" s="242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3" t="s">
        <v>177</v>
      </c>
      <c r="AU235" s="243" t="s">
        <v>81</v>
      </c>
      <c r="AV235" s="13" t="s">
        <v>79</v>
      </c>
      <c r="AW235" s="13" t="s">
        <v>33</v>
      </c>
      <c r="AX235" s="13" t="s">
        <v>71</v>
      </c>
      <c r="AY235" s="243" t="s">
        <v>166</v>
      </c>
    </row>
    <row r="236" s="13" customFormat="1">
      <c r="A236" s="13"/>
      <c r="B236" s="233"/>
      <c r="C236" s="234"/>
      <c r="D236" s="235" t="s">
        <v>177</v>
      </c>
      <c r="E236" s="236" t="s">
        <v>19</v>
      </c>
      <c r="F236" s="237" t="s">
        <v>1387</v>
      </c>
      <c r="G236" s="234"/>
      <c r="H236" s="236" t="s">
        <v>19</v>
      </c>
      <c r="I236" s="238"/>
      <c r="J236" s="234"/>
      <c r="K236" s="234"/>
      <c r="L236" s="239"/>
      <c r="M236" s="240"/>
      <c r="N236" s="241"/>
      <c r="O236" s="241"/>
      <c r="P236" s="241"/>
      <c r="Q236" s="241"/>
      <c r="R236" s="241"/>
      <c r="S236" s="241"/>
      <c r="T236" s="242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3" t="s">
        <v>177</v>
      </c>
      <c r="AU236" s="243" t="s">
        <v>81</v>
      </c>
      <c r="AV236" s="13" t="s">
        <v>79</v>
      </c>
      <c r="AW236" s="13" t="s">
        <v>33</v>
      </c>
      <c r="AX236" s="13" t="s">
        <v>71</v>
      </c>
      <c r="AY236" s="243" t="s">
        <v>166</v>
      </c>
    </row>
    <row r="237" s="14" customFormat="1">
      <c r="A237" s="14"/>
      <c r="B237" s="244"/>
      <c r="C237" s="245"/>
      <c r="D237" s="235" t="s">
        <v>177</v>
      </c>
      <c r="E237" s="246" t="s">
        <v>19</v>
      </c>
      <c r="F237" s="247" t="s">
        <v>1448</v>
      </c>
      <c r="G237" s="245"/>
      <c r="H237" s="248">
        <v>10.885</v>
      </c>
      <c r="I237" s="249"/>
      <c r="J237" s="245"/>
      <c r="K237" s="245"/>
      <c r="L237" s="250"/>
      <c r="M237" s="251"/>
      <c r="N237" s="252"/>
      <c r="O237" s="252"/>
      <c r="P237" s="252"/>
      <c r="Q237" s="252"/>
      <c r="R237" s="252"/>
      <c r="S237" s="252"/>
      <c r="T237" s="253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4" t="s">
        <v>177</v>
      </c>
      <c r="AU237" s="254" t="s">
        <v>81</v>
      </c>
      <c r="AV237" s="14" t="s">
        <v>81</v>
      </c>
      <c r="AW237" s="14" t="s">
        <v>33</v>
      </c>
      <c r="AX237" s="14" t="s">
        <v>71</v>
      </c>
      <c r="AY237" s="254" t="s">
        <v>166</v>
      </c>
    </row>
    <row r="238" s="13" customFormat="1">
      <c r="A238" s="13"/>
      <c r="B238" s="233"/>
      <c r="C238" s="234"/>
      <c r="D238" s="235" t="s">
        <v>177</v>
      </c>
      <c r="E238" s="236" t="s">
        <v>19</v>
      </c>
      <c r="F238" s="237" t="s">
        <v>1438</v>
      </c>
      <c r="G238" s="234"/>
      <c r="H238" s="236" t="s">
        <v>19</v>
      </c>
      <c r="I238" s="238"/>
      <c r="J238" s="234"/>
      <c r="K238" s="234"/>
      <c r="L238" s="239"/>
      <c r="M238" s="240"/>
      <c r="N238" s="241"/>
      <c r="O238" s="241"/>
      <c r="P238" s="241"/>
      <c r="Q238" s="241"/>
      <c r="R238" s="241"/>
      <c r="S238" s="241"/>
      <c r="T238" s="242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3" t="s">
        <v>177</v>
      </c>
      <c r="AU238" s="243" t="s">
        <v>81</v>
      </c>
      <c r="AV238" s="13" t="s">
        <v>79</v>
      </c>
      <c r="AW238" s="13" t="s">
        <v>33</v>
      </c>
      <c r="AX238" s="13" t="s">
        <v>71</v>
      </c>
      <c r="AY238" s="243" t="s">
        <v>166</v>
      </c>
    </row>
    <row r="239" s="14" customFormat="1">
      <c r="A239" s="14"/>
      <c r="B239" s="244"/>
      <c r="C239" s="245"/>
      <c r="D239" s="235" t="s">
        <v>177</v>
      </c>
      <c r="E239" s="246" t="s">
        <v>19</v>
      </c>
      <c r="F239" s="247" t="s">
        <v>1439</v>
      </c>
      <c r="G239" s="245"/>
      <c r="H239" s="248">
        <v>5.0960000000000001</v>
      </c>
      <c r="I239" s="249"/>
      <c r="J239" s="245"/>
      <c r="K239" s="245"/>
      <c r="L239" s="250"/>
      <c r="M239" s="251"/>
      <c r="N239" s="252"/>
      <c r="O239" s="252"/>
      <c r="P239" s="252"/>
      <c r="Q239" s="252"/>
      <c r="R239" s="252"/>
      <c r="S239" s="252"/>
      <c r="T239" s="253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4" t="s">
        <v>177</v>
      </c>
      <c r="AU239" s="254" t="s">
        <v>81</v>
      </c>
      <c r="AV239" s="14" t="s">
        <v>81</v>
      </c>
      <c r="AW239" s="14" t="s">
        <v>33</v>
      </c>
      <c r="AX239" s="14" t="s">
        <v>71</v>
      </c>
      <c r="AY239" s="254" t="s">
        <v>166</v>
      </c>
    </row>
    <row r="240" s="15" customFormat="1">
      <c r="A240" s="15"/>
      <c r="B240" s="255"/>
      <c r="C240" s="256"/>
      <c r="D240" s="235" t="s">
        <v>177</v>
      </c>
      <c r="E240" s="257" t="s">
        <v>19</v>
      </c>
      <c r="F240" s="258" t="s">
        <v>180</v>
      </c>
      <c r="G240" s="256"/>
      <c r="H240" s="259">
        <v>15.981</v>
      </c>
      <c r="I240" s="260"/>
      <c r="J240" s="256"/>
      <c r="K240" s="256"/>
      <c r="L240" s="261"/>
      <c r="M240" s="262"/>
      <c r="N240" s="263"/>
      <c r="O240" s="263"/>
      <c r="P240" s="263"/>
      <c r="Q240" s="263"/>
      <c r="R240" s="263"/>
      <c r="S240" s="263"/>
      <c r="T240" s="264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T240" s="265" t="s">
        <v>177</v>
      </c>
      <c r="AU240" s="265" t="s">
        <v>81</v>
      </c>
      <c r="AV240" s="15" t="s">
        <v>173</v>
      </c>
      <c r="AW240" s="15" t="s">
        <v>33</v>
      </c>
      <c r="AX240" s="15" t="s">
        <v>79</v>
      </c>
      <c r="AY240" s="265" t="s">
        <v>166</v>
      </c>
    </row>
    <row r="241" s="14" customFormat="1">
      <c r="A241" s="14"/>
      <c r="B241" s="244"/>
      <c r="C241" s="245"/>
      <c r="D241" s="235" t="s">
        <v>177</v>
      </c>
      <c r="E241" s="245"/>
      <c r="F241" s="247" t="s">
        <v>1458</v>
      </c>
      <c r="G241" s="245"/>
      <c r="H241" s="248">
        <v>31.962</v>
      </c>
      <c r="I241" s="249"/>
      <c r="J241" s="245"/>
      <c r="K241" s="245"/>
      <c r="L241" s="250"/>
      <c r="M241" s="251"/>
      <c r="N241" s="252"/>
      <c r="O241" s="252"/>
      <c r="P241" s="252"/>
      <c r="Q241" s="252"/>
      <c r="R241" s="252"/>
      <c r="S241" s="252"/>
      <c r="T241" s="253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4" t="s">
        <v>177</v>
      </c>
      <c r="AU241" s="254" t="s">
        <v>81</v>
      </c>
      <c r="AV241" s="14" t="s">
        <v>81</v>
      </c>
      <c r="AW241" s="14" t="s">
        <v>4</v>
      </c>
      <c r="AX241" s="14" t="s">
        <v>79</v>
      </c>
      <c r="AY241" s="254" t="s">
        <v>166</v>
      </c>
    </row>
    <row r="242" s="2" customFormat="1" ht="33" customHeight="1">
      <c r="A242" s="41"/>
      <c r="B242" s="42"/>
      <c r="C242" s="215" t="s">
        <v>627</v>
      </c>
      <c r="D242" s="215" t="s">
        <v>168</v>
      </c>
      <c r="E242" s="216" t="s">
        <v>1459</v>
      </c>
      <c r="F242" s="217" t="s">
        <v>1460</v>
      </c>
      <c r="G242" s="218" t="s">
        <v>524</v>
      </c>
      <c r="H242" s="219">
        <v>155.5</v>
      </c>
      <c r="I242" s="220"/>
      <c r="J242" s="221">
        <f>ROUND(I242*H242,2)</f>
        <v>0</v>
      </c>
      <c r="K242" s="217" t="s">
        <v>172</v>
      </c>
      <c r="L242" s="47"/>
      <c r="M242" s="222" t="s">
        <v>19</v>
      </c>
      <c r="N242" s="223" t="s">
        <v>42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1412</v>
      </c>
      <c r="AT242" s="226" t="s">
        <v>168</v>
      </c>
      <c r="AU242" s="226" t="s">
        <v>81</v>
      </c>
      <c r="AY242" s="20" t="s">
        <v>166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79</v>
      </c>
      <c r="BK242" s="227">
        <f>ROUND(I242*H242,2)</f>
        <v>0</v>
      </c>
      <c r="BL242" s="20" t="s">
        <v>1412</v>
      </c>
      <c r="BM242" s="226" t="s">
        <v>1461</v>
      </c>
    </row>
    <row r="243" s="2" customFormat="1">
      <c r="A243" s="41"/>
      <c r="B243" s="42"/>
      <c r="C243" s="43"/>
      <c r="D243" s="228" t="s">
        <v>175</v>
      </c>
      <c r="E243" s="43"/>
      <c r="F243" s="229" t="s">
        <v>1462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175</v>
      </c>
      <c r="AU243" s="20" t="s">
        <v>81</v>
      </c>
    </row>
    <row r="244" s="13" customFormat="1">
      <c r="A244" s="13"/>
      <c r="B244" s="233"/>
      <c r="C244" s="234"/>
      <c r="D244" s="235" t="s">
        <v>177</v>
      </c>
      <c r="E244" s="236" t="s">
        <v>19</v>
      </c>
      <c r="F244" s="237" t="s">
        <v>1386</v>
      </c>
      <c r="G244" s="234"/>
      <c r="H244" s="236" t="s">
        <v>19</v>
      </c>
      <c r="I244" s="238"/>
      <c r="J244" s="234"/>
      <c r="K244" s="234"/>
      <c r="L244" s="239"/>
      <c r="M244" s="240"/>
      <c r="N244" s="241"/>
      <c r="O244" s="241"/>
      <c r="P244" s="241"/>
      <c r="Q244" s="241"/>
      <c r="R244" s="241"/>
      <c r="S244" s="241"/>
      <c r="T244" s="242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3" t="s">
        <v>177</v>
      </c>
      <c r="AU244" s="243" t="s">
        <v>81</v>
      </c>
      <c r="AV244" s="13" t="s">
        <v>79</v>
      </c>
      <c r="AW244" s="13" t="s">
        <v>33</v>
      </c>
      <c r="AX244" s="13" t="s">
        <v>71</v>
      </c>
      <c r="AY244" s="243" t="s">
        <v>166</v>
      </c>
    </row>
    <row r="245" s="13" customFormat="1">
      <c r="A245" s="13"/>
      <c r="B245" s="233"/>
      <c r="C245" s="234"/>
      <c r="D245" s="235" t="s">
        <v>177</v>
      </c>
      <c r="E245" s="236" t="s">
        <v>19</v>
      </c>
      <c r="F245" s="237" t="s">
        <v>1387</v>
      </c>
      <c r="G245" s="234"/>
      <c r="H245" s="236" t="s">
        <v>19</v>
      </c>
      <c r="I245" s="238"/>
      <c r="J245" s="234"/>
      <c r="K245" s="234"/>
      <c r="L245" s="239"/>
      <c r="M245" s="240"/>
      <c r="N245" s="241"/>
      <c r="O245" s="241"/>
      <c r="P245" s="241"/>
      <c r="Q245" s="241"/>
      <c r="R245" s="241"/>
      <c r="S245" s="241"/>
      <c r="T245" s="242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3" t="s">
        <v>177</v>
      </c>
      <c r="AU245" s="243" t="s">
        <v>81</v>
      </c>
      <c r="AV245" s="13" t="s">
        <v>79</v>
      </c>
      <c r="AW245" s="13" t="s">
        <v>33</v>
      </c>
      <c r="AX245" s="13" t="s">
        <v>71</v>
      </c>
      <c r="AY245" s="243" t="s">
        <v>166</v>
      </c>
    </row>
    <row r="246" s="14" customFormat="1">
      <c r="A246" s="14"/>
      <c r="B246" s="244"/>
      <c r="C246" s="245"/>
      <c r="D246" s="235" t="s">
        <v>177</v>
      </c>
      <c r="E246" s="246" t="s">
        <v>19</v>
      </c>
      <c r="F246" s="247" t="s">
        <v>1388</v>
      </c>
      <c r="G246" s="245"/>
      <c r="H246" s="248">
        <v>155.5</v>
      </c>
      <c r="I246" s="249"/>
      <c r="J246" s="245"/>
      <c r="K246" s="245"/>
      <c r="L246" s="250"/>
      <c r="M246" s="251"/>
      <c r="N246" s="252"/>
      <c r="O246" s="252"/>
      <c r="P246" s="252"/>
      <c r="Q246" s="252"/>
      <c r="R246" s="252"/>
      <c r="S246" s="252"/>
      <c r="T246" s="253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4" t="s">
        <v>177</v>
      </c>
      <c r="AU246" s="254" t="s">
        <v>81</v>
      </c>
      <c r="AV246" s="14" t="s">
        <v>81</v>
      </c>
      <c r="AW246" s="14" t="s">
        <v>33</v>
      </c>
      <c r="AX246" s="14" t="s">
        <v>71</v>
      </c>
      <c r="AY246" s="254" t="s">
        <v>166</v>
      </c>
    </row>
    <row r="247" s="15" customFormat="1">
      <c r="A247" s="15"/>
      <c r="B247" s="255"/>
      <c r="C247" s="256"/>
      <c r="D247" s="235" t="s">
        <v>177</v>
      </c>
      <c r="E247" s="257" t="s">
        <v>19</v>
      </c>
      <c r="F247" s="258" t="s">
        <v>180</v>
      </c>
      <c r="G247" s="256"/>
      <c r="H247" s="259">
        <v>155.5</v>
      </c>
      <c r="I247" s="260"/>
      <c r="J247" s="256"/>
      <c r="K247" s="256"/>
      <c r="L247" s="261"/>
      <c r="M247" s="262"/>
      <c r="N247" s="263"/>
      <c r="O247" s="263"/>
      <c r="P247" s="263"/>
      <c r="Q247" s="263"/>
      <c r="R247" s="263"/>
      <c r="S247" s="263"/>
      <c r="T247" s="264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65" t="s">
        <v>177</v>
      </c>
      <c r="AU247" s="265" t="s">
        <v>81</v>
      </c>
      <c r="AV247" s="15" t="s">
        <v>173</v>
      </c>
      <c r="AW247" s="15" t="s">
        <v>33</v>
      </c>
      <c r="AX247" s="15" t="s">
        <v>79</v>
      </c>
      <c r="AY247" s="265" t="s">
        <v>166</v>
      </c>
    </row>
    <row r="248" s="2" customFormat="1" ht="24.15" customHeight="1">
      <c r="A248" s="41"/>
      <c r="B248" s="42"/>
      <c r="C248" s="215" t="s">
        <v>633</v>
      </c>
      <c r="D248" s="215" t="s">
        <v>168</v>
      </c>
      <c r="E248" s="216" t="s">
        <v>1463</v>
      </c>
      <c r="F248" s="217" t="s">
        <v>1464</v>
      </c>
      <c r="G248" s="218" t="s">
        <v>194</v>
      </c>
      <c r="H248" s="219">
        <v>4.5949999999999998</v>
      </c>
      <c r="I248" s="220"/>
      <c r="J248" s="221">
        <f>ROUND(I248*H248,2)</f>
        <v>0</v>
      </c>
      <c r="K248" s="217" t="s">
        <v>172</v>
      </c>
      <c r="L248" s="47"/>
      <c r="M248" s="222" t="s">
        <v>19</v>
      </c>
      <c r="N248" s="223" t="s">
        <v>42</v>
      </c>
      <c r="O248" s="87"/>
      <c r="P248" s="224">
        <f>O248*H248</f>
        <v>0</v>
      </c>
      <c r="Q248" s="224">
        <v>2.5018699999999998</v>
      </c>
      <c r="R248" s="224">
        <f>Q248*H248</f>
        <v>11.496092649999998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1412</v>
      </c>
      <c r="AT248" s="226" t="s">
        <v>168</v>
      </c>
      <c r="AU248" s="226" t="s">
        <v>81</v>
      </c>
      <c r="AY248" s="20" t="s">
        <v>166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79</v>
      </c>
      <c r="BK248" s="227">
        <f>ROUND(I248*H248,2)</f>
        <v>0</v>
      </c>
      <c r="BL248" s="20" t="s">
        <v>1412</v>
      </c>
      <c r="BM248" s="226" t="s">
        <v>1465</v>
      </c>
    </row>
    <row r="249" s="2" customFormat="1">
      <c r="A249" s="41"/>
      <c r="B249" s="42"/>
      <c r="C249" s="43"/>
      <c r="D249" s="228" t="s">
        <v>175</v>
      </c>
      <c r="E249" s="43"/>
      <c r="F249" s="229" t="s">
        <v>1466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175</v>
      </c>
      <c r="AU249" s="20" t="s">
        <v>81</v>
      </c>
    </row>
    <row r="250" s="13" customFormat="1">
      <c r="A250" s="13"/>
      <c r="B250" s="233"/>
      <c r="C250" s="234"/>
      <c r="D250" s="235" t="s">
        <v>177</v>
      </c>
      <c r="E250" s="236" t="s">
        <v>19</v>
      </c>
      <c r="F250" s="237" t="s">
        <v>1386</v>
      </c>
      <c r="G250" s="234"/>
      <c r="H250" s="236" t="s">
        <v>19</v>
      </c>
      <c r="I250" s="238"/>
      <c r="J250" s="234"/>
      <c r="K250" s="234"/>
      <c r="L250" s="239"/>
      <c r="M250" s="240"/>
      <c r="N250" s="241"/>
      <c r="O250" s="241"/>
      <c r="P250" s="241"/>
      <c r="Q250" s="241"/>
      <c r="R250" s="241"/>
      <c r="S250" s="241"/>
      <c r="T250" s="242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3" t="s">
        <v>177</v>
      </c>
      <c r="AU250" s="243" t="s">
        <v>81</v>
      </c>
      <c r="AV250" s="13" t="s">
        <v>79</v>
      </c>
      <c r="AW250" s="13" t="s">
        <v>33</v>
      </c>
      <c r="AX250" s="13" t="s">
        <v>71</v>
      </c>
      <c r="AY250" s="243" t="s">
        <v>166</v>
      </c>
    </row>
    <row r="251" s="13" customFormat="1">
      <c r="A251" s="13"/>
      <c r="B251" s="233"/>
      <c r="C251" s="234"/>
      <c r="D251" s="235" t="s">
        <v>177</v>
      </c>
      <c r="E251" s="236" t="s">
        <v>19</v>
      </c>
      <c r="F251" s="237" t="s">
        <v>1387</v>
      </c>
      <c r="G251" s="234"/>
      <c r="H251" s="236" t="s">
        <v>19</v>
      </c>
      <c r="I251" s="238"/>
      <c r="J251" s="234"/>
      <c r="K251" s="234"/>
      <c r="L251" s="239"/>
      <c r="M251" s="240"/>
      <c r="N251" s="241"/>
      <c r="O251" s="241"/>
      <c r="P251" s="241"/>
      <c r="Q251" s="241"/>
      <c r="R251" s="241"/>
      <c r="S251" s="241"/>
      <c r="T251" s="242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3" t="s">
        <v>177</v>
      </c>
      <c r="AU251" s="243" t="s">
        <v>81</v>
      </c>
      <c r="AV251" s="13" t="s">
        <v>79</v>
      </c>
      <c r="AW251" s="13" t="s">
        <v>33</v>
      </c>
      <c r="AX251" s="13" t="s">
        <v>71</v>
      </c>
      <c r="AY251" s="243" t="s">
        <v>166</v>
      </c>
    </row>
    <row r="252" s="13" customFormat="1">
      <c r="A252" s="13"/>
      <c r="B252" s="233"/>
      <c r="C252" s="234"/>
      <c r="D252" s="235" t="s">
        <v>177</v>
      </c>
      <c r="E252" s="236" t="s">
        <v>19</v>
      </c>
      <c r="F252" s="237" t="s">
        <v>1438</v>
      </c>
      <c r="G252" s="234"/>
      <c r="H252" s="236" t="s">
        <v>19</v>
      </c>
      <c r="I252" s="238"/>
      <c r="J252" s="234"/>
      <c r="K252" s="234"/>
      <c r="L252" s="239"/>
      <c r="M252" s="240"/>
      <c r="N252" s="241"/>
      <c r="O252" s="241"/>
      <c r="P252" s="241"/>
      <c r="Q252" s="241"/>
      <c r="R252" s="241"/>
      <c r="S252" s="241"/>
      <c r="T252" s="242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3" t="s">
        <v>177</v>
      </c>
      <c r="AU252" s="243" t="s">
        <v>81</v>
      </c>
      <c r="AV252" s="13" t="s">
        <v>79</v>
      </c>
      <c r="AW252" s="13" t="s">
        <v>33</v>
      </c>
      <c r="AX252" s="13" t="s">
        <v>71</v>
      </c>
      <c r="AY252" s="243" t="s">
        <v>166</v>
      </c>
    </row>
    <row r="253" s="14" customFormat="1">
      <c r="A253" s="14"/>
      <c r="B253" s="244"/>
      <c r="C253" s="245"/>
      <c r="D253" s="235" t="s">
        <v>177</v>
      </c>
      <c r="E253" s="246" t="s">
        <v>19</v>
      </c>
      <c r="F253" s="247" t="s">
        <v>1467</v>
      </c>
      <c r="G253" s="245"/>
      <c r="H253" s="248">
        <v>5.274</v>
      </c>
      <c r="I253" s="249"/>
      <c r="J253" s="245"/>
      <c r="K253" s="245"/>
      <c r="L253" s="250"/>
      <c r="M253" s="251"/>
      <c r="N253" s="252"/>
      <c r="O253" s="252"/>
      <c r="P253" s="252"/>
      <c r="Q253" s="252"/>
      <c r="R253" s="252"/>
      <c r="S253" s="252"/>
      <c r="T253" s="253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4" t="s">
        <v>177</v>
      </c>
      <c r="AU253" s="254" t="s">
        <v>81</v>
      </c>
      <c r="AV253" s="14" t="s">
        <v>81</v>
      </c>
      <c r="AW253" s="14" t="s">
        <v>33</v>
      </c>
      <c r="AX253" s="14" t="s">
        <v>71</v>
      </c>
      <c r="AY253" s="254" t="s">
        <v>166</v>
      </c>
    </row>
    <row r="254" s="14" customFormat="1">
      <c r="A254" s="14"/>
      <c r="B254" s="244"/>
      <c r="C254" s="245"/>
      <c r="D254" s="235" t="s">
        <v>177</v>
      </c>
      <c r="E254" s="246" t="s">
        <v>19</v>
      </c>
      <c r="F254" s="247" t="s">
        <v>1468</v>
      </c>
      <c r="G254" s="245"/>
      <c r="H254" s="248">
        <v>-0.67900000000000005</v>
      </c>
      <c r="I254" s="249"/>
      <c r="J254" s="245"/>
      <c r="K254" s="245"/>
      <c r="L254" s="250"/>
      <c r="M254" s="251"/>
      <c r="N254" s="252"/>
      <c r="O254" s="252"/>
      <c r="P254" s="252"/>
      <c r="Q254" s="252"/>
      <c r="R254" s="252"/>
      <c r="S254" s="252"/>
      <c r="T254" s="253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4" t="s">
        <v>177</v>
      </c>
      <c r="AU254" s="254" t="s">
        <v>81</v>
      </c>
      <c r="AV254" s="14" t="s">
        <v>81</v>
      </c>
      <c r="AW254" s="14" t="s">
        <v>33</v>
      </c>
      <c r="AX254" s="14" t="s">
        <v>71</v>
      </c>
      <c r="AY254" s="254" t="s">
        <v>166</v>
      </c>
    </row>
    <row r="255" s="15" customFormat="1">
      <c r="A255" s="15"/>
      <c r="B255" s="255"/>
      <c r="C255" s="256"/>
      <c r="D255" s="235" t="s">
        <v>177</v>
      </c>
      <c r="E255" s="257" t="s">
        <v>19</v>
      </c>
      <c r="F255" s="258" t="s">
        <v>180</v>
      </c>
      <c r="G255" s="256"/>
      <c r="H255" s="259">
        <v>4.5949999999999998</v>
      </c>
      <c r="I255" s="260"/>
      <c r="J255" s="256"/>
      <c r="K255" s="256"/>
      <c r="L255" s="261"/>
      <c r="M255" s="262"/>
      <c r="N255" s="263"/>
      <c r="O255" s="263"/>
      <c r="P255" s="263"/>
      <c r="Q255" s="263"/>
      <c r="R255" s="263"/>
      <c r="S255" s="263"/>
      <c r="T255" s="264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T255" s="265" t="s">
        <v>177</v>
      </c>
      <c r="AU255" s="265" t="s">
        <v>81</v>
      </c>
      <c r="AV255" s="15" t="s">
        <v>173</v>
      </c>
      <c r="AW255" s="15" t="s">
        <v>33</v>
      </c>
      <c r="AX255" s="15" t="s">
        <v>79</v>
      </c>
      <c r="AY255" s="265" t="s">
        <v>166</v>
      </c>
    </row>
    <row r="256" s="2" customFormat="1" ht="21.75" customHeight="1">
      <c r="A256" s="41"/>
      <c r="B256" s="42"/>
      <c r="C256" s="215" t="s">
        <v>639</v>
      </c>
      <c r="D256" s="215" t="s">
        <v>168</v>
      </c>
      <c r="E256" s="216" t="s">
        <v>1469</v>
      </c>
      <c r="F256" s="217" t="s">
        <v>1470</v>
      </c>
      <c r="G256" s="218" t="s">
        <v>524</v>
      </c>
      <c r="H256" s="219">
        <v>155.5</v>
      </c>
      <c r="I256" s="220"/>
      <c r="J256" s="221">
        <f>ROUND(I256*H256,2)</f>
        <v>0</v>
      </c>
      <c r="K256" s="217" t="s">
        <v>172</v>
      </c>
      <c r="L256" s="47"/>
      <c r="M256" s="222" t="s">
        <v>19</v>
      </c>
      <c r="N256" s="223" t="s">
        <v>42</v>
      </c>
      <c r="O256" s="87"/>
      <c r="P256" s="224">
        <f>O256*H256</f>
        <v>0</v>
      </c>
      <c r="Q256" s="224">
        <v>0.14000000000000001</v>
      </c>
      <c r="R256" s="224">
        <f>Q256*H256</f>
        <v>21.770000000000003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1412</v>
      </c>
      <c r="AT256" s="226" t="s">
        <v>168</v>
      </c>
      <c r="AU256" s="226" t="s">
        <v>81</v>
      </c>
      <c r="AY256" s="20" t="s">
        <v>166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79</v>
      </c>
      <c r="BK256" s="227">
        <f>ROUND(I256*H256,2)</f>
        <v>0</v>
      </c>
      <c r="BL256" s="20" t="s">
        <v>1412</v>
      </c>
      <c r="BM256" s="226" t="s">
        <v>1471</v>
      </c>
    </row>
    <row r="257" s="2" customFormat="1">
      <c r="A257" s="41"/>
      <c r="B257" s="42"/>
      <c r="C257" s="43"/>
      <c r="D257" s="228" t="s">
        <v>175</v>
      </c>
      <c r="E257" s="43"/>
      <c r="F257" s="229" t="s">
        <v>1472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175</v>
      </c>
      <c r="AU257" s="20" t="s">
        <v>81</v>
      </c>
    </row>
    <row r="258" s="13" customFormat="1">
      <c r="A258" s="13"/>
      <c r="B258" s="233"/>
      <c r="C258" s="234"/>
      <c r="D258" s="235" t="s">
        <v>177</v>
      </c>
      <c r="E258" s="236" t="s">
        <v>19</v>
      </c>
      <c r="F258" s="237" t="s">
        <v>1386</v>
      </c>
      <c r="G258" s="234"/>
      <c r="H258" s="236" t="s">
        <v>19</v>
      </c>
      <c r="I258" s="238"/>
      <c r="J258" s="234"/>
      <c r="K258" s="234"/>
      <c r="L258" s="239"/>
      <c r="M258" s="240"/>
      <c r="N258" s="241"/>
      <c r="O258" s="241"/>
      <c r="P258" s="241"/>
      <c r="Q258" s="241"/>
      <c r="R258" s="241"/>
      <c r="S258" s="241"/>
      <c r="T258" s="242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3" t="s">
        <v>177</v>
      </c>
      <c r="AU258" s="243" t="s">
        <v>81</v>
      </c>
      <c r="AV258" s="13" t="s">
        <v>79</v>
      </c>
      <c r="AW258" s="13" t="s">
        <v>33</v>
      </c>
      <c r="AX258" s="13" t="s">
        <v>71</v>
      </c>
      <c r="AY258" s="243" t="s">
        <v>166</v>
      </c>
    </row>
    <row r="259" s="13" customFormat="1">
      <c r="A259" s="13"/>
      <c r="B259" s="233"/>
      <c r="C259" s="234"/>
      <c r="D259" s="235" t="s">
        <v>177</v>
      </c>
      <c r="E259" s="236" t="s">
        <v>19</v>
      </c>
      <c r="F259" s="237" t="s">
        <v>1387</v>
      </c>
      <c r="G259" s="234"/>
      <c r="H259" s="236" t="s">
        <v>19</v>
      </c>
      <c r="I259" s="238"/>
      <c r="J259" s="234"/>
      <c r="K259" s="234"/>
      <c r="L259" s="239"/>
      <c r="M259" s="240"/>
      <c r="N259" s="241"/>
      <c r="O259" s="241"/>
      <c r="P259" s="241"/>
      <c r="Q259" s="241"/>
      <c r="R259" s="241"/>
      <c r="S259" s="241"/>
      <c r="T259" s="242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3" t="s">
        <v>177</v>
      </c>
      <c r="AU259" s="243" t="s">
        <v>81</v>
      </c>
      <c r="AV259" s="13" t="s">
        <v>79</v>
      </c>
      <c r="AW259" s="13" t="s">
        <v>33</v>
      </c>
      <c r="AX259" s="13" t="s">
        <v>71</v>
      </c>
      <c r="AY259" s="243" t="s">
        <v>166</v>
      </c>
    </row>
    <row r="260" s="14" customFormat="1">
      <c r="A260" s="14"/>
      <c r="B260" s="244"/>
      <c r="C260" s="245"/>
      <c r="D260" s="235" t="s">
        <v>177</v>
      </c>
      <c r="E260" s="246" t="s">
        <v>19</v>
      </c>
      <c r="F260" s="247" t="s">
        <v>1388</v>
      </c>
      <c r="G260" s="245"/>
      <c r="H260" s="248">
        <v>155.5</v>
      </c>
      <c r="I260" s="249"/>
      <c r="J260" s="245"/>
      <c r="K260" s="245"/>
      <c r="L260" s="250"/>
      <c r="M260" s="251"/>
      <c r="N260" s="252"/>
      <c r="O260" s="252"/>
      <c r="P260" s="252"/>
      <c r="Q260" s="252"/>
      <c r="R260" s="252"/>
      <c r="S260" s="252"/>
      <c r="T260" s="253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4" t="s">
        <v>177</v>
      </c>
      <c r="AU260" s="254" t="s">
        <v>81</v>
      </c>
      <c r="AV260" s="14" t="s">
        <v>81</v>
      </c>
      <c r="AW260" s="14" t="s">
        <v>33</v>
      </c>
      <c r="AX260" s="14" t="s">
        <v>71</v>
      </c>
      <c r="AY260" s="254" t="s">
        <v>166</v>
      </c>
    </row>
    <row r="261" s="15" customFormat="1">
      <c r="A261" s="15"/>
      <c r="B261" s="255"/>
      <c r="C261" s="256"/>
      <c r="D261" s="235" t="s">
        <v>177</v>
      </c>
      <c r="E261" s="257" t="s">
        <v>19</v>
      </c>
      <c r="F261" s="258" t="s">
        <v>180</v>
      </c>
      <c r="G261" s="256"/>
      <c r="H261" s="259">
        <v>155.5</v>
      </c>
      <c r="I261" s="260"/>
      <c r="J261" s="256"/>
      <c r="K261" s="256"/>
      <c r="L261" s="261"/>
      <c r="M261" s="262"/>
      <c r="N261" s="263"/>
      <c r="O261" s="263"/>
      <c r="P261" s="263"/>
      <c r="Q261" s="263"/>
      <c r="R261" s="263"/>
      <c r="S261" s="263"/>
      <c r="T261" s="264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T261" s="265" t="s">
        <v>177</v>
      </c>
      <c r="AU261" s="265" t="s">
        <v>81</v>
      </c>
      <c r="AV261" s="15" t="s">
        <v>173</v>
      </c>
      <c r="AW261" s="15" t="s">
        <v>33</v>
      </c>
      <c r="AX261" s="15" t="s">
        <v>79</v>
      </c>
      <c r="AY261" s="265" t="s">
        <v>166</v>
      </c>
    </row>
    <row r="262" s="2" customFormat="1" ht="21.75" customHeight="1">
      <c r="A262" s="41"/>
      <c r="B262" s="42"/>
      <c r="C262" s="215" t="s">
        <v>645</v>
      </c>
      <c r="D262" s="215" t="s">
        <v>168</v>
      </c>
      <c r="E262" s="216" t="s">
        <v>1473</v>
      </c>
      <c r="F262" s="217" t="s">
        <v>1474</v>
      </c>
      <c r="G262" s="218" t="s">
        <v>524</v>
      </c>
      <c r="H262" s="219">
        <v>155.5</v>
      </c>
      <c r="I262" s="220"/>
      <c r="J262" s="221">
        <f>ROUND(I262*H262,2)</f>
        <v>0</v>
      </c>
      <c r="K262" s="217" t="s">
        <v>172</v>
      </c>
      <c r="L262" s="47"/>
      <c r="M262" s="222" t="s">
        <v>19</v>
      </c>
      <c r="N262" s="223" t="s">
        <v>42</v>
      </c>
      <c r="O262" s="87"/>
      <c r="P262" s="224">
        <f>O262*H262</f>
        <v>0</v>
      </c>
      <c r="Q262" s="224">
        <v>9.0000000000000006E-05</v>
      </c>
      <c r="R262" s="224">
        <f>Q262*H262</f>
        <v>0.013995000000000001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1412</v>
      </c>
      <c r="AT262" s="226" t="s">
        <v>168</v>
      </c>
      <c r="AU262" s="226" t="s">
        <v>81</v>
      </c>
      <c r="AY262" s="20" t="s">
        <v>166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79</v>
      </c>
      <c r="BK262" s="227">
        <f>ROUND(I262*H262,2)</f>
        <v>0</v>
      </c>
      <c r="BL262" s="20" t="s">
        <v>1412</v>
      </c>
      <c r="BM262" s="226" t="s">
        <v>1475</v>
      </c>
    </row>
    <row r="263" s="2" customFormat="1">
      <c r="A263" s="41"/>
      <c r="B263" s="42"/>
      <c r="C263" s="43"/>
      <c r="D263" s="228" t="s">
        <v>175</v>
      </c>
      <c r="E263" s="43"/>
      <c r="F263" s="229" t="s">
        <v>1476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175</v>
      </c>
      <c r="AU263" s="20" t="s">
        <v>81</v>
      </c>
    </row>
    <row r="264" s="13" customFormat="1">
      <c r="A264" s="13"/>
      <c r="B264" s="233"/>
      <c r="C264" s="234"/>
      <c r="D264" s="235" t="s">
        <v>177</v>
      </c>
      <c r="E264" s="236" t="s">
        <v>19</v>
      </c>
      <c r="F264" s="237" t="s">
        <v>1386</v>
      </c>
      <c r="G264" s="234"/>
      <c r="H264" s="236" t="s">
        <v>19</v>
      </c>
      <c r="I264" s="238"/>
      <c r="J264" s="234"/>
      <c r="K264" s="234"/>
      <c r="L264" s="239"/>
      <c r="M264" s="240"/>
      <c r="N264" s="241"/>
      <c r="O264" s="241"/>
      <c r="P264" s="241"/>
      <c r="Q264" s="241"/>
      <c r="R264" s="241"/>
      <c r="S264" s="241"/>
      <c r="T264" s="242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3" t="s">
        <v>177</v>
      </c>
      <c r="AU264" s="243" t="s">
        <v>81</v>
      </c>
      <c r="AV264" s="13" t="s">
        <v>79</v>
      </c>
      <c r="AW264" s="13" t="s">
        <v>33</v>
      </c>
      <c r="AX264" s="13" t="s">
        <v>71</v>
      </c>
      <c r="AY264" s="243" t="s">
        <v>166</v>
      </c>
    </row>
    <row r="265" s="13" customFormat="1">
      <c r="A265" s="13"/>
      <c r="B265" s="233"/>
      <c r="C265" s="234"/>
      <c r="D265" s="235" t="s">
        <v>177</v>
      </c>
      <c r="E265" s="236" t="s">
        <v>19</v>
      </c>
      <c r="F265" s="237" t="s">
        <v>1387</v>
      </c>
      <c r="G265" s="234"/>
      <c r="H265" s="236" t="s">
        <v>19</v>
      </c>
      <c r="I265" s="238"/>
      <c r="J265" s="234"/>
      <c r="K265" s="234"/>
      <c r="L265" s="239"/>
      <c r="M265" s="240"/>
      <c r="N265" s="241"/>
      <c r="O265" s="241"/>
      <c r="P265" s="241"/>
      <c r="Q265" s="241"/>
      <c r="R265" s="241"/>
      <c r="S265" s="241"/>
      <c r="T265" s="242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3" t="s">
        <v>177</v>
      </c>
      <c r="AU265" s="243" t="s">
        <v>81</v>
      </c>
      <c r="AV265" s="13" t="s">
        <v>79</v>
      </c>
      <c r="AW265" s="13" t="s">
        <v>33</v>
      </c>
      <c r="AX265" s="13" t="s">
        <v>71</v>
      </c>
      <c r="AY265" s="243" t="s">
        <v>166</v>
      </c>
    </row>
    <row r="266" s="14" customFormat="1">
      <c r="A266" s="14"/>
      <c r="B266" s="244"/>
      <c r="C266" s="245"/>
      <c r="D266" s="235" t="s">
        <v>177</v>
      </c>
      <c r="E266" s="246" t="s">
        <v>19</v>
      </c>
      <c r="F266" s="247" t="s">
        <v>1388</v>
      </c>
      <c r="G266" s="245"/>
      <c r="H266" s="248">
        <v>155.5</v>
      </c>
      <c r="I266" s="249"/>
      <c r="J266" s="245"/>
      <c r="K266" s="245"/>
      <c r="L266" s="250"/>
      <c r="M266" s="251"/>
      <c r="N266" s="252"/>
      <c r="O266" s="252"/>
      <c r="P266" s="252"/>
      <c r="Q266" s="252"/>
      <c r="R266" s="252"/>
      <c r="S266" s="252"/>
      <c r="T266" s="253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4" t="s">
        <v>177</v>
      </c>
      <c r="AU266" s="254" t="s">
        <v>81</v>
      </c>
      <c r="AV266" s="14" t="s">
        <v>81</v>
      </c>
      <c r="AW266" s="14" t="s">
        <v>33</v>
      </c>
      <c r="AX266" s="14" t="s">
        <v>71</v>
      </c>
      <c r="AY266" s="254" t="s">
        <v>166</v>
      </c>
    </row>
    <row r="267" s="15" customFormat="1">
      <c r="A267" s="15"/>
      <c r="B267" s="255"/>
      <c r="C267" s="256"/>
      <c r="D267" s="235" t="s">
        <v>177</v>
      </c>
      <c r="E267" s="257" t="s">
        <v>19</v>
      </c>
      <c r="F267" s="258" t="s">
        <v>180</v>
      </c>
      <c r="G267" s="256"/>
      <c r="H267" s="259">
        <v>155.5</v>
      </c>
      <c r="I267" s="260"/>
      <c r="J267" s="256"/>
      <c r="K267" s="256"/>
      <c r="L267" s="261"/>
      <c r="M267" s="262"/>
      <c r="N267" s="263"/>
      <c r="O267" s="263"/>
      <c r="P267" s="263"/>
      <c r="Q267" s="263"/>
      <c r="R267" s="263"/>
      <c r="S267" s="263"/>
      <c r="T267" s="264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65" t="s">
        <v>177</v>
      </c>
      <c r="AU267" s="265" t="s">
        <v>81</v>
      </c>
      <c r="AV267" s="15" t="s">
        <v>173</v>
      </c>
      <c r="AW267" s="15" t="s">
        <v>33</v>
      </c>
      <c r="AX267" s="15" t="s">
        <v>79</v>
      </c>
      <c r="AY267" s="265" t="s">
        <v>166</v>
      </c>
    </row>
    <row r="268" s="2" customFormat="1" ht="24.15" customHeight="1">
      <c r="A268" s="41"/>
      <c r="B268" s="42"/>
      <c r="C268" s="215" t="s">
        <v>395</v>
      </c>
      <c r="D268" s="215" t="s">
        <v>168</v>
      </c>
      <c r="E268" s="216" t="s">
        <v>1477</v>
      </c>
      <c r="F268" s="217" t="s">
        <v>1478</v>
      </c>
      <c r="G268" s="218" t="s">
        <v>524</v>
      </c>
      <c r="H268" s="219">
        <v>9.5999999999999996</v>
      </c>
      <c r="I268" s="220"/>
      <c r="J268" s="221">
        <f>ROUND(I268*H268,2)</f>
        <v>0</v>
      </c>
      <c r="K268" s="217" t="s">
        <v>476</v>
      </c>
      <c r="L268" s="47"/>
      <c r="M268" s="222" t="s">
        <v>19</v>
      </c>
      <c r="N268" s="223" t="s">
        <v>42</v>
      </c>
      <c r="O268" s="87"/>
      <c r="P268" s="224">
        <f>O268*H268</f>
        <v>0</v>
      </c>
      <c r="Q268" s="224">
        <v>0.216</v>
      </c>
      <c r="R268" s="224">
        <f>Q268*H268</f>
        <v>2.0735999999999999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1412</v>
      </c>
      <c r="AT268" s="226" t="s">
        <v>168</v>
      </c>
      <c r="AU268" s="226" t="s">
        <v>81</v>
      </c>
      <c r="AY268" s="20" t="s">
        <v>166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79</v>
      </c>
      <c r="BK268" s="227">
        <f>ROUND(I268*H268,2)</f>
        <v>0</v>
      </c>
      <c r="BL268" s="20" t="s">
        <v>1412</v>
      </c>
      <c r="BM268" s="226" t="s">
        <v>1479</v>
      </c>
    </row>
    <row r="269" s="13" customFormat="1">
      <c r="A269" s="13"/>
      <c r="B269" s="233"/>
      <c r="C269" s="234"/>
      <c r="D269" s="235" t="s">
        <v>177</v>
      </c>
      <c r="E269" s="236" t="s">
        <v>19</v>
      </c>
      <c r="F269" s="237" t="s">
        <v>1480</v>
      </c>
      <c r="G269" s="234"/>
      <c r="H269" s="236" t="s">
        <v>19</v>
      </c>
      <c r="I269" s="238"/>
      <c r="J269" s="234"/>
      <c r="K269" s="234"/>
      <c r="L269" s="239"/>
      <c r="M269" s="240"/>
      <c r="N269" s="241"/>
      <c r="O269" s="241"/>
      <c r="P269" s="241"/>
      <c r="Q269" s="241"/>
      <c r="R269" s="241"/>
      <c r="S269" s="241"/>
      <c r="T269" s="242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3" t="s">
        <v>177</v>
      </c>
      <c r="AU269" s="243" t="s">
        <v>81</v>
      </c>
      <c r="AV269" s="13" t="s">
        <v>79</v>
      </c>
      <c r="AW269" s="13" t="s">
        <v>33</v>
      </c>
      <c r="AX269" s="13" t="s">
        <v>71</v>
      </c>
      <c r="AY269" s="243" t="s">
        <v>166</v>
      </c>
    </row>
    <row r="270" s="14" customFormat="1">
      <c r="A270" s="14"/>
      <c r="B270" s="244"/>
      <c r="C270" s="245"/>
      <c r="D270" s="235" t="s">
        <v>177</v>
      </c>
      <c r="E270" s="246" t="s">
        <v>19</v>
      </c>
      <c r="F270" s="247" t="s">
        <v>1481</v>
      </c>
      <c r="G270" s="245"/>
      <c r="H270" s="248">
        <v>9.5999999999999996</v>
      </c>
      <c r="I270" s="249"/>
      <c r="J270" s="245"/>
      <c r="K270" s="245"/>
      <c r="L270" s="250"/>
      <c r="M270" s="251"/>
      <c r="N270" s="252"/>
      <c r="O270" s="252"/>
      <c r="P270" s="252"/>
      <c r="Q270" s="252"/>
      <c r="R270" s="252"/>
      <c r="S270" s="252"/>
      <c r="T270" s="253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4" t="s">
        <v>177</v>
      </c>
      <c r="AU270" s="254" t="s">
        <v>81</v>
      </c>
      <c r="AV270" s="14" t="s">
        <v>81</v>
      </c>
      <c r="AW270" s="14" t="s">
        <v>33</v>
      </c>
      <c r="AX270" s="14" t="s">
        <v>71</v>
      </c>
      <c r="AY270" s="254" t="s">
        <v>166</v>
      </c>
    </row>
    <row r="271" s="15" customFormat="1">
      <c r="A271" s="15"/>
      <c r="B271" s="255"/>
      <c r="C271" s="256"/>
      <c r="D271" s="235" t="s">
        <v>177</v>
      </c>
      <c r="E271" s="257" t="s">
        <v>19</v>
      </c>
      <c r="F271" s="258" t="s">
        <v>180</v>
      </c>
      <c r="G271" s="256"/>
      <c r="H271" s="259">
        <v>9.5999999999999996</v>
      </c>
      <c r="I271" s="260"/>
      <c r="J271" s="256"/>
      <c r="K271" s="256"/>
      <c r="L271" s="261"/>
      <c r="M271" s="262"/>
      <c r="N271" s="263"/>
      <c r="O271" s="263"/>
      <c r="P271" s="263"/>
      <c r="Q271" s="263"/>
      <c r="R271" s="263"/>
      <c r="S271" s="263"/>
      <c r="T271" s="264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T271" s="265" t="s">
        <v>177</v>
      </c>
      <c r="AU271" s="265" t="s">
        <v>81</v>
      </c>
      <c r="AV271" s="15" t="s">
        <v>173</v>
      </c>
      <c r="AW271" s="15" t="s">
        <v>33</v>
      </c>
      <c r="AX271" s="15" t="s">
        <v>79</v>
      </c>
      <c r="AY271" s="265" t="s">
        <v>166</v>
      </c>
    </row>
    <row r="272" s="2" customFormat="1" ht="16.5" customHeight="1">
      <c r="A272" s="41"/>
      <c r="B272" s="42"/>
      <c r="C272" s="283" t="s">
        <v>651</v>
      </c>
      <c r="D272" s="283" t="s">
        <v>392</v>
      </c>
      <c r="E272" s="284" t="s">
        <v>1482</v>
      </c>
      <c r="F272" s="285" t="s">
        <v>1483</v>
      </c>
      <c r="G272" s="286" t="s">
        <v>524</v>
      </c>
      <c r="H272" s="287">
        <v>9.5999999999999996</v>
      </c>
      <c r="I272" s="288"/>
      <c r="J272" s="289">
        <f>ROUND(I272*H272,2)</f>
        <v>0</v>
      </c>
      <c r="K272" s="285" t="s">
        <v>172</v>
      </c>
      <c r="L272" s="290"/>
      <c r="M272" s="291" t="s">
        <v>19</v>
      </c>
      <c r="N272" s="292" t="s">
        <v>42</v>
      </c>
      <c r="O272" s="87"/>
      <c r="P272" s="224">
        <f>O272*H272</f>
        <v>0</v>
      </c>
      <c r="Q272" s="224">
        <v>0.011469999999999999</v>
      </c>
      <c r="R272" s="224">
        <f>Q272*H272</f>
        <v>0.11011199999999999</v>
      </c>
      <c r="S272" s="224">
        <v>0</v>
      </c>
      <c r="T272" s="225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226" t="s">
        <v>1417</v>
      </c>
      <c r="AT272" s="226" t="s">
        <v>392</v>
      </c>
      <c r="AU272" s="226" t="s">
        <v>81</v>
      </c>
      <c r="AY272" s="20" t="s">
        <v>166</v>
      </c>
      <c r="BE272" s="227">
        <f>IF(N272="základní",J272,0)</f>
        <v>0</v>
      </c>
      <c r="BF272" s="227">
        <f>IF(N272="snížená",J272,0)</f>
        <v>0</v>
      </c>
      <c r="BG272" s="227">
        <f>IF(N272="zákl. přenesená",J272,0)</f>
        <v>0</v>
      </c>
      <c r="BH272" s="227">
        <f>IF(N272="sníž. přenesená",J272,0)</f>
        <v>0</v>
      </c>
      <c r="BI272" s="227">
        <f>IF(N272="nulová",J272,0)</f>
        <v>0</v>
      </c>
      <c r="BJ272" s="20" t="s">
        <v>79</v>
      </c>
      <c r="BK272" s="227">
        <f>ROUND(I272*H272,2)</f>
        <v>0</v>
      </c>
      <c r="BL272" s="20" t="s">
        <v>1417</v>
      </c>
      <c r="BM272" s="226" t="s">
        <v>1484</v>
      </c>
    </row>
    <row r="273" s="13" customFormat="1">
      <c r="A273" s="13"/>
      <c r="B273" s="233"/>
      <c r="C273" s="234"/>
      <c r="D273" s="235" t="s">
        <v>177</v>
      </c>
      <c r="E273" s="236" t="s">
        <v>19</v>
      </c>
      <c r="F273" s="237" t="s">
        <v>1480</v>
      </c>
      <c r="G273" s="234"/>
      <c r="H273" s="236" t="s">
        <v>19</v>
      </c>
      <c r="I273" s="238"/>
      <c r="J273" s="234"/>
      <c r="K273" s="234"/>
      <c r="L273" s="239"/>
      <c r="M273" s="240"/>
      <c r="N273" s="241"/>
      <c r="O273" s="241"/>
      <c r="P273" s="241"/>
      <c r="Q273" s="241"/>
      <c r="R273" s="241"/>
      <c r="S273" s="241"/>
      <c r="T273" s="242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3" t="s">
        <v>177</v>
      </c>
      <c r="AU273" s="243" t="s">
        <v>81</v>
      </c>
      <c r="AV273" s="13" t="s">
        <v>79</v>
      </c>
      <c r="AW273" s="13" t="s">
        <v>33</v>
      </c>
      <c r="AX273" s="13" t="s">
        <v>71</v>
      </c>
      <c r="AY273" s="243" t="s">
        <v>166</v>
      </c>
    </row>
    <row r="274" s="14" customFormat="1">
      <c r="A274" s="14"/>
      <c r="B274" s="244"/>
      <c r="C274" s="245"/>
      <c r="D274" s="235" t="s">
        <v>177</v>
      </c>
      <c r="E274" s="246" t="s">
        <v>19</v>
      </c>
      <c r="F274" s="247" t="s">
        <v>1481</v>
      </c>
      <c r="G274" s="245"/>
      <c r="H274" s="248">
        <v>9.5999999999999996</v>
      </c>
      <c r="I274" s="249"/>
      <c r="J274" s="245"/>
      <c r="K274" s="245"/>
      <c r="L274" s="250"/>
      <c r="M274" s="251"/>
      <c r="N274" s="252"/>
      <c r="O274" s="252"/>
      <c r="P274" s="252"/>
      <c r="Q274" s="252"/>
      <c r="R274" s="252"/>
      <c r="S274" s="252"/>
      <c r="T274" s="253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4" t="s">
        <v>177</v>
      </c>
      <c r="AU274" s="254" t="s">
        <v>81</v>
      </c>
      <c r="AV274" s="14" t="s">
        <v>81</v>
      </c>
      <c r="AW274" s="14" t="s">
        <v>33</v>
      </c>
      <c r="AX274" s="14" t="s">
        <v>71</v>
      </c>
      <c r="AY274" s="254" t="s">
        <v>166</v>
      </c>
    </row>
    <row r="275" s="15" customFormat="1">
      <c r="A275" s="15"/>
      <c r="B275" s="255"/>
      <c r="C275" s="256"/>
      <c r="D275" s="235" t="s">
        <v>177</v>
      </c>
      <c r="E275" s="257" t="s">
        <v>19</v>
      </c>
      <c r="F275" s="258" t="s">
        <v>180</v>
      </c>
      <c r="G275" s="256"/>
      <c r="H275" s="259">
        <v>9.5999999999999996</v>
      </c>
      <c r="I275" s="260"/>
      <c r="J275" s="256"/>
      <c r="K275" s="256"/>
      <c r="L275" s="261"/>
      <c r="M275" s="262"/>
      <c r="N275" s="263"/>
      <c r="O275" s="263"/>
      <c r="P275" s="263"/>
      <c r="Q275" s="263"/>
      <c r="R275" s="263"/>
      <c r="S275" s="263"/>
      <c r="T275" s="264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T275" s="265" t="s">
        <v>177</v>
      </c>
      <c r="AU275" s="265" t="s">
        <v>81</v>
      </c>
      <c r="AV275" s="15" t="s">
        <v>173</v>
      </c>
      <c r="AW275" s="15" t="s">
        <v>33</v>
      </c>
      <c r="AX275" s="15" t="s">
        <v>79</v>
      </c>
      <c r="AY275" s="265" t="s">
        <v>166</v>
      </c>
    </row>
    <row r="276" s="2" customFormat="1" ht="21.75" customHeight="1">
      <c r="A276" s="41"/>
      <c r="B276" s="42"/>
      <c r="C276" s="215" t="s">
        <v>653</v>
      </c>
      <c r="D276" s="215" t="s">
        <v>168</v>
      </c>
      <c r="E276" s="216" t="s">
        <v>1485</v>
      </c>
      <c r="F276" s="217" t="s">
        <v>1486</v>
      </c>
      <c r="G276" s="218" t="s">
        <v>524</v>
      </c>
      <c r="H276" s="219">
        <v>155.5</v>
      </c>
      <c r="I276" s="220"/>
      <c r="J276" s="221">
        <f>ROUND(I276*H276,2)</f>
        <v>0</v>
      </c>
      <c r="K276" s="217" t="s">
        <v>172</v>
      </c>
      <c r="L276" s="47"/>
      <c r="M276" s="222" t="s">
        <v>19</v>
      </c>
      <c r="N276" s="223" t="s">
        <v>42</v>
      </c>
      <c r="O276" s="87"/>
      <c r="P276" s="224">
        <f>O276*H276</f>
        <v>0</v>
      </c>
      <c r="Q276" s="224">
        <v>0</v>
      </c>
      <c r="R276" s="224">
        <f>Q276*H276</f>
        <v>0</v>
      </c>
      <c r="S276" s="224">
        <v>0</v>
      </c>
      <c r="T276" s="225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226" t="s">
        <v>1412</v>
      </c>
      <c r="AT276" s="226" t="s">
        <v>168</v>
      </c>
      <c r="AU276" s="226" t="s">
        <v>81</v>
      </c>
      <c r="AY276" s="20" t="s">
        <v>166</v>
      </c>
      <c r="BE276" s="227">
        <f>IF(N276="základní",J276,0)</f>
        <v>0</v>
      </c>
      <c r="BF276" s="227">
        <f>IF(N276="snížená",J276,0)</f>
        <v>0</v>
      </c>
      <c r="BG276" s="227">
        <f>IF(N276="zákl. přenesená",J276,0)</f>
        <v>0</v>
      </c>
      <c r="BH276" s="227">
        <f>IF(N276="sníž. přenesená",J276,0)</f>
        <v>0</v>
      </c>
      <c r="BI276" s="227">
        <f>IF(N276="nulová",J276,0)</f>
        <v>0</v>
      </c>
      <c r="BJ276" s="20" t="s">
        <v>79</v>
      </c>
      <c r="BK276" s="227">
        <f>ROUND(I276*H276,2)</f>
        <v>0</v>
      </c>
      <c r="BL276" s="20" t="s">
        <v>1412</v>
      </c>
      <c r="BM276" s="226" t="s">
        <v>1487</v>
      </c>
    </row>
    <row r="277" s="2" customFormat="1">
      <c r="A277" s="41"/>
      <c r="B277" s="42"/>
      <c r="C277" s="43"/>
      <c r="D277" s="228" t="s">
        <v>175</v>
      </c>
      <c r="E277" s="43"/>
      <c r="F277" s="229" t="s">
        <v>1488</v>
      </c>
      <c r="G277" s="43"/>
      <c r="H277" s="43"/>
      <c r="I277" s="230"/>
      <c r="J277" s="43"/>
      <c r="K277" s="43"/>
      <c r="L277" s="47"/>
      <c r="M277" s="231"/>
      <c r="N277" s="232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175</v>
      </c>
      <c r="AU277" s="20" t="s">
        <v>81</v>
      </c>
    </row>
    <row r="278" s="13" customFormat="1">
      <c r="A278" s="13"/>
      <c r="B278" s="233"/>
      <c r="C278" s="234"/>
      <c r="D278" s="235" t="s">
        <v>177</v>
      </c>
      <c r="E278" s="236" t="s">
        <v>19</v>
      </c>
      <c r="F278" s="237" t="s">
        <v>1386</v>
      </c>
      <c r="G278" s="234"/>
      <c r="H278" s="236" t="s">
        <v>19</v>
      </c>
      <c r="I278" s="238"/>
      <c r="J278" s="234"/>
      <c r="K278" s="234"/>
      <c r="L278" s="239"/>
      <c r="M278" s="240"/>
      <c r="N278" s="241"/>
      <c r="O278" s="241"/>
      <c r="P278" s="241"/>
      <c r="Q278" s="241"/>
      <c r="R278" s="241"/>
      <c r="S278" s="241"/>
      <c r="T278" s="242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3" t="s">
        <v>177</v>
      </c>
      <c r="AU278" s="243" t="s">
        <v>81</v>
      </c>
      <c r="AV278" s="13" t="s">
        <v>79</v>
      </c>
      <c r="AW278" s="13" t="s">
        <v>33</v>
      </c>
      <c r="AX278" s="13" t="s">
        <v>71</v>
      </c>
      <c r="AY278" s="243" t="s">
        <v>166</v>
      </c>
    </row>
    <row r="279" s="13" customFormat="1">
      <c r="A279" s="13"/>
      <c r="B279" s="233"/>
      <c r="C279" s="234"/>
      <c r="D279" s="235" t="s">
        <v>177</v>
      </c>
      <c r="E279" s="236" t="s">
        <v>19</v>
      </c>
      <c r="F279" s="237" t="s">
        <v>1387</v>
      </c>
      <c r="G279" s="234"/>
      <c r="H279" s="236" t="s">
        <v>19</v>
      </c>
      <c r="I279" s="238"/>
      <c r="J279" s="234"/>
      <c r="K279" s="234"/>
      <c r="L279" s="239"/>
      <c r="M279" s="240"/>
      <c r="N279" s="241"/>
      <c r="O279" s="241"/>
      <c r="P279" s="241"/>
      <c r="Q279" s="241"/>
      <c r="R279" s="241"/>
      <c r="S279" s="241"/>
      <c r="T279" s="242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3" t="s">
        <v>177</v>
      </c>
      <c r="AU279" s="243" t="s">
        <v>81</v>
      </c>
      <c r="AV279" s="13" t="s">
        <v>79</v>
      </c>
      <c r="AW279" s="13" t="s">
        <v>33</v>
      </c>
      <c r="AX279" s="13" t="s">
        <v>71</v>
      </c>
      <c r="AY279" s="243" t="s">
        <v>166</v>
      </c>
    </row>
    <row r="280" s="14" customFormat="1">
      <c r="A280" s="14"/>
      <c r="B280" s="244"/>
      <c r="C280" s="245"/>
      <c r="D280" s="235" t="s">
        <v>177</v>
      </c>
      <c r="E280" s="246" t="s">
        <v>19</v>
      </c>
      <c r="F280" s="247" t="s">
        <v>1388</v>
      </c>
      <c r="G280" s="245"/>
      <c r="H280" s="248">
        <v>155.5</v>
      </c>
      <c r="I280" s="249"/>
      <c r="J280" s="245"/>
      <c r="K280" s="245"/>
      <c r="L280" s="250"/>
      <c r="M280" s="251"/>
      <c r="N280" s="252"/>
      <c r="O280" s="252"/>
      <c r="P280" s="252"/>
      <c r="Q280" s="252"/>
      <c r="R280" s="252"/>
      <c r="S280" s="252"/>
      <c r="T280" s="253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4" t="s">
        <v>177</v>
      </c>
      <c r="AU280" s="254" t="s">
        <v>81</v>
      </c>
      <c r="AV280" s="14" t="s">
        <v>81</v>
      </c>
      <c r="AW280" s="14" t="s">
        <v>33</v>
      </c>
      <c r="AX280" s="14" t="s">
        <v>71</v>
      </c>
      <c r="AY280" s="254" t="s">
        <v>166</v>
      </c>
    </row>
    <row r="281" s="15" customFormat="1">
      <c r="A281" s="15"/>
      <c r="B281" s="255"/>
      <c r="C281" s="256"/>
      <c r="D281" s="235" t="s">
        <v>177</v>
      </c>
      <c r="E281" s="257" t="s">
        <v>19</v>
      </c>
      <c r="F281" s="258" t="s">
        <v>180</v>
      </c>
      <c r="G281" s="256"/>
      <c r="H281" s="259">
        <v>155.5</v>
      </c>
      <c r="I281" s="260"/>
      <c r="J281" s="256"/>
      <c r="K281" s="256"/>
      <c r="L281" s="261"/>
      <c r="M281" s="262"/>
      <c r="N281" s="263"/>
      <c r="O281" s="263"/>
      <c r="P281" s="263"/>
      <c r="Q281" s="263"/>
      <c r="R281" s="263"/>
      <c r="S281" s="263"/>
      <c r="T281" s="264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T281" s="265" t="s">
        <v>177</v>
      </c>
      <c r="AU281" s="265" t="s">
        <v>81</v>
      </c>
      <c r="AV281" s="15" t="s">
        <v>173</v>
      </c>
      <c r="AW281" s="15" t="s">
        <v>33</v>
      </c>
      <c r="AX281" s="15" t="s">
        <v>79</v>
      </c>
      <c r="AY281" s="265" t="s">
        <v>166</v>
      </c>
    </row>
    <row r="282" s="2" customFormat="1" ht="16.5" customHeight="1">
      <c r="A282" s="41"/>
      <c r="B282" s="42"/>
      <c r="C282" s="283" t="s">
        <v>655</v>
      </c>
      <c r="D282" s="283" t="s">
        <v>392</v>
      </c>
      <c r="E282" s="284" t="s">
        <v>1489</v>
      </c>
      <c r="F282" s="285" t="s">
        <v>1490</v>
      </c>
      <c r="G282" s="286" t="s">
        <v>524</v>
      </c>
      <c r="H282" s="287">
        <v>163.27500000000001</v>
      </c>
      <c r="I282" s="288"/>
      <c r="J282" s="289">
        <f>ROUND(I282*H282,2)</f>
        <v>0</v>
      </c>
      <c r="K282" s="285" t="s">
        <v>172</v>
      </c>
      <c r="L282" s="290"/>
      <c r="M282" s="291" t="s">
        <v>19</v>
      </c>
      <c r="N282" s="292" t="s">
        <v>42</v>
      </c>
      <c r="O282" s="87"/>
      <c r="P282" s="224">
        <f>O282*H282</f>
        <v>0</v>
      </c>
      <c r="Q282" s="224">
        <v>0.00055000000000000003</v>
      </c>
      <c r="R282" s="224">
        <f>Q282*H282</f>
        <v>0.089801250000000013</v>
      </c>
      <c r="S282" s="224">
        <v>0</v>
      </c>
      <c r="T282" s="225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26" t="s">
        <v>1417</v>
      </c>
      <c r="AT282" s="226" t="s">
        <v>392</v>
      </c>
      <c r="AU282" s="226" t="s">
        <v>81</v>
      </c>
      <c r="AY282" s="20" t="s">
        <v>166</v>
      </c>
      <c r="BE282" s="227">
        <f>IF(N282="základní",J282,0)</f>
        <v>0</v>
      </c>
      <c r="BF282" s="227">
        <f>IF(N282="snížená",J282,0)</f>
        <v>0</v>
      </c>
      <c r="BG282" s="227">
        <f>IF(N282="zákl. přenesená",J282,0)</f>
        <v>0</v>
      </c>
      <c r="BH282" s="227">
        <f>IF(N282="sníž. přenesená",J282,0)</f>
        <v>0</v>
      </c>
      <c r="BI282" s="227">
        <f>IF(N282="nulová",J282,0)</f>
        <v>0</v>
      </c>
      <c r="BJ282" s="20" t="s">
        <v>79</v>
      </c>
      <c r="BK282" s="227">
        <f>ROUND(I282*H282,2)</f>
        <v>0</v>
      </c>
      <c r="BL282" s="20" t="s">
        <v>1417</v>
      </c>
      <c r="BM282" s="226" t="s">
        <v>1491</v>
      </c>
    </row>
    <row r="283" s="13" customFormat="1">
      <c r="A283" s="13"/>
      <c r="B283" s="233"/>
      <c r="C283" s="234"/>
      <c r="D283" s="235" t="s">
        <v>177</v>
      </c>
      <c r="E283" s="236" t="s">
        <v>19</v>
      </c>
      <c r="F283" s="237" t="s">
        <v>1386</v>
      </c>
      <c r="G283" s="234"/>
      <c r="H283" s="236" t="s">
        <v>19</v>
      </c>
      <c r="I283" s="238"/>
      <c r="J283" s="234"/>
      <c r="K283" s="234"/>
      <c r="L283" s="239"/>
      <c r="M283" s="240"/>
      <c r="N283" s="241"/>
      <c r="O283" s="241"/>
      <c r="P283" s="241"/>
      <c r="Q283" s="241"/>
      <c r="R283" s="241"/>
      <c r="S283" s="241"/>
      <c r="T283" s="242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3" t="s">
        <v>177</v>
      </c>
      <c r="AU283" s="243" t="s">
        <v>81</v>
      </c>
      <c r="AV283" s="13" t="s">
        <v>79</v>
      </c>
      <c r="AW283" s="13" t="s">
        <v>33</v>
      </c>
      <c r="AX283" s="13" t="s">
        <v>71</v>
      </c>
      <c r="AY283" s="243" t="s">
        <v>166</v>
      </c>
    </row>
    <row r="284" s="13" customFormat="1">
      <c r="A284" s="13"/>
      <c r="B284" s="233"/>
      <c r="C284" s="234"/>
      <c r="D284" s="235" t="s">
        <v>177</v>
      </c>
      <c r="E284" s="236" t="s">
        <v>19</v>
      </c>
      <c r="F284" s="237" t="s">
        <v>1387</v>
      </c>
      <c r="G284" s="234"/>
      <c r="H284" s="236" t="s">
        <v>19</v>
      </c>
      <c r="I284" s="238"/>
      <c r="J284" s="234"/>
      <c r="K284" s="234"/>
      <c r="L284" s="239"/>
      <c r="M284" s="240"/>
      <c r="N284" s="241"/>
      <c r="O284" s="241"/>
      <c r="P284" s="241"/>
      <c r="Q284" s="241"/>
      <c r="R284" s="241"/>
      <c r="S284" s="241"/>
      <c r="T284" s="242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3" t="s">
        <v>177</v>
      </c>
      <c r="AU284" s="243" t="s">
        <v>81</v>
      </c>
      <c r="AV284" s="13" t="s">
        <v>79</v>
      </c>
      <c r="AW284" s="13" t="s">
        <v>33</v>
      </c>
      <c r="AX284" s="13" t="s">
        <v>71</v>
      </c>
      <c r="AY284" s="243" t="s">
        <v>166</v>
      </c>
    </row>
    <row r="285" s="14" customFormat="1">
      <c r="A285" s="14"/>
      <c r="B285" s="244"/>
      <c r="C285" s="245"/>
      <c r="D285" s="235" t="s">
        <v>177</v>
      </c>
      <c r="E285" s="246" t="s">
        <v>19</v>
      </c>
      <c r="F285" s="247" t="s">
        <v>1388</v>
      </c>
      <c r="G285" s="245"/>
      <c r="H285" s="248">
        <v>155.5</v>
      </c>
      <c r="I285" s="249"/>
      <c r="J285" s="245"/>
      <c r="K285" s="245"/>
      <c r="L285" s="250"/>
      <c r="M285" s="251"/>
      <c r="N285" s="252"/>
      <c r="O285" s="252"/>
      <c r="P285" s="252"/>
      <c r="Q285" s="252"/>
      <c r="R285" s="252"/>
      <c r="S285" s="252"/>
      <c r="T285" s="253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4" t="s">
        <v>177</v>
      </c>
      <c r="AU285" s="254" t="s">
        <v>81</v>
      </c>
      <c r="AV285" s="14" t="s">
        <v>81</v>
      </c>
      <c r="AW285" s="14" t="s">
        <v>33</v>
      </c>
      <c r="AX285" s="14" t="s">
        <v>71</v>
      </c>
      <c r="AY285" s="254" t="s">
        <v>166</v>
      </c>
    </row>
    <row r="286" s="15" customFormat="1">
      <c r="A286" s="15"/>
      <c r="B286" s="255"/>
      <c r="C286" s="256"/>
      <c r="D286" s="235" t="s">
        <v>177</v>
      </c>
      <c r="E286" s="257" t="s">
        <v>19</v>
      </c>
      <c r="F286" s="258" t="s">
        <v>180</v>
      </c>
      <c r="G286" s="256"/>
      <c r="H286" s="259">
        <v>155.5</v>
      </c>
      <c r="I286" s="260"/>
      <c r="J286" s="256"/>
      <c r="K286" s="256"/>
      <c r="L286" s="261"/>
      <c r="M286" s="262"/>
      <c r="N286" s="263"/>
      <c r="O286" s="263"/>
      <c r="P286" s="263"/>
      <c r="Q286" s="263"/>
      <c r="R286" s="263"/>
      <c r="S286" s="263"/>
      <c r="T286" s="264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65" t="s">
        <v>177</v>
      </c>
      <c r="AU286" s="265" t="s">
        <v>81</v>
      </c>
      <c r="AV286" s="15" t="s">
        <v>173</v>
      </c>
      <c r="AW286" s="15" t="s">
        <v>33</v>
      </c>
      <c r="AX286" s="15" t="s">
        <v>79</v>
      </c>
      <c r="AY286" s="265" t="s">
        <v>166</v>
      </c>
    </row>
    <row r="287" s="14" customFormat="1">
      <c r="A287" s="14"/>
      <c r="B287" s="244"/>
      <c r="C287" s="245"/>
      <c r="D287" s="235" t="s">
        <v>177</v>
      </c>
      <c r="E287" s="245"/>
      <c r="F287" s="247" t="s">
        <v>1492</v>
      </c>
      <c r="G287" s="245"/>
      <c r="H287" s="248">
        <v>163.27500000000001</v>
      </c>
      <c r="I287" s="249"/>
      <c r="J287" s="245"/>
      <c r="K287" s="245"/>
      <c r="L287" s="250"/>
      <c r="M287" s="251"/>
      <c r="N287" s="252"/>
      <c r="O287" s="252"/>
      <c r="P287" s="252"/>
      <c r="Q287" s="252"/>
      <c r="R287" s="252"/>
      <c r="S287" s="252"/>
      <c r="T287" s="253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54" t="s">
        <v>177</v>
      </c>
      <c r="AU287" s="254" t="s">
        <v>81</v>
      </c>
      <c r="AV287" s="14" t="s">
        <v>81</v>
      </c>
      <c r="AW287" s="14" t="s">
        <v>4</v>
      </c>
      <c r="AX287" s="14" t="s">
        <v>79</v>
      </c>
      <c r="AY287" s="254" t="s">
        <v>166</v>
      </c>
    </row>
    <row r="288" s="2" customFormat="1" ht="16.5" customHeight="1">
      <c r="A288" s="41"/>
      <c r="B288" s="42"/>
      <c r="C288" s="215" t="s">
        <v>657</v>
      </c>
      <c r="D288" s="215" t="s">
        <v>168</v>
      </c>
      <c r="E288" s="216" t="s">
        <v>1493</v>
      </c>
      <c r="F288" s="217" t="s">
        <v>1494</v>
      </c>
      <c r="G288" s="218" t="s">
        <v>234</v>
      </c>
      <c r="H288" s="219">
        <v>35.555</v>
      </c>
      <c r="I288" s="220"/>
      <c r="J288" s="221">
        <f>ROUND(I288*H288,2)</f>
        <v>0</v>
      </c>
      <c r="K288" s="217" t="s">
        <v>172</v>
      </c>
      <c r="L288" s="47"/>
      <c r="M288" s="222" t="s">
        <v>19</v>
      </c>
      <c r="N288" s="223" t="s">
        <v>42</v>
      </c>
      <c r="O288" s="87"/>
      <c r="P288" s="224">
        <f>O288*H288</f>
        <v>0</v>
      </c>
      <c r="Q288" s="224">
        <v>0</v>
      </c>
      <c r="R288" s="224">
        <f>Q288*H288</f>
        <v>0</v>
      </c>
      <c r="S288" s="224">
        <v>0</v>
      </c>
      <c r="T288" s="225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6" t="s">
        <v>1412</v>
      </c>
      <c r="AT288" s="226" t="s">
        <v>168</v>
      </c>
      <c r="AU288" s="226" t="s">
        <v>81</v>
      </c>
      <c r="AY288" s="20" t="s">
        <v>166</v>
      </c>
      <c r="BE288" s="227">
        <f>IF(N288="základní",J288,0)</f>
        <v>0</v>
      </c>
      <c r="BF288" s="227">
        <f>IF(N288="snížená",J288,0)</f>
        <v>0</v>
      </c>
      <c r="BG288" s="227">
        <f>IF(N288="zákl. přenesená",J288,0)</f>
        <v>0</v>
      </c>
      <c r="BH288" s="227">
        <f>IF(N288="sníž. přenesená",J288,0)</f>
        <v>0</v>
      </c>
      <c r="BI288" s="227">
        <f>IF(N288="nulová",J288,0)</f>
        <v>0</v>
      </c>
      <c r="BJ288" s="20" t="s">
        <v>79</v>
      </c>
      <c r="BK288" s="227">
        <f>ROUND(I288*H288,2)</f>
        <v>0</v>
      </c>
      <c r="BL288" s="20" t="s">
        <v>1412</v>
      </c>
      <c r="BM288" s="226" t="s">
        <v>1495</v>
      </c>
    </row>
    <row r="289" s="2" customFormat="1">
      <c r="A289" s="41"/>
      <c r="B289" s="42"/>
      <c r="C289" s="43"/>
      <c r="D289" s="228" t="s">
        <v>175</v>
      </c>
      <c r="E289" s="43"/>
      <c r="F289" s="229" t="s">
        <v>1496</v>
      </c>
      <c r="G289" s="43"/>
      <c r="H289" s="43"/>
      <c r="I289" s="230"/>
      <c r="J289" s="43"/>
      <c r="K289" s="43"/>
      <c r="L289" s="47"/>
      <c r="M289" s="231"/>
      <c r="N289" s="232"/>
      <c r="O289" s="87"/>
      <c r="P289" s="87"/>
      <c r="Q289" s="87"/>
      <c r="R289" s="87"/>
      <c r="S289" s="87"/>
      <c r="T289" s="88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0" t="s">
        <v>175</v>
      </c>
      <c r="AU289" s="20" t="s">
        <v>81</v>
      </c>
    </row>
    <row r="290" s="12" customFormat="1" ht="25.92" customHeight="1">
      <c r="A290" s="12"/>
      <c r="B290" s="199"/>
      <c r="C290" s="200"/>
      <c r="D290" s="201" t="s">
        <v>70</v>
      </c>
      <c r="E290" s="202" t="s">
        <v>342</v>
      </c>
      <c r="F290" s="202" t="s">
        <v>343</v>
      </c>
      <c r="G290" s="200"/>
      <c r="H290" s="200"/>
      <c r="I290" s="203"/>
      <c r="J290" s="204">
        <f>BK290</f>
        <v>0</v>
      </c>
      <c r="K290" s="200"/>
      <c r="L290" s="205"/>
      <c r="M290" s="206"/>
      <c r="N290" s="207"/>
      <c r="O290" s="207"/>
      <c r="P290" s="208">
        <f>P291</f>
        <v>0</v>
      </c>
      <c r="Q290" s="207"/>
      <c r="R290" s="208">
        <f>R291</f>
        <v>0</v>
      </c>
      <c r="S290" s="207"/>
      <c r="T290" s="209">
        <f>T291</f>
        <v>0</v>
      </c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R290" s="210" t="s">
        <v>198</v>
      </c>
      <c r="AT290" s="211" t="s">
        <v>70</v>
      </c>
      <c r="AU290" s="211" t="s">
        <v>71</v>
      </c>
      <c r="AY290" s="210" t="s">
        <v>166</v>
      </c>
      <c r="BK290" s="212">
        <f>BK291</f>
        <v>0</v>
      </c>
    </row>
    <row r="291" s="2" customFormat="1" ht="16.5" customHeight="1">
      <c r="A291" s="41"/>
      <c r="B291" s="42"/>
      <c r="C291" s="215" t="s">
        <v>1310</v>
      </c>
      <c r="D291" s="215" t="s">
        <v>168</v>
      </c>
      <c r="E291" s="216" t="s">
        <v>345</v>
      </c>
      <c r="F291" s="217" t="s">
        <v>346</v>
      </c>
      <c r="G291" s="218" t="s">
        <v>347</v>
      </c>
      <c r="H291" s="277"/>
      <c r="I291" s="220"/>
      <c r="J291" s="221">
        <f>ROUND(I291*H291,2)</f>
        <v>0</v>
      </c>
      <c r="K291" s="217" t="s">
        <v>19</v>
      </c>
      <c r="L291" s="47"/>
      <c r="M291" s="278" t="s">
        <v>19</v>
      </c>
      <c r="N291" s="279" t="s">
        <v>42</v>
      </c>
      <c r="O291" s="280"/>
      <c r="P291" s="281">
        <f>O291*H291</f>
        <v>0</v>
      </c>
      <c r="Q291" s="281">
        <v>0</v>
      </c>
      <c r="R291" s="281">
        <f>Q291*H291</f>
        <v>0</v>
      </c>
      <c r="S291" s="281">
        <v>0</v>
      </c>
      <c r="T291" s="282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6" t="s">
        <v>173</v>
      </c>
      <c r="AT291" s="226" t="s">
        <v>168</v>
      </c>
      <c r="AU291" s="226" t="s">
        <v>79</v>
      </c>
      <c r="AY291" s="20" t="s">
        <v>166</v>
      </c>
      <c r="BE291" s="227">
        <f>IF(N291="základní",J291,0)</f>
        <v>0</v>
      </c>
      <c r="BF291" s="227">
        <f>IF(N291="snížená",J291,0)</f>
        <v>0</v>
      </c>
      <c r="BG291" s="227">
        <f>IF(N291="zákl. přenesená",J291,0)</f>
        <v>0</v>
      </c>
      <c r="BH291" s="227">
        <f>IF(N291="sníž. přenesená",J291,0)</f>
        <v>0</v>
      </c>
      <c r="BI291" s="227">
        <f>IF(N291="nulová",J291,0)</f>
        <v>0</v>
      </c>
      <c r="BJ291" s="20" t="s">
        <v>79</v>
      </c>
      <c r="BK291" s="227">
        <f>ROUND(I291*H291,2)</f>
        <v>0</v>
      </c>
      <c r="BL291" s="20" t="s">
        <v>173</v>
      </c>
      <c r="BM291" s="226" t="s">
        <v>1497</v>
      </c>
    </row>
    <row r="292" s="2" customFormat="1" ht="6.96" customHeight="1">
      <c r="A292" s="41"/>
      <c r="B292" s="62"/>
      <c r="C292" s="63"/>
      <c r="D292" s="63"/>
      <c r="E292" s="63"/>
      <c r="F292" s="63"/>
      <c r="G292" s="63"/>
      <c r="H292" s="63"/>
      <c r="I292" s="63"/>
      <c r="J292" s="63"/>
      <c r="K292" s="63"/>
      <c r="L292" s="47"/>
      <c r="M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</row>
  </sheetData>
  <sheetProtection sheet="1" autoFilter="0" formatColumns="0" formatRows="0" objects="1" scenarios="1" spinCount="100000" saltValue="HLr0ZEyBROKNd1zRnCz+hcWWrLC3Hzg2OHjOr+P98xMJzs6jCCWwXjmSEK45r2oyfAFlETAr/EG8rqSgRtY/+g==" hashValue="81uxCAPqlvIOB+q8zT3IlMvMrcEbw2RDonLR8MWfhwmnF2TqKdVowIX0nFsKiva/6T/yG1/A7XVhuEUFj4Pa1Q==" algorithmName="SHA-512" password="CC35"/>
  <autoFilter ref="C86:K291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hyperlinks>
    <hyperlink ref="F91" r:id="rId1" display="https://podminky.urs.cz/item/CS_URS_2025_02/129001101"/>
    <hyperlink ref="F96" r:id="rId2" display="https://podminky.urs.cz/item/CS_URS_2025_02/132251101"/>
    <hyperlink ref="F101" r:id="rId3" display="https://podminky.urs.cz/item/CS_URS_2025_02/174151101"/>
    <hyperlink ref="F108" r:id="rId4" display="https://podminky.urs.cz/item/CS_URS_2025_02/741122144"/>
    <hyperlink ref="F118" r:id="rId5" display="https://podminky.urs.cz/item/CS_URS_2025_02/741122159"/>
    <hyperlink ref="F128" r:id="rId6" display="https://podminky.urs.cz/item/CS_URS_2025_02/741210122"/>
    <hyperlink ref="F149" r:id="rId7" display="https://podminky.urs.cz/item/CS_URS_2025_02/741410041"/>
    <hyperlink ref="F163" r:id="rId8" display="https://podminky.urs.cz/item/CS_URS_2025_02/741420021"/>
    <hyperlink ref="F176" r:id="rId9" display="https://podminky.urs.cz/item/CS_URS_2025_02/998741121"/>
    <hyperlink ref="F180" r:id="rId10" display="https://podminky.urs.cz/item/CS_URS_2025_02/210204011"/>
    <hyperlink ref="F191" r:id="rId11" display="https://podminky.urs.cz/item/CS_URS_2025_02/210204103"/>
    <hyperlink ref="F203" r:id="rId12" display="https://podminky.urs.cz/item/CS_URS_2025_02/460010023"/>
    <hyperlink ref="F209" r:id="rId13" display="https://podminky.urs.cz/item/CS_URS_2025_02/460141112"/>
    <hyperlink ref="F216" r:id="rId14" display="https://podminky.urs.cz/item/CS_URS_2025_02/460171162"/>
    <hyperlink ref="F222" r:id="rId15" display="https://podminky.urs.cz/item/CS_URS_2025_02/460341113"/>
    <hyperlink ref="F230" r:id="rId16" display="https://podminky.urs.cz/item/CS_URS_2025_02/460341121"/>
    <hyperlink ref="F234" r:id="rId17" display="https://podminky.urs.cz/item/CS_URS_2025_02/460361111"/>
    <hyperlink ref="F243" r:id="rId18" display="https://podminky.urs.cz/item/CS_URS_2025_02/460451152"/>
    <hyperlink ref="F249" r:id="rId19" display="https://podminky.urs.cz/item/CS_URS_2025_02/460641124"/>
    <hyperlink ref="F257" r:id="rId20" display="https://podminky.urs.cz/item/CS_URS_2025_02/460661111"/>
    <hyperlink ref="F263" r:id="rId21" display="https://podminky.urs.cz/item/CS_URS_2025_02/460671113"/>
    <hyperlink ref="F277" r:id="rId22" display="https://podminky.urs.cz/item/CS_URS_2025_02/460791213"/>
    <hyperlink ref="F289" r:id="rId23" display="https://podminky.urs.cz/item/CS_URS_2025_02/4699811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4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138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1498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31. 8. 2025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19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32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34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35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37</v>
      </c>
      <c r="E30" s="41"/>
      <c r="F30" s="41"/>
      <c r="G30" s="41"/>
      <c r="H30" s="41"/>
      <c r="I30" s="41"/>
      <c r="J30" s="156">
        <f>ROUND(J80,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39</v>
      </c>
      <c r="G32" s="41"/>
      <c r="H32" s="41"/>
      <c r="I32" s="157" t="s">
        <v>38</v>
      </c>
      <c r="J32" s="157" t="s">
        <v>40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41</v>
      </c>
      <c r="E33" s="145" t="s">
        <v>42</v>
      </c>
      <c r="F33" s="159">
        <f>ROUND((SUM(BE80:BE83)),  2)</f>
        <v>0</v>
      </c>
      <c r="G33" s="41"/>
      <c r="H33" s="41"/>
      <c r="I33" s="160">
        <v>0.20999999999999999</v>
      </c>
      <c r="J33" s="159">
        <f>ROUND(((SUM(BE80:BE83))*I33),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43</v>
      </c>
      <c r="F34" s="159">
        <f>ROUND((SUM(BF80:BF83)),  2)</f>
        <v>0</v>
      </c>
      <c r="G34" s="41"/>
      <c r="H34" s="41"/>
      <c r="I34" s="160">
        <v>0.12</v>
      </c>
      <c r="J34" s="159">
        <f>ROUND(((SUM(BF80:BF83))*I34),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44</v>
      </c>
      <c r="F35" s="159">
        <f>ROUND((SUM(BG80:BG83)),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45</v>
      </c>
      <c r="F36" s="159">
        <f>ROUND((SUM(BH80:BH83)),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ROUND((SUM(BI80:BI83)),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47</v>
      </c>
      <c r="E39" s="163"/>
      <c r="F39" s="163"/>
      <c r="G39" s="164" t="s">
        <v>48</v>
      </c>
      <c r="H39" s="165" t="s">
        <v>49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140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Novostavba skateparkového hřiště, Bystřice pod Hostýnem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138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06 - Ostatní náklady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31. 8. 2025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25.65" customHeight="1">
      <c r="A54" s="41"/>
      <c r="B54" s="42"/>
      <c r="C54" s="35" t="s">
        <v>25</v>
      </c>
      <c r="D54" s="43"/>
      <c r="E54" s="43"/>
      <c r="F54" s="30" t="str">
        <f>E15</f>
        <v>Město Bystřice pod Hostýnem</v>
      </c>
      <c r="G54" s="43"/>
      <c r="H54" s="43"/>
      <c r="I54" s="35" t="s">
        <v>31</v>
      </c>
      <c r="J54" s="39" t="str">
        <f>E21</f>
        <v>Michal Langoš, Hranice na Moravě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34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141</v>
      </c>
      <c r="D57" s="174"/>
      <c r="E57" s="174"/>
      <c r="F57" s="174"/>
      <c r="G57" s="174"/>
      <c r="H57" s="174"/>
      <c r="I57" s="174"/>
      <c r="J57" s="175" t="s">
        <v>142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69</v>
      </c>
      <c r="D59" s="43"/>
      <c r="E59" s="43"/>
      <c r="F59" s="43"/>
      <c r="G59" s="43"/>
      <c r="H59" s="43"/>
      <c r="I59" s="43"/>
      <c r="J59" s="105">
        <f>J80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143</v>
      </c>
    </row>
    <row r="60" s="9" customFormat="1" ht="24.96" customHeight="1">
      <c r="A60" s="9"/>
      <c r="B60" s="177"/>
      <c r="C60" s="178"/>
      <c r="D60" s="179" t="s">
        <v>149</v>
      </c>
      <c r="E60" s="180"/>
      <c r="F60" s="180"/>
      <c r="G60" s="180"/>
      <c r="H60" s="180"/>
      <c r="I60" s="180"/>
      <c r="J60" s="181">
        <f>J81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2" customFormat="1" ht="21.84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6.96" customHeight="1">
      <c r="A62" s="41"/>
      <c r="B62" s="62"/>
      <c r="C62" s="63"/>
      <c r="D62" s="63"/>
      <c r="E62" s="63"/>
      <c r="F62" s="63"/>
      <c r="G62" s="63"/>
      <c r="H62" s="63"/>
      <c r="I62" s="63"/>
      <c r="J62" s="63"/>
      <c r="K62" s="6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6" s="2" customFormat="1" ht="6.96" customHeight="1">
      <c r="A66" s="41"/>
      <c r="B66" s="64"/>
      <c r="C66" s="65"/>
      <c r="D66" s="65"/>
      <c r="E66" s="65"/>
      <c r="F66" s="65"/>
      <c r="G66" s="65"/>
      <c r="H66" s="65"/>
      <c r="I66" s="65"/>
      <c r="J66" s="65"/>
      <c r="K66" s="65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4.96" customHeight="1">
      <c r="A67" s="41"/>
      <c r="B67" s="42"/>
      <c r="C67" s="26" t="s">
        <v>151</v>
      </c>
      <c r="D67" s="43"/>
      <c r="E67" s="43"/>
      <c r="F67" s="43"/>
      <c r="G67" s="43"/>
      <c r="H67" s="43"/>
      <c r="I67" s="43"/>
      <c r="J67" s="43"/>
      <c r="K67" s="43"/>
      <c r="L67" s="14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12" customHeight="1">
      <c r="A69" s="41"/>
      <c r="B69" s="42"/>
      <c r="C69" s="35" t="s">
        <v>16</v>
      </c>
      <c r="D69" s="43"/>
      <c r="E69" s="43"/>
      <c r="F69" s="43"/>
      <c r="G69" s="43"/>
      <c r="H69" s="43"/>
      <c r="I69" s="43"/>
      <c r="J69" s="43"/>
      <c r="K69" s="4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16.5" customHeight="1">
      <c r="A70" s="41"/>
      <c r="B70" s="42"/>
      <c r="C70" s="43"/>
      <c r="D70" s="43"/>
      <c r="E70" s="172" t="str">
        <f>E7</f>
        <v>Novostavba skateparkového hřiště, Bystřice pod Hostýnem</v>
      </c>
      <c r="F70" s="35"/>
      <c r="G70" s="35"/>
      <c r="H70" s="35"/>
      <c r="I70" s="43"/>
      <c r="J70" s="43"/>
      <c r="K70" s="4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2" customHeight="1">
      <c r="A71" s="41"/>
      <c r="B71" s="42"/>
      <c r="C71" s="35" t="s">
        <v>138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6.5" customHeight="1">
      <c r="A72" s="41"/>
      <c r="B72" s="42"/>
      <c r="C72" s="43"/>
      <c r="D72" s="43"/>
      <c r="E72" s="72" t="str">
        <f>E9</f>
        <v>06 - Ostatní náklady</v>
      </c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21</v>
      </c>
      <c r="D74" s="43"/>
      <c r="E74" s="43"/>
      <c r="F74" s="30" t="str">
        <f>F12</f>
        <v xml:space="preserve"> </v>
      </c>
      <c r="G74" s="43"/>
      <c r="H74" s="43"/>
      <c r="I74" s="35" t="s">
        <v>23</v>
      </c>
      <c r="J74" s="75" t="str">
        <f>IF(J12="","",J12)</f>
        <v>31. 8. 2025</v>
      </c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25.65" customHeight="1">
      <c r="A76" s="41"/>
      <c r="B76" s="42"/>
      <c r="C76" s="35" t="s">
        <v>25</v>
      </c>
      <c r="D76" s="43"/>
      <c r="E76" s="43"/>
      <c r="F76" s="30" t="str">
        <f>E15</f>
        <v>Město Bystřice pod Hostýnem</v>
      </c>
      <c r="G76" s="43"/>
      <c r="H76" s="43"/>
      <c r="I76" s="35" t="s">
        <v>31</v>
      </c>
      <c r="J76" s="39" t="str">
        <f>E21</f>
        <v>Michal Langoš, Hranice na Moravě</v>
      </c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5.15" customHeight="1">
      <c r="A77" s="41"/>
      <c r="B77" s="42"/>
      <c r="C77" s="35" t="s">
        <v>29</v>
      </c>
      <c r="D77" s="43"/>
      <c r="E77" s="43"/>
      <c r="F77" s="30" t="str">
        <f>IF(E18="","",E18)</f>
        <v>Vyplň údaj</v>
      </c>
      <c r="G77" s="43"/>
      <c r="H77" s="43"/>
      <c r="I77" s="35" t="s">
        <v>34</v>
      </c>
      <c r="J77" s="39" t="str">
        <f>E24</f>
        <v xml:space="preserve"> </v>
      </c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0.32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1" customFormat="1" ht="29.28" customHeight="1">
      <c r="A79" s="188"/>
      <c r="B79" s="189"/>
      <c r="C79" s="190" t="s">
        <v>152</v>
      </c>
      <c r="D79" s="191" t="s">
        <v>56</v>
      </c>
      <c r="E79" s="191" t="s">
        <v>52</v>
      </c>
      <c r="F79" s="191" t="s">
        <v>53</v>
      </c>
      <c r="G79" s="191" t="s">
        <v>153</v>
      </c>
      <c r="H79" s="191" t="s">
        <v>154</v>
      </c>
      <c r="I79" s="191" t="s">
        <v>155</v>
      </c>
      <c r="J79" s="191" t="s">
        <v>142</v>
      </c>
      <c r="K79" s="192" t="s">
        <v>156</v>
      </c>
      <c r="L79" s="193"/>
      <c r="M79" s="95" t="s">
        <v>19</v>
      </c>
      <c r="N79" s="96" t="s">
        <v>41</v>
      </c>
      <c r="O79" s="96" t="s">
        <v>157</v>
      </c>
      <c r="P79" s="96" t="s">
        <v>158</v>
      </c>
      <c r="Q79" s="96" t="s">
        <v>159</v>
      </c>
      <c r="R79" s="96" t="s">
        <v>160</v>
      </c>
      <c r="S79" s="96" t="s">
        <v>161</v>
      </c>
      <c r="T79" s="97" t="s">
        <v>162</v>
      </c>
      <c r="U79" s="188"/>
      <c r="V79" s="188"/>
      <c r="W79" s="188"/>
      <c r="X79" s="188"/>
      <c r="Y79" s="188"/>
      <c r="Z79" s="188"/>
      <c r="AA79" s="188"/>
      <c r="AB79" s="188"/>
      <c r="AC79" s="188"/>
      <c r="AD79" s="188"/>
      <c r="AE79" s="188"/>
    </row>
    <row r="80" s="2" customFormat="1" ht="22.8" customHeight="1">
      <c r="A80" s="41"/>
      <c r="B80" s="42"/>
      <c r="C80" s="102" t="s">
        <v>163</v>
      </c>
      <c r="D80" s="43"/>
      <c r="E80" s="43"/>
      <c r="F80" s="43"/>
      <c r="G80" s="43"/>
      <c r="H80" s="43"/>
      <c r="I80" s="43"/>
      <c r="J80" s="194">
        <f>BK80</f>
        <v>0</v>
      </c>
      <c r="K80" s="43"/>
      <c r="L80" s="47"/>
      <c r="M80" s="98"/>
      <c r="N80" s="195"/>
      <c r="O80" s="99"/>
      <c r="P80" s="196">
        <f>P81</f>
        <v>0</v>
      </c>
      <c r="Q80" s="99"/>
      <c r="R80" s="196">
        <f>R81</f>
        <v>0</v>
      </c>
      <c r="S80" s="99"/>
      <c r="T80" s="197">
        <f>T81</f>
        <v>0</v>
      </c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T80" s="20" t="s">
        <v>70</v>
      </c>
      <c r="AU80" s="20" t="s">
        <v>143</v>
      </c>
      <c r="BK80" s="198">
        <f>BK81</f>
        <v>0</v>
      </c>
    </row>
    <row r="81" s="12" customFormat="1" ht="25.92" customHeight="1">
      <c r="A81" s="12"/>
      <c r="B81" s="199"/>
      <c r="C81" s="200"/>
      <c r="D81" s="201" t="s">
        <v>70</v>
      </c>
      <c r="E81" s="202" t="s">
        <v>330</v>
      </c>
      <c r="F81" s="202" t="s">
        <v>331</v>
      </c>
      <c r="G81" s="200"/>
      <c r="H81" s="200"/>
      <c r="I81" s="203"/>
      <c r="J81" s="204">
        <f>BK81</f>
        <v>0</v>
      </c>
      <c r="K81" s="200"/>
      <c r="L81" s="205"/>
      <c r="M81" s="206"/>
      <c r="N81" s="207"/>
      <c r="O81" s="207"/>
      <c r="P81" s="208">
        <f>SUM(P82:P83)</f>
        <v>0</v>
      </c>
      <c r="Q81" s="207"/>
      <c r="R81" s="208">
        <f>SUM(R82:R83)</f>
        <v>0</v>
      </c>
      <c r="S81" s="207"/>
      <c r="T81" s="209">
        <f>SUM(T82:T83)</f>
        <v>0</v>
      </c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R81" s="210" t="s">
        <v>173</v>
      </c>
      <c r="AT81" s="211" t="s">
        <v>70</v>
      </c>
      <c r="AU81" s="211" t="s">
        <v>71</v>
      </c>
      <c r="AY81" s="210" t="s">
        <v>166</v>
      </c>
      <c r="BK81" s="212">
        <f>SUM(BK82:BK83)</f>
        <v>0</v>
      </c>
    </row>
    <row r="82" s="2" customFormat="1" ht="16.5" customHeight="1">
      <c r="A82" s="41"/>
      <c r="B82" s="42"/>
      <c r="C82" s="215" t="s">
        <v>79</v>
      </c>
      <c r="D82" s="215" t="s">
        <v>168</v>
      </c>
      <c r="E82" s="216" t="s">
        <v>333</v>
      </c>
      <c r="F82" s="217" t="s">
        <v>1499</v>
      </c>
      <c r="G82" s="218" t="s">
        <v>335</v>
      </c>
      <c r="H82" s="219">
        <v>1</v>
      </c>
      <c r="I82" s="220"/>
      <c r="J82" s="221">
        <f>ROUND(I82*H82,2)</f>
        <v>0</v>
      </c>
      <c r="K82" s="217" t="s">
        <v>19</v>
      </c>
      <c r="L82" s="47"/>
      <c r="M82" s="222" t="s">
        <v>19</v>
      </c>
      <c r="N82" s="223" t="s">
        <v>42</v>
      </c>
      <c r="O82" s="87"/>
      <c r="P82" s="224">
        <f>O82*H82</f>
        <v>0</v>
      </c>
      <c r="Q82" s="224">
        <v>0</v>
      </c>
      <c r="R82" s="224">
        <f>Q82*H82</f>
        <v>0</v>
      </c>
      <c r="S82" s="224">
        <v>0</v>
      </c>
      <c r="T82" s="225">
        <f>S82*H82</f>
        <v>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R82" s="226" t="s">
        <v>336</v>
      </c>
      <c r="AT82" s="226" t="s">
        <v>168</v>
      </c>
      <c r="AU82" s="226" t="s">
        <v>79</v>
      </c>
      <c r="AY82" s="20" t="s">
        <v>166</v>
      </c>
      <c r="BE82" s="227">
        <f>IF(N82="základní",J82,0)</f>
        <v>0</v>
      </c>
      <c r="BF82" s="227">
        <f>IF(N82="snížená",J82,0)</f>
        <v>0</v>
      </c>
      <c r="BG82" s="227">
        <f>IF(N82="zákl. přenesená",J82,0)</f>
        <v>0</v>
      </c>
      <c r="BH82" s="227">
        <f>IF(N82="sníž. přenesená",J82,0)</f>
        <v>0</v>
      </c>
      <c r="BI82" s="227">
        <f>IF(N82="nulová",J82,0)</f>
        <v>0</v>
      </c>
      <c r="BJ82" s="20" t="s">
        <v>79</v>
      </c>
      <c r="BK82" s="227">
        <f>ROUND(I82*H82,2)</f>
        <v>0</v>
      </c>
      <c r="BL82" s="20" t="s">
        <v>336</v>
      </c>
      <c r="BM82" s="226" t="s">
        <v>1500</v>
      </c>
    </row>
    <row r="83" s="2" customFormat="1" ht="16.5" customHeight="1">
      <c r="A83" s="41"/>
      <c r="B83" s="42"/>
      <c r="C83" s="215" t="s">
        <v>81</v>
      </c>
      <c r="D83" s="215" t="s">
        <v>168</v>
      </c>
      <c r="E83" s="216" t="s">
        <v>339</v>
      </c>
      <c r="F83" s="217" t="s">
        <v>1501</v>
      </c>
      <c r="G83" s="218" t="s">
        <v>335</v>
      </c>
      <c r="H83" s="219">
        <v>1</v>
      </c>
      <c r="I83" s="220"/>
      <c r="J83" s="221">
        <f>ROUND(I83*H83,2)</f>
        <v>0</v>
      </c>
      <c r="K83" s="217" t="s">
        <v>19</v>
      </c>
      <c r="L83" s="47"/>
      <c r="M83" s="278" t="s">
        <v>19</v>
      </c>
      <c r="N83" s="279" t="s">
        <v>42</v>
      </c>
      <c r="O83" s="280"/>
      <c r="P83" s="281">
        <f>O83*H83</f>
        <v>0</v>
      </c>
      <c r="Q83" s="281">
        <v>0</v>
      </c>
      <c r="R83" s="281">
        <f>Q83*H83</f>
        <v>0</v>
      </c>
      <c r="S83" s="281">
        <v>0</v>
      </c>
      <c r="T83" s="282">
        <f>S83*H83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R83" s="226" t="s">
        <v>336</v>
      </c>
      <c r="AT83" s="226" t="s">
        <v>168</v>
      </c>
      <c r="AU83" s="226" t="s">
        <v>79</v>
      </c>
      <c r="AY83" s="20" t="s">
        <v>166</v>
      </c>
      <c r="BE83" s="227">
        <f>IF(N83="základní",J83,0)</f>
        <v>0</v>
      </c>
      <c r="BF83" s="227">
        <f>IF(N83="snížená",J83,0)</f>
        <v>0</v>
      </c>
      <c r="BG83" s="227">
        <f>IF(N83="zákl. přenesená",J83,0)</f>
        <v>0</v>
      </c>
      <c r="BH83" s="227">
        <f>IF(N83="sníž. přenesená",J83,0)</f>
        <v>0</v>
      </c>
      <c r="BI83" s="227">
        <f>IF(N83="nulová",J83,0)</f>
        <v>0</v>
      </c>
      <c r="BJ83" s="20" t="s">
        <v>79</v>
      </c>
      <c r="BK83" s="227">
        <f>ROUND(I83*H83,2)</f>
        <v>0</v>
      </c>
      <c r="BL83" s="20" t="s">
        <v>336</v>
      </c>
      <c r="BM83" s="226" t="s">
        <v>1502</v>
      </c>
    </row>
    <row r="84" s="2" customFormat="1" ht="6.96" customHeight="1">
      <c r="A84" s="41"/>
      <c r="B84" s="62"/>
      <c r="C84" s="63"/>
      <c r="D84" s="63"/>
      <c r="E84" s="63"/>
      <c r="F84" s="63"/>
      <c r="G84" s="63"/>
      <c r="H84" s="63"/>
      <c r="I84" s="63"/>
      <c r="J84" s="63"/>
      <c r="K84" s="63"/>
      <c r="L84" s="47"/>
      <c r="M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</sheetData>
  <sheetProtection sheet="1" autoFilter="0" formatColumns="0" formatRows="0" objects="1" scenarios="1" spinCount="100000" saltValue="TZ7Rk4UP3pSYpZeKNX0H/i+HN48FqqITAx8pqgYWCyfKbauH4zoI+knSwIWzbvhDAZp6m4oROlWGWz31rJ5VXw==" hashValue="9HXtXViuBSO9lVDXdlunYZmo6MqpP2qyw9eqYwoOuPeXG8PlmOqlG0QGbmS4Mu69s1okD9bt4sGpgEpTrUsBgA==" algorithmName="SHA-512" password="CC35"/>
  <autoFilter ref="C79:K83"/>
  <mergeCells count="9">
    <mergeCell ref="E7:H7"/>
    <mergeCell ref="E9:H9"/>
    <mergeCell ref="E18:H18"/>
    <mergeCell ref="E27:H27"/>
    <mergeCell ref="E48:H48"/>
    <mergeCell ref="E50:H50"/>
    <mergeCell ref="E70:H70"/>
    <mergeCell ref="E72:H7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80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138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139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31. 8. 2025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19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32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34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35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37</v>
      </c>
      <c r="E30" s="41"/>
      <c r="F30" s="41"/>
      <c r="G30" s="41"/>
      <c r="H30" s="41"/>
      <c r="I30" s="41"/>
      <c r="J30" s="156">
        <f>ROUND(J86,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39</v>
      </c>
      <c r="G32" s="41"/>
      <c r="H32" s="41"/>
      <c r="I32" s="157" t="s">
        <v>38</v>
      </c>
      <c r="J32" s="157" t="s">
        <v>40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41</v>
      </c>
      <c r="E33" s="145" t="s">
        <v>42</v>
      </c>
      <c r="F33" s="159">
        <f>ROUND((SUM(BE86:BE287)),  2)</f>
        <v>0</v>
      </c>
      <c r="G33" s="41"/>
      <c r="H33" s="41"/>
      <c r="I33" s="160">
        <v>0.20999999999999999</v>
      </c>
      <c r="J33" s="159">
        <f>ROUND(((SUM(BE86:BE287))*I33),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43</v>
      </c>
      <c r="F34" s="159">
        <f>ROUND((SUM(BF86:BF287)),  2)</f>
        <v>0</v>
      </c>
      <c r="G34" s="41"/>
      <c r="H34" s="41"/>
      <c r="I34" s="160">
        <v>0.12</v>
      </c>
      <c r="J34" s="159">
        <f>ROUND(((SUM(BF86:BF287))*I34),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44</v>
      </c>
      <c r="F35" s="159">
        <f>ROUND((SUM(BG86:BG287)),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45</v>
      </c>
      <c r="F36" s="159">
        <f>ROUND((SUM(BH86:BH287)),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ROUND((SUM(BI86:BI287)),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47</v>
      </c>
      <c r="E39" s="163"/>
      <c r="F39" s="163"/>
      <c r="G39" s="164" t="s">
        <v>48</v>
      </c>
      <c r="H39" s="165" t="s">
        <v>49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140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Novostavba skateparkového hřiště, Bystřice pod Hostýnem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138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01 - Výkopy, základy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31. 8. 2025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25.65" customHeight="1">
      <c r="A54" s="41"/>
      <c r="B54" s="42"/>
      <c r="C54" s="35" t="s">
        <v>25</v>
      </c>
      <c r="D54" s="43"/>
      <c r="E54" s="43"/>
      <c r="F54" s="30" t="str">
        <f>E15</f>
        <v>Město Bystřice pod Hostýnem</v>
      </c>
      <c r="G54" s="43"/>
      <c r="H54" s="43"/>
      <c r="I54" s="35" t="s">
        <v>31</v>
      </c>
      <c r="J54" s="39" t="str">
        <f>E21</f>
        <v>Michal Langoš, Hranice na Moravě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34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141</v>
      </c>
      <c r="D57" s="174"/>
      <c r="E57" s="174"/>
      <c r="F57" s="174"/>
      <c r="G57" s="174"/>
      <c r="H57" s="174"/>
      <c r="I57" s="174"/>
      <c r="J57" s="175" t="s">
        <v>142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69</v>
      </c>
      <c r="D59" s="43"/>
      <c r="E59" s="43"/>
      <c r="F59" s="43"/>
      <c r="G59" s="43"/>
      <c r="H59" s="43"/>
      <c r="I59" s="43"/>
      <c r="J59" s="105">
        <f>J86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143</v>
      </c>
    </row>
    <row r="60" s="9" customFormat="1" ht="24.96" customHeight="1">
      <c r="A60" s="9"/>
      <c r="B60" s="177"/>
      <c r="C60" s="178"/>
      <c r="D60" s="179" t="s">
        <v>144</v>
      </c>
      <c r="E60" s="180"/>
      <c r="F60" s="180"/>
      <c r="G60" s="180"/>
      <c r="H60" s="180"/>
      <c r="I60" s="180"/>
      <c r="J60" s="181">
        <f>J87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145</v>
      </c>
      <c r="E61" s="185"/>
      <c r="F61" s="185"/>
      <c r="G61" s="185"/>
      <c r="H61" s="185"/>
      <c r="I61" s="185"/>
      <c r="J61" s="186">
        <f>J88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146</v>
      </c>
      <c r="E62" s="185"/>
      <c r="F62" s="185"/>
      <c r="G62" s="185"/>
      <c r="H62" s="185"/>
      <c r="I62" s="185"/>
      <c r="J62" s="186">
        <f>J210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147</v>
      </c>
      <c r="E63" s="185"/>
      <c r="F63" s="185"/>
      <c r="G63" s="185"/>
      <c r="H63" s="185"/>
      <c r="I63" s="185"/>
      <c r="J63" s="186">
        <f>J273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148</v>
      </c>
      <c r="E64" s="185"/>
      <c r="F64" s="185"/>
      <c r="G64" s="185"/>
      <c r="H64" s="185"/>
      <c r="I64" s="185"/>
      <c r="J64" s="186">
        <f>J280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77"/>
      <c r="C65" s="178"/>
      <c r="D65" s="179" t="s">
        <v>149</v>
      </c>
      <c r="E65" s="180"/>
      <c r="F65" s="180"/>
      <c r="G65" s="180"/>
      <c r="H65" s="180"/>
      <c r="I65" s="180"/>
      <c r="J65" s="181">
        <f>J283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150</v>
      </c>
      <c r="E66" s="180"/>
      <c r="F66" s="180"/>
      <c r="G66" s="180"/>
      <c r="H66" s="180"/>
      <c r="I66" s="180"/>
      <c r="J66" s="181">
        <f>J286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2" customFormat="1" ht="21.84" customHeight="1">
      <c r="A67" s="41"/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14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62"/>
      <c r="C68" s="63"/>
      <c r="D68" s="63"/>
      <c r="E68" s="63"/>
      <c r="F68" s="63"/>
      <c r="G68" s="63"/>
      <c r="H68" s="63"/>
      <c r="I68" s="63"/>
      <c r="J68" s="63"/>
      <c r="K68" s="6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4"/>
      <c r="C72" s="65"/>
      <c r="D72" s="65"/>
      <c r="E72" s="65"/>
      <c r="F72" s="65"/>
      <c r="G72" s="65"/>
      <c r="H72" s="65"/>
      <c r="I72" s="65"/>
      <c r="J72" s="65"/>
      <c r="K72" s="65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151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16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172" t="str">
        <f>E7</f>
        <v>Novostavba skateparkového hřiště, Bystřice pod Hostýnem</v>
      </c>
      <c r="F76" s="35"/>
      <c r="G76" s="35"/>
      <c r="H76" s="35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138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E9</f>
        <v>01 - Výkopy, základy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F12</f>
        <v xml:space="preserve"> </v>
      </c>
      <c r="G80" s="43"/>
      <c r="H80" s="43"/>
      <c r="I80" s="35" t="s">
        <v>23</v>
      </c>
      <c r="J80" s="75" t="str">
        <f>IF(J12="","",J12)</f>
        <v>31. 8. 2025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5.65" customHeight="1">
      <c r="A82" s="41"/>
      <c r="B82" s="42"/>
      <c r="C82" s="35" t="s">
        <v>25</v>
      </c>
      <c r="D82" s="43"/>
      <c r="E82" s="43"/>
      <c r="F82" s="30" t="str">
        <f>E15</f>
        <v>Město Bystřice pod Hostýnem</v>
      </c>
      <c r="G82" s="43"/>
      <c r="H82" s="43"/>
      <c r="I82" s="35" t="s">
        <v>31</v>
      </c>
      <c r="J82" s="39" t="str">
        <f>E21</f>
        <v>Michal Langoš, Hranice na Moravě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IF(E18="","",E18)</f>
        <v>Vyplň údaj</v>
      </c>
      <c r="G83" s="43"/>
      <c r="H83" s="43"/>
      <c r="I83" s="35" t="s">
        <v>34</v>
      </c>
      <c r="J83" s="39" t="str">
        <f>E24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152</v>
      </c>
      <c r="D85" s="191" t="s">
        <v>56</v>
      </c>
      <c r="E85" s="191" t="s">
        <v>52</v>
      </c>
      <c r="F85" s="191" t="s">
        <v>53</v>
      </c>
      <c r="G85" s="191" t="s">
        <v>153</v>
      </c>
      <c r="H85" s="191" t="s">
        <v>154</v>
      </c>
      <c r="I85" s="191" t="s">
        <v>155</v>
      </c>
      <c r="J85" s="191" t="s">
        <v>142</v>
      </c>
      <c r="K85" s="192" t="s">
        <v>156</v>
      </c>
      <c r="L85" s="193"/>
      <c r="M85" s="95" t="s">
        <v>19</v>
      </c>
      <c r="N85" s="96" t="s">
        <v>41</v>
      </c>
      <c r="O85" s="96" t="s">
        <v>157</v>
      </c>
      <c r="P85" s="96" t="s">
        <v>158</v>
      </c>
      <c r="Q85" s="96" t="s">
        <v>159</v>
      </c>
      <c r="R85" s="96" t="s">
        <v>160</v>
      </c>
      <c r="S85" s="96" t="s">
        <v>161</v>
      </c>
      <c r="T85" s="97" t="s">
        <v>162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163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P87+P283+P286</f>
        <v>0</v>
      </c>
      <c r="Q86" s="99"/>
      <c r="R86" s="196">
        <f>R87+R283+R286</f>
        <v>167.02195255999999</v>
      </c>
      <c r="S86" s="99"/>
      <c r="T86" s="197">
        <f>T87+T283+T286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70</v>
      </c>
      <c r="AU86" s="20" t="s">
        <v>143</v>
      </c>
      <c r="BK86" s="198">
        <f>BK87+BK283+BK286</f>
        <v>0</v>
      </c>
    </row>
    <row r="87" s="12" customFormat="1" ht="25.92" customHeight="1">
      <c r="A87" s="12"/>
      <c r="B87" s="199"/>
      <c r="C87" s="200"/>
      <c r="D87" s="201" t="s">
        <v>70</v>
      </c>
      <c r="E87" s="202" t="s">
        <v>164</v>
      </c>
      <c r="F87" s="202" t="s">
        <v>165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P88+P210+P273+P280</f>
        <v>0</v>
      </c>
      <c r="Q87" s="207"/>
      <c r="R87" s="208">
        <f>R88+R210+R273+R280</f>
        <v>167.02195255999999</v>
      </c>
      <c r="S87" s="207"/>
      <c r="T87" s="209">
        <f>T88+T210+T273+T280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79</v>
      </c>
      <c r="AT87" s="211" t="s">
        <v>70</v>
      </c>
      <c r="AU87" s="211" t="s">
        <v>71</v>
      </c>
      <c r="AY87" s="210" t="s">
        <v>166</v>
      </c>
      <c r="BK87" s="212">
        <f>BK88+BK210+BK273+BK280</f>
        <v>0</v>
      </c>
    </row>
    <row r="88" s="12" customFormat="1" ht="22.8" customHeight="1">
      <c r="A88" s="12"/>
      <c r="B88" s="199"/>
      <c r="C88" s="200"/>
      <c r="D88" s="201" t="s">
        <v>70</v>
      </c>
      <c r="E88" s="213" t="s">
        <v>79</v>
      </c>
      <c r="F88" s="213" t="s">
        <v>167</v>
      </c>
      <c r="G88" s="200"/>
      <c r="H88" s="200"/>
      <c r="I88" s="203"/>
      <c r="J88" s="214">
        <f>BK88</f>
        <v>0</v>
      </c>
      <c r="K88" s="200"/>
      <c r="L88" s="205"/>
      <c r="M88" s="206"/>
      <c r="N88" s="207"/>
      <c r="O88" s="207"/>
      <c r="P88" s="208">
        <f>SUM(P89:P209)</f>
        <v>0</v>
      </c>
      <c r="Q88" s="207"/>
      <c r="R88" s="208">
        <f>SUM(R89:R209)</f>
        <v>0</v>
      </c>
      <c r="S88" s="207"/>
      <c r="T88" s="209">
        <f>SUM(T89:T209)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0" t="s">
        <v>79</v>
      </c>
      <c r="AT88" s="211" t="s">
        <v>70</v>
      </c>
      <c r="AU88" s="211" t="s">
        <v>79</v>
      </c>
      <c r="AY88" s="210" t="s">
        <v>166</v>
      </c>
      <c r="BK88" s="212">
        <f>SUM(BK89:BK209)</f>
        <v>0</v>
      </c>
    </row>
    <row r="89" s="2" customFormat="1" ht="21.75" customHeight="1">
      <c r="A89" s="41"/>
      <c r="B89" s="42"/>
      <c r="C89" s="215" t="s">
        <v>79</v>
      </c>
      <c r="D89" s="215" t="s">
        <v>168</v>
      </c>
      <c r="E89" s="216" t="s">
        <v>169</v>
      </c>
      <c r="F89" s="217" t="s">
        <v>170</v>
      </c>
      <c r="G89" s="218" t="s">
        <v>171</v>
      </c>
      <c r="H89" s="219">
        <v>7</v>
      </c>
      <c r="I89" s="220"/>
      <c r="J89" s="221">
        <f>ROUND(I89*H89,2)</f>
        <v>0</v>
      </c>
      <c r="K89" s="217" t="s">
        <v>172</v>
      </c>
      <c r="L89" s="47"/>
      <c r="M89" s="222" t="s">
        <v>19</v>
      </c>
      <c r="N89" s="223" t="s">
        <v>42</v>
      </c>
      <c r="O89" s="87"/>
      <c r="P89" s="224">
        <f>O89*H89</f>
        <v>0</v>
      </c>
      <c r="Q89" s="224">
        <v>0</v>
      </c>
      <c r="R89" s="224">
        <f>Q89*H89</f>
        <v>0</v>
      </c>
      <c r="S89" s="224">
        <v>0</v>
      </c>
      <c r="T89" s="225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226" t="s">
        <v>173</v>
      </c>
      <c r="AT89" s="226" t="s">
        <v>168</v>
      </c>
      <c r="AU89" s="226" t="s">
        <v>81</v>
      </c>
      <c r="AY89" s="20" t="s">
        <v>166</v>
      </c>
      <c r="BE89" s="227">
        <f>IF(N89="základní",J89,0)</f>
        <v>0</v>
      </c>
      <c r="BF89" s="227">
        <f>IF(N89="snížená",J89,0)</f>
        <v>0</v>
      </c>
      <c r="BG89" s="227">
        <f>IF(N89="zákl. přenesená",J89,0)</f>
        <v>0</v>
      </c>
      <c r="BH89" s="227">
        <f>IF(N89="sníž. přenesená",J89,0)</f>
        <v>0</v>
      </c>
      <c r="BI89" s="227">
        <f>IF(N89="nulová",J89,0)</f>
        <v>0</v>
      </c>
      <c r="BJ89" s="20" t="s">
        <v>79</v>
      </c>
      <c r="BK89" s="227">
        <f>ROUND(I89*H89,2)</f>
        <v>0</v>
      </c>
      <c r="BL89" s="20" t="s">
        <v>173</v>
      </c>
      <c r="BM89" s="226" t="s">
        <v>174</v>
      </c>
    </row>
    <row r="90" s="2" customFormat="1">
      <c r="A90" s="41"/>
      <c r="B90" s="42"/>
      <c r="C90" s="43"/>
      <c r="D90" s="228" t="s">
        <v>175</v>
      </c>
      <c r="E90" s="43"/>
      <c r="F90" s="229" t="s">
        <v>176</v>
      </c>
      <c r="G90" s="43"/>
      <c r="H90" s="43"/>
      <c r="I90" s="230"/>
      <c r="J90" s="43"/>
      <c r="K90" s="43"/>
      <c r="L90" s="47"/>
      <c r="M90" s="231"/>
      <c r="N90" s="232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175</v>
      </c>
      <c r="AU90" s="20" t="s">
        <v>81</v>
      </c>
    </row>
    <row r="91" s="13" customFormat="1">
      <c r="A91" s="13"/>
      <c r="B91" s="233"/>
      <c r="C91" s="234"/>
      <c r="D91" s="235" t="s">
        <v>177</v>
      </c>
      <c r="E91" s="236" t="s">
        <v>19</v>
      </c>
      <c r="F91" s="237" t="s">
        <v>178</v>
      </c>
      <c r="G91" s="234"/>
      <c r="H91" s="236" t="s">
        <v>19</v>
      </c>
      <c r="I91" s="238"/>
      <c r="J91" s="234"/>
      <c r="K91" s="234"/>
      <c r="L91" s="239"/>
      <c r="M91" s="240"/>
      <c r="N91" s="241"/>
      <c r="O91" s="241"/>
      <c r="P91" s="241"/>
      <c r="Q91" s="241"/>
      <c r="R91" s="241"/>
      <c r="S91" s="241"/>
      <c r="T91" s="242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43" t="s">
        <v>177</v>
      </c>
      <c r="AU91" s="243" t="s">
        <v>81</v>
      </c>
      <c r="AV91" s="13" t="s">
        <v>79</v>
      </c>
      <c r="AW91" s="13" t="s">
        <v>33</v>
      </c>
      <c r="AX91" s="13" t="s">
        <v>71</v>
      </c>
      <c r="AY91" s="243" t="s">
        <v>166</v>
      </c>
    </row>
    <row r="92" s="14" customFormat="1">
      <c r="A92" s="14"/>
      <c r="B92" s="244"/>
      <c r="C92" s="245"/>
      <c r="D92" s="235" t="s">
        <v>177</v>
      </c>
      <c r="E92" s="246" t="s">
        <v>19</v>
      </c>
      <c r="F92" s="247" t="s">
        <v>179</v>
      </c>
      <c r="G92" s="245"/>
      <c r="H92" s="248">
        <v>7</v>
      </c>
      <c r="I92" s="249"/>
      <c r="J92" s="245"/>
      <c r="K92" s="245"/>
      <c r="L92" s="250"/>
      <c r="M92" s="251"/>
      <c r="N92" s="252"/>
      <c r="O92" s="252"/>
      <c r="P92" s="252"/>
      <c r="Q92" s="252"/>
      <c r="R92" s="252"/>
      <c r="S92" s="252"/>
      <c r="T92" s="253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T92" s="254" t="s">
        <v>177</v>
      </c>
      <c r="AU92" s="254" t="s">
        <v>81</v>
      </c>
      <c r="AV92" s="14" t="s">
        <v>81</v>
      </c>
      <c r="AW92" s="14" t="s">
        <v>33</v>
      </c>
      <c r="AX92" s="14" t="s">
        <v>71</v>
      </c>
      <c r="AY92" s="254" t="s">
        <v>166</v>
      </c>
    </row>
    <row r="93" s="15" customFormat="1">
      <c r="A93" s="15"/>
      <c r="B93" s="255"/>
      <c r="C93" s="256"/>
      <c r="D93" s="235" t="s">
        <v>177</v>
      </c>
      <c r="E93" s="257" t="s">
        <v>19</v>
      </c>
      <c r="F93" s="258" t="s">
        <v>180</v>
      </c>
      <c r="G93" s="256"/>
      <c r="H93" s="259">
        <v>7</v>
      </c>
      <c r="I93" s="260"/>
      <c r="J93" s="256"/>
      <c r="K93" s="256"/>
      <c r="L93" s="261"/>
      <c r="M93" s="262"/>
      <c r="N93" s="263"/>
      <c r="O93" s="263"/>
      <c r="P93" s="263"/>
      <c r="Q93" s="263"/>
      <c r="R93" s="263"/>
      <c r="S93" s="263"/>
      <c r="T93" s="264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T93" s="265" t="s">
        <v>177</v>
      </c>
      <c r="AU93" s="265" t="s">
        <v>81</v>
      </c>
      <c r="AV93" s="15" t="s">
        <v>173</v>
      </c>
      <c r="AW93" s="15" t="s">
        <v>33</v>
      </c>
      <c r="AX93" s="15" t="s">
        <v>79</v>
      </c>
      <c r="AY93" s="265" t="s">
        <v>166</v>
      </c>
    </row>
    <row r="94" s="2" customFormat="1" ht="16.5" customHeight="1">
      <c r="A94" s="41"/>
      <c r="B94" s="42"/>
      <c r="C94" s="215" t="s">
        <v>81</v>
      </c>
      <c r="D94" s="215" t="s">
        <v>168</v>
      </c>
      <c r="E94" s="216" t="s">
        <v>181</v>
      </c>
      <c r="F94" s="217" t="s">
        <v>182</v>
      </c>
      <c r="G94" s="218" t="s">
        <v>171</v>
      </c>
      <c r="H94" s="219">
        <v>7</v>
      </c>
      <c r="I94" s="220"/>
      <c r="J94" s="221">
        <f>ROUND(I94*H94,2)</f>
        <v>0</v>
      </c>
      <c r="K94" s="217" t="s">
        <v>172</v>
      </c>
      <c r="L94" s="47"/>
      <c r="M94" s="222" t="s">
        <v>19</v>
      </c>
      <c r="N94" s="223" t="s">
        <v>42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173</v>
      </c>
      <c r="AT94" s="226" t="s">
        <v>168</v>
      </c>
      <c r="AU94" s="226" t="s">
        <v>81</v>
      </c>
      <c r="AY94" s="20" t="s">
        <v>166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79</v>
      </c>
      <c r="BK94" s="227">
        <f>ROUND(I94*H94,2)</f>
        <v>0</v>
      </c>
      <c r="BL94" s="20" t="s">
        <v>173</v>
      </c>
      <c r="BM94" s="226" t="s">
        <v>183</v>
      </c>
    </row>
    <row r="95" s="2" customFormat="1">
      <c r="A95" s="41"/>
      <c r="B95" s="42"/>
      <c r="C95" s="43"/>
      <c r="D95" s="228" t="s">
        <v>175</v>
      </c>
      <c r="E95" s="43"/>
      <c r="F95" s="229" t="s">
        <v>184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175</v>
      </c>
      <c r="AU95" s="20" t="s">
        <v>81</v>
      </c>
    </row>
    <row r="96" s="13" customFormat="1">
      <c r="A96" s="13"/>
      <c r="B96" s="233"/>
      <c r="C96" s="234"/>
      <c r="D96" s="235" t="s">
        <v>177</v>
      </c>
      <c r="E96" s="236" t="s">
        <v>19</v>
      </c>
      <c r="F96" s="237" t="s">
        <v>178</v>
      </c>
      <c r="G96" s="234"/>
      <c r="H96" s="236" t="s">
        <v>19</v>
      </c>
      <c r="I96" s="238"/>
      <c r="J96" s="234"/>
      <c r="K96" s="234"/>
      <c r="L96" s="239"/>
      <c r="M96" s="240"/>
      <c r="N96" s="241"/>
      <c r="O96" s="241"/>
      <c r="P96" s="241"/>
      <c r="Q96" s="241"/>
      <c r="R96" s="241"/>
      <c r="S96" s="241"/>
      <c r="T96" s="242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43" t="s">
        <v>177</v>
      </c>
      <c r="AU96" s="243" t="s">
        <v>81</v>
      </c>
      <c r="AV96" s="13" t="s">
        <v>79</v>
      </c>
      <c r="AW96" s="13" t="s">
        <v>33</v>
      </c>
      <c r="AX96" s="13" t="s">
        <v>71</v>
      </c>
      <c r="AY96" s="243" t="s">
        <v>166</v>
      </c>
    </row>
    <row r="97" s="14" customFormat="1">
      <c r="A97" s="14"/>
      <c r="B97" s="244"/>
      <c r="C97" s="245"/>
      <c r="D97" s="235" t="s">
        <v>177</v>
      </c>
      <c r="E97" s="246" t="s">
        <v>19</v>
      </c>
      <c r="F97" s="247" t="s">
        <v>179</v>
      </c>
      <c r="G97" s="245"/>
      <c r="H97" s="248">
        <v>7</v>
      </c>
      <c r="I97" s="249"/>
      <c r="J97" s="245"/>
      <c r="K97" s="245"/>
      <c r="L97" s="250"/>
      <c r="M97" s="251"/>
      <c r="N97" s="252"/>
      <c r="O97" s="252"/>
      <c r="P97" s="252"/>
      <c r="Q97" s="252"/>
      <c r="R97" s="252"/>
      <c r="S97" s="252"/>
      <c r="T97" s="253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4" t="s">
        <v>177</v>
      </c>
      <c r="AU97" s="254" t="s">
        <v>81</v>
      </c>
      <c r="AV97" s="14" t="s">
        <v>81</v>
      </c>
      <c r="AW97" s="14" t="s">
        <v>33</v>
      </c>
      <c r="AX97" s="14" t="s">
        <v>71</v>
      </c>
      <c r="AY97" s="254" t="s">
        <v>166</v>
      </c>
    </row>
    <row r="98" s="15" customFormat="1">
      <c r="A98" s="15"/>
      <c r="B98" s="255"/>
      <c r="C98" s="256"/>
      <c r="D98" s="235" t="s">
        <v>177</v>
      </c>
      <c r="E98" s="257" t="s">
        <v>19</v>
      </c>
      <c r="F98" s="258" t="s">
        <v>180</v>
      </c>
      <c r="G98" s="256"/>
      <c r="H98" s="259">
        <v>7</v>
      </c>
      <c r="I98" s="260"/>
      <c r="J98" s="256"/>
      <c r="K98" s="256"/>
      <c r="L98" s="261"/>
      <c r="M98" s="262"/>
      <c r="N98" s="263"/>
      <c r="O98" s="263"/>
      <c r="P98" s="263"/>
      <c r="Q98" s="263"/>
      <c r="R98" s="263"/>
      <c r="S98" s="263"/>
      <c r="T98" s="264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5" t="s">
        <v>177</v>
      </c>
      <c r="AU98" s="265" t="s">
        <v>81</v>
      </c>
      <c r="AV98" s="15" t="s">
        <v>173</v>
      </c>
      <c r="AW98" s="15" t="s">
        <v>33</v>
      </c>
      <c r="AX98" s="15" t="s">
        <v>79</v>
      </c>
      <c r="AY98" s="265" t="s">
        <v>166</v>
      </c>
    </row>
    <row r="99" s="2" customFormat="1" ht="16.5" customHeight="1">
      <c r="A99" s="41"/>
      <c r="B99" s="42"/>
      <c r="C99" s="215" t="s">
        <v>185</v>
      </c>
      <c r="D99" s="215" t="s">
        <v>168</v>
      </c>
      <c r="E99" s="216" t="s">
        <v>186</v>
      </c>
      <c r="F99" s="217" t="s">
        <v>187</v>
      </c>
      <c r="G99" s="218" t="s">
        <v>188</v>
      </c>
      <c r="H99" s="219">
        <v>1179</v>
      </c>
      <c r="I99" s="220"/>
      <c r="J99" s="221">
        <f>ROUND(I99*H99,2)</f>
        <v>0</v>
      </c>
      <c r="K99" s="217" t="s">
        <v>172</v>
      </c>
      <c r="L99" s="47"/>
      <c r="M99" s="222" t="s">
        <v>19</v>
      </c>
      <c r="N99" s="223" t="s">
        <v>42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173</v>
      </c>
      <c r="AT99" s="226" t="s">
        <v>168</v>
      </c>
      <c r="AU99" s="226" t="s">
        <v>81</v>
      </c>
      <c r="AY99" s="20" t="s">
        <v>166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79</v>
      </c>
      <c r="BK99" s="227">
        <f>ROUND(I99*H99,2)</f>
        <v>0</v>
      </c>
      <c r="BL99" s="20" t="s">
        <v>173</v>
      </c>
      <c r="BM99" s="226" t="s">
        <v>189</v>
      </c>
    </row>
    <row r="100" s="2" customFormat="1">
      <c r="A100" s="41"/>
      <c r="B100" s="42"/>
      <c r="C100" s="43"/>
      <c r="D100" s="228" t="s">
        <v>175</v>
      </c>
      <c r="E100" s="43"/>
      <c r="F100" s="229" t="s">
        <v>190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175</v>
      </c>
      <c r="AU100" s="20" t="s">
        <v>81</v>
      </c>
    </row>
    <row r="101" s="13" customFormat="1">
      <c r="A101" s="13"/>
      <c r="B101" s="233"/>
      <c r="C101" s="234"/>
      <c r="D101" s="235" t="s">
        <v>177</v>
      </c>
      <c r="E101" s="236" t="s">
        <v>19</v>
      </c>
      <c r="F101" s="237" t="s">
        <v>178</v>
      </c>
      <c r="G101" s="234"/>
      <c r="H101" s="236" t="s">
        <v>19</v>
      </c>
      <c r="I101" s="238"/>
      <c r="J101" s="234"/>
      <c r="K101" s="234"/>
      <c r="L101" s="239"/>
      <c r="M101" s="240"/>
      <c r="N101" s="241"/>
      <c r="O101" s="241"/>
      <c r="P101" s="241"/>
      <c r="Q101" s="241"/>
      <c r="R101" s="241"/>
      <c r="S101" s="241"/>
      <c r="T101" s="242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3" t="s">
        <v>177</v>
      </c>
      <c r="AU101" s="243" t="s">
        <v>81</v>
      </c>
      <c r="AV101" s="13" t="s">
        <v>79</v>
      </c>
      <c r="AW101" s="13" t="s">
        <v>33</v>
      </c>
      <c r="AX101" s="13" t="s">
        <v>71</v>
      </c>
      <c r="AY101" s="243" t="s">
        <v>166</v>
      </c>
    </row>
    <row r="102" s="14" customFormat="1">
      <c r="A102" s="14"/>
      <c r="B102" s="244"/>
      <c r="C102" s="245"/>
      <c r="D102" s="235" t="s">
        <v>177</v>
      </c>
      <c r="E102" s="246" t="s">
        <v>19</v>
      </c>
      <c r="F102" s="247" t="s">
        <v>191</v>
      </c>
      <c r="G102" s="245"/>
      <c r="H102" s="248">
        <v>1179</v>
      </c>
      <c r="I102" s="249"/>
      <c r="J102" s="245"/>
      <c r="K102" s="245"/>
      <c r="L102" s="250"/>
      <c r="M102" s="251"/>
      <c r="N102" s="252"/>
      <c r="O102" s="252"/>
      <c r="P102" s="252"/>
      <c r="Q102" s="252"/>
      <c r="R102" s="252"/>
      <c r="S102" s="252"/>
      <c r="T102" s="253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4" t="s">
        <v>177</v>
      </c>
      <c r="AU102" s="254" t="s">
        <v>81</v>
      </c>
      <c r="AV102" s="14" t="s">
        <v>81</v>
      </c>
      <c r="AW102" s="14" t="s">
        <v>33</v>
      </c>
      <c r="AX102" s="14" t="s">
        <v>71</v>
      </c>
      <c r="AY102" s="254" t="s">
        <v>166</v>
      </c>
    </row>
    <row r="103" s="15" customFormat="1">
      <c r="A103" s="15"/>
      <c r="B103" s="255"/>
      <c r="C103" s="256"/>
      <c r="D103" s="235" t="s">
        <v>177</v>
      </c>
      <c r="E103" s="257" t="s">
        <v>19</v>
      </c>
      <c r="F103" s="258" t="s">
        <v>180</v>
      </c>
      <c r="G103" s="256"/>
      <c r="H103" s="259">
        <v>1179</v>
      </c>
      <c r="I103" s="260"/>
      <c r="J103" s="256"/>
      <c r="K103" s="256"/>
      <c r="L103" s="261"/>
      <c r="M103" s="262"/>
      <c r="N103" s="263"/>
      <c r="O103" s="263"/>
      <c r="P103" s="263"/>
      <c r="Q103" s="263"/>
      <c r="R103" s="263"/>
      <c r="S103" s="263"/>
      <c r="T103" s="264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T103" s="265" t="s">
        <v>177</v>
      </c>
      <c r="AU103" s="265" t="s">
        <v>81</v>
      </c>
      <c r="AV103" s="15" t="s">
        <v>173</v>
      </c>
      <c r="AW103" s="15" t="s">
        <v>33</v>
      </c>
      <c r="AX103" s="15" t="s">
        <v>79</v>
      </c>
      <c r="AY103" s="265" t="s">
        <v>166</v>
      </c>
    </row>
    <row r="104" s="2" customFormat="1" ht="24.15" customHeight="1">
      <c r="A104" s="41"/>
      <c r="B104" s="42"/>
      <c r="C104" s="215" t="s">
        <v>173</v>
      </c>
      <c r="D104" s="215" t="s">
        <v>168</v>
      </c>
      <c r="E104" s="216" t="s">
        <v>192</v>
      </c>
      <c r="F104" s="217" t="s">
        <v>193</v>
      </c>
      <c r="G104" s="218" t="s">
        <v>194</v>
      </c>
      <c r="H104" s="219">
        <v>842</v>
      </c>
      <c r="I104" s="220"/>
      <c r="J104" s="221">
        <f>ROUND(I104*H104,2)</f>
        <v>0</v>
      </c>
      <c r="K104" s="217" t="s">
        <v>172</v>
      </c>
      <c r="L104" s="47"/>
      <c r="M104" s="222" t="s">
        <v>19</v>
      </c>
      <c r="N104" s="223" t="s">
        <v>42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173</v>
      </c>
      <c r="AT104" s="226" t="s">
        <v>168</v>
      </c>
      <c r="AU104" s="226" t="s">
        <v>81</v>
      </c>
      <c r="AY104" s="20" t="s">
        <v>166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79</v>
      </c>
      <c r="BK104" s="227">
        <f>ROUND(I104*H104,2)</f>
        <v>0</v>
      </c>
      <c r="BL104" s="20" t="s">
        <v>173</v>
      </c>
      <c r="BM104" s="226" t="s">
        <v>195</v>
      </c>
    </row>
    <row r="105" s="2" customFormat="1">
      <c r="A105" s="41"/>
      <c r="B105" s="42"/>
      <c r="C105" s="43"/>
      <c r="D105" s="228" t="s">
        <v>175</v>
      </c>
      <c r="E105" s="43"/>
      <c r="F105" s="229" t="s">
        <v>196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175</v>
      </c>
      <c r="AU105" s="20" t="s">
        <v>81</v>
      </c>
    </row>
    <row r="106" s="13" customFormat="1">
      <c r="A106" s="13"/>
      <c r="B106" s="233"/>
      <c r="C106" s="234"/>
      <c r="D106" s="235" t="s">
        <v>177</v>
      </c>
      <c r="E106" s="236" t="s">
        <v>19</v>
      </c>
      <c r="F106" s="237" t="s">
        <v>178</v>
      </c>
      <c r="G106" s="234"/>
      <c r="H106" s="236" t="s">
        <v>19</v>
      </c>
      <c r="I106" s="238"/>
      <c r="J106" s="234"/>
      <c r="K106" s="234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177</v>
      </c>
      <c r="AU106" s="243" t="s">
        <v>81</v>
      </c>
      <c r="AV106" s="13" t="s">
        <v>79</v>
      </c>
      <c r="AW106" s="13" t="s">
        <v>33</v>
      </c>
      <c r="AX106" s="13" t="s">
        <v>71</v>
      </c>
      <c r="AY106" s="243" t="s">
        <v>166</v>
      </c>
    </row>
    <row r="107" s="14" customFormat="1">
      <c r="A107" s="14"/>
      <c r="B107" s="244"/>
      <c r="C107" s="245"/>
      <c r="D107" s="235" t="s">
        <v>177</v>
      </c>
      <c r="E107" s="246" t="s">
        <v>19</v>
      </c>
      <c r="F107" s="247" t="s">
        <v>197</v>
      </c>
      <c r="G107" s="245"/>
      <c r="H107" s="248">
        <v>842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177</v>
      </c>
      <c r="AU107" s="254" t="s">
        <v>81</v>
      </c>
      <c r="AV107" s="14" t="s">
        <v>81</v>
      </c>
      <c r="AW107" s="14" t="s">
        <v>33</v>
      </c>
      <c r="AX107" s="14" t="s">
        <v>71</v>
      </c>
      <c r="AY107" s="254" t="s">
        <v>166</v>
      </c>
    </row>
    <row r="108" s="15" customFormat="1">
      <c r="A108" s="15"/>
      <c r="B108" s="255"/>
      <c r="C108" s="256"/>
      <c r="D108" s="235" t="s">
        <v>177</v>
      </c>
      <c r="E108" s="257" t="s">
        <v>19</v>
      </c>
      <c r="F108" s="258" t="s">
        <v>180</v>
      </c>
      <c r="G108" s="256"/>
      <c r="H108" s="259">
        <v>842</v>
      </c>
      <c r="I108" s="260"/>
      <c r="J108" s="256"/>
      <c r="K108" s="256"/>
      <c r="L108" s="261"/>
      <c r="M108" s="262"/>
      <c r="N108" s="263"/>
      <c r="O108" s="263"/>
      <c r="P108" s="263"/>
      <c r="Q108" s="263"/>
      <c r="R108" s="263"/>
      <c r="S108" s="263"/>
      <c r="T108" s="264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5" t="s">
        <v>177</v>
      </c>
      <c r="AU108" s="265" t="s">
        <v>81</v>
      </c>
      <c r="AV108" s="15" t="s">
        <v>173</v>
      </c>
      <c r="AW108" s="15" t="s">
        <v>33</v>
      </c>
      <c r="AX108" s="15" t="s">
        <v>79</v>
      </c>
      <c r="AY108" s="265" t="s">
        <v>166</v>
      </c>
    </row>
    <row r="109" s="2" customFormat="1" ht="24.15" customHeight="1">
      <c r="A109" s="41"/>
      <c r="B109" s="42"/>
      <c r="C109" s="215" t="s">
        <v>198</v>
      </c>
      <c r="D109" s="215" t="s">
        <v>168</v>
      </c>
      <c r="E109" s="216" t="s">
        <v>199</v>
      </c>
      <c r="F109" s="217" t="s">
        <v>200</v>
      </c>
      <c r="G109" s="218" t="s">
        <v>194</v>
      </c>
      <c r="H109" s="219">
        <v>26.971</v>
      </c>
      <c r="I109" s="220"/>
      <c r="J109" s="221">
        <f>ROUND(I109*H109,2)</f>
        <v>0</v>
      </c>
      <c r="K109" s="217" t="s">
        <v>172</v>
      </c>
      <c r="L109" s="47"/>
      <c r="M109" s="222" t="s">
        <v>19</v>
      </c>
      <c r="N109" s="223" t="s">
        <v>42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173</v>
      </c>
      <c r="AT109" s="226" t="s">
        <v>168</v>
      </c>
      <c r="AU109" s="226" t="s">
        <v>81</v>
      </c>
      <c r="AY109" s="20" t="s">
        <v>166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79</v>
      </c>
      <c r="BK109" s="227">
        <f>ROUND(I109*H109,2)</f>
        <v>0</v>
      </c>
      <c r="BL109" s="20" t="s">
        <v>173</v>
      </c>
      <c r="BM109" s="226" t="s">
        <v>201</v>
      </c>
    </row>
    <row r="110" s="2" customFormat="1">
      <c r="A110" s="41"/>
      <c r="B110" s="42"/>
      <c r="C110" s="43"/>
      <c r="D110" s="228" t="s">
        <v>175</v>
      </c>
      <c r="E110" s="43"/>
      <c r="F110" s="229" t="s">
        <v>202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175</v>
      </c>
      <c r="AU110" s="20" t="s">
        <v>81</v>
      </c>
    </row>
    <row r="111" s="13" customFormat="1">
      <c r="A111" s="13"/>
      <c r="B111" s="233"/>
      <c r="C111" s="234"/>
      <c r="D111" s="235" t="s">
        <v>177</v>
      </c>
      <c r="E111" s="236" t="s">
        <v>19</v>
      </c>
      <c r="F111" s="237" t="s">
        <v>203</v>
      </c>
      <c r="G111" s="234"/>
      <c r="H111" s="236" t="s">
        <v>19</v>
      </c>
      <c r="I111" s="238"/>
      <c r="J111" s="234"/>
      <c r="K111" s="234"/>
      <c r="L111" s="239"/>
      <c r="M111" s="240"/>
      <c r="N111" s="241"/>
      <c r="O111" s="241"/>
      <c r="P111" s="241"/>
      <c r="Q111" s="241"/>
      <c r="R111" s="241"/>
      <c r="S111" s="241"/>
      <c r="T111" s="242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3" t="s">
        <v>177</v>
      </c>
      <c r="AU111" s="243" t="s">
        <v>81</v>
      </c>
      <c r="AV111" s="13" t="s">
        <v>79</v>
      </c>
      <c r="AW111" s="13" t="s">
        <v>33</v>
      </c>
      <c r="AX111" s="13" t="s">
        <v>71</v>
      </c>
      <c r="AY111" s="243" t="s">
        <v>166</v>
      </c>
    </row>
    <row r="112" s="14" customFormat="1">
      <c r="A112" s="14"/>
      <c r="B112" s="244"/>
      <c r="C112" s="245"/>
      <c r="D112" s="235" t="s">
        <v>177</v>
      </c>
      <c r="E112" s="246" t="s">
        <v>19</v>
      </c>
      <c r="F112" s="247" t="s">
        <v>204</v>
      </c>
      <c r="G112" s="245"/>
      <c r="H112" s="248">
        <v>3.6909999999999998</v>
      </c>
      <c r="I112" s="249"/>
      <c r="J112" s="245"/>
      <c r="K112" s="245"/>
      <c r="L112" s="250"/>
      <c r="M112" s="251"/>
      <c r="N112" s="252"/>
      <c r="O112" s="252"/>
      <c r="P112" s="252"/>
      <c r="Q112" s="252"/>
      <c r="R112" s="252"/>
      <c r="S112" s="252"/>
      <c r="T112" s="253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4" t="s">
        <v>177</v>
      </c>
      <c r="AU112" s="254" t="s">
        <v>81</v>
      </c>
      <c r="AV112" s="14" t="s">
        <v>81</v>
      </c>
      <c r="AW112" s="14" t="s">
        <v>33</v>
      </c>
      <c r="AX112" s="14" t="s">
        <v>71</v>
      </c>
      <c r="AY112" s="254" t="s">
        <v>166</v>
      </c>
    </row>
    <row r="113" s="14" customFormat="1">
      <c r="A113" s="14"/>
      <c r="B113" s="244"/>
      <c r="C113" s="245"/>
      <c r="D113" s="235" t="s">
        <v>177</v>
      </c>
      <c r="E113" s="246" t="s">
        <v>19</v>
      </c>
      <c r="F113" s="247" t="s">
        <v>205</v>
      </c>
      <c r="G113" s="245"/>
      <c r="H113" s="248">
        <v>2.0640000000000001</v>
      </c>
      <c r="I113" s="249"/>
      <c r="J113" s="245"/>
      <c r="K113" s="245"/>
      <c r="L113" s="250"/>
      <c r="M113" s="251"/>
      <c r="N113" s="252"/>
      <c r="O113" s="252"/>
      <c r="P113" s="252"/>
      <c r="Q113" s="252"/>
      <c r="R113" s="252"/>
      <c r="S113" s="252"/>
      <c r="T113" s="253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4" t="s">
        <v>177</v>
      </c>
      <c r="AU113" s="254" t="s">
        <v>81</v>
      </c>
      <c r="AV113" s="14" t="s">
        <v>81</v>
      </c>
      <c r="AW113" s="14" t="s">
        <v>33</v>
      </c>
      <c r="AX113" s="14" t="s">
        <v>71</v>
      </c>
      <c r="AY113" s="254" t="s">
        <v>166</v>
      </c>
    </row>
    <row r="114" s="14" customFormat="1">
      <c r="A114" s="14"/>
      <c r="B114" s="244"/>
      <c r="C114" s="245"/>
      <c r="D114" s="235" t="s">
        <v>177</v>
      </c>
      <c r="E114" s="246" t="s">
        <v>19</v>
      </c>
      <c r="F114" s="247" t="s">
        <v>206</v>
      </c>
      <c r="G114" s="245"/>
      <c r="H114" s="248">
        <v>3.8839999999999999</v>
      </c>
      <c r="I114" s="249"/>
      <c r="J114" s="245"/>
      <c r="K114" s="245"/>
      <c r="L114" s="250"/>
      <c r="M114" s="251"/>
      <c r="N114" s="252"/>
      <c r="O114" s="252"/>
      <c r="P114" s="252"/>
      <c r="Q114" s="252"/>
      <c r="R114" s="252"/>
      <c r="S114" s="252"/>
      <c r="T114" s="253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4" t="s">
        <v>177</v>
      </c>
      <c r="AU114" s="254" t="s">
        <v>81</v>
      </c>
      <c r="AV114" s="14" t="s">
        <v>81</v>
      </c>
      <c r="AW114" s="14" t="s">
        <v>33</v>
      </c>
      <c r="AX114" s="14" t="s">
        <v>71</v>
      </c>
      <c r="AY114" s="254" t="s">
        <v>166</v>
      </c>
    </row>
    <row r="115" s="14" customFormat="1">
      <c r="A115" s="14"/>
      <c r="B115" s="244"/>
      <c r="C115" s="245"/>
      <c r="D115" s="235" t="s">
        <v>177</v>
      </c>
      <c r="E115" s="246" t="s">
        <v>19</v>
      </c>
      <c r="F115" s="247" t="s">
        <v>207</v>
      </c>
      <c r="G115" s="245"/>
      <c r="H115" s="248">
        <v>2.5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177</v>
      </c>
      <c r="AU115" s="254" t="s">
        <v>81</v>
      </c>
      <c r="AV115" s="14" t="s">
        <v>81</v>
      </c>
      <c r="AW115" s="14" t="s">
        <v>33</v>
      </c>
      <c r="AX115" s="14" t="s">
        <v>71</v>
      </c>
      <c r="AY115" s="254" t="s">
        <v>166</v>
      </c>
    </row>
    <row r="116" s="14" customFormat="1">
      <c r="A116" s="14"/>
      <c r="B116" s="244"/>
      <c r="C116" s="245"/>
      <c r="D116" s="235" t="s">
        <v>177</v>
      </c>
      <c r="E116" s="246" t="s">
        <v>19</v>
      </c>
      <c r="F116" s="247" t="s">
        <v>208</v>
      </c>
      <c r="G116" s="245"/>
      <c r="H116" s="248">
        <v>3.657</v>
      </c>
      <c r="I116" s="249"/>
      <c r="J116" s="245"/>
      <c r="K116" s="245"/>
      <c r="L116" s="250"/>
      <c r="M116" s="251"/>
      <c r="N116" s="252"/>
      <c r="O116" s="252"/>
      <c r="P116" s="252"/>
      <c r="Q116" s="252"/>
      <c r="R116" s="252"/>
      <c r="S116" s="252"/>
      <c r="T116" s="253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4" t="s">
        <v>177</v>
      </c>
      <c r="AU116" s="254" t="s">
        <v>81</v>
      </c>
      <c r="AV116" s="14" t="s">
        <v>81</v>
      </c>
      <c r="AW116" s="14" t="s">
        <v>33</v>
      </c>
      <c r="AX116" s="14" t="s">
        <v>71</v>
      </c>
      <c r="AY116" s="254" t="s">
        <v>166</v>
      </c>
    </row>
    <row r="117" s="14" customFormat="1">
      <c r="A117" s="14"/>
      <c r="B117" s="244"/>
      <c r="C117" s="245"/>
      <c r="D117" s="235" t="s">
        <v>177</v>
      </c>
      <c r="E117" s="246" t="s">
        <v>19</v>
      </c>
      <c r="F117" s="247" t="s">
        <v>209</v>
      </c>
      <c r="G117" s="245"/>
      <c r="H117" s="248">
        <v>6.7069999999999999</v>
      </c>
      <c r="I117" s="249"/>
      <c r="J117" s="245"/>
      <c r="K117" s="245"/>
      <c r="L117" s="250"/>
      <c r="M117" s="251"/>
      <c r="N117" s="252"/>
      <c r="O117" s="252"/>
      <c r="P117" s="252"/>
      <c r="Q117" s="252"/>
      <c r="R117" s="252"/>
      <c r="S117" s="252"/>
      <c r="T117" s="253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4" t="s">
        <v>177</v>
      </c>
      <c r="AU117" s="254" t="s">
        <v>81</v>
      </c>
      <c r="AV117" s="14" t="s">
        <v>81</v>
      </c>
      <c r="AW117" s="14" t="s">
        <v>33</v>
      </c>
      <c r="AX117" s="14" t="s">
        <v>71</v>
      </c>
      <c r="AY117" s="254" t="s">
        <v>166</v>
      </c>
    </row>
    <row r="118" s="14" customFormat="1">
      <c r="A118" s="14"/>
      <c r="B118" s="244"/>
      <c r="C118" s="245"/>
      <c r="D118" s="235" t="s">
        <v>177</v>
      </c>
      <c r="E118" s="246" t="s">
        <v>19</v>
      </c>
      <c r="F118" s="247" t="s">
        <v>210</v>
      </c>
      <c r="G118" s="245"/>
      <c r="H118" s="248">
        <v>1.6000000000000001</v>
      </c>
      <c r="I118" s="249"/>
      <c r="J118" s="245"/>
      <c r="K118" s="245"/>
      <c r="L118" s="250"/>
      <c r="M118" s="251"/>
      <c r="N118" s="252"/>
      <c r="O118" s="252"/>
      <c r="P118" s="252"/>
      <c r="Q118" s="252"/>
      <c r="R118" s="252"/>
      <c r="S118" s="252"/>
      <c r="T118" s="253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4" t="s">
        <v>177</v>
      </c>
      <c r="AU118" s="254" t="s">
        <v>81</v>
      </c>
      <c r="AV118" s="14" t="s">
        <v>81</v>
      </c>
      <c r="AW118" s="14" t="s">
        <v>33</v>
      </c>
      <c r="AX118" s="14" t="s">
        <v>71</v>
      </c>
      <c r="AY118" s="254" t="s">
        <v>166</v>
      </c>
    </row>
    <row r="119" s="14" customFormat="1">
      <c r="A119" s="14"/>
      <c r="B119" s="244"/>
      <c r="C119" s="245"/>
      <c r="D119" s="235" t="s">
        <v>177</v>
      </c>
      <c r="E119" s="246" t="s">
        <v>19</v>
      </c>
      <c r="F119" s="247" t="s">
        <v>211</v>
      </c>
      <c r="G119" s="245"/>
      <c r="H119" s="248">
        <v>1.788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177</v>
      </c>
      <c r="AU119" s="254" t="s">
        <v>81</v>
      </c>
      <c r="AV119" s="14" t="s">
        <v>81</v>
      </c>
      <c r="AW119" s="14" t="s">
        <v>33</v>
      </c>
      <c r="AX119" s="14" t="s">
        <v>71</v>
      </c>
      <c r="AY119" s="254" t="s">
        <v>166</v>
      </c>
    </row>
    <row r="120" s="14" customFormat="1">
      <c r="A120" s="14"/>
      <c r="B120" s="244"/>
      <c r="C120" s="245"/>
      <c r="D120" s="235" t="s">
        <v>177</v>
      </c>
      <c r="E120" s="246" t="s">
        <v>19</v>
      </c>
      <c r="F120" s="247" t="s">
        <v>212</v>
      </c>
      <c r="G120" s="245"/>
      <c r="H120" s="248">
        <v>1.0800000000000001</v>
      </c>
      <c r="I120" s="249"/>
      <c r="J120" s="245"/>
      <c r="K120" s="245"/>
      <c r="L120" s="250"/>
      <c r="M120" s="251"/>
      <c r="N120" s="252"/>
      <c r="O120" s="252"/>
      <c r="P120" s="252"/>
      <c r="Q120" s="252"/>
      <c r="R120" s="252"/>
      <c r="S120" s="252"/>
      <c r="T120" s="253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4" t="s">
        <v>177</v>
      </c>
      <c r="AU120" s="254" t="s">
        <v>81</v>
      </c>
      <c r="AV120" s="14" t="s">
        <v>81</v>
      </c>
      <c r="AW120" s="14" t="s">
        <v>33</v>
      </c>
      <c r="AX120" s="14" t="s">
        <v>71</v>
      </c>
      <c r="AY120" s="254" t="s">
        <v>166</v>
      </c>
    </row>
    <row r="121" s="15" customFormat="1">
      <c r="A121" s="15"/>
      <c r="B121" s="255"/>
      <c r="C121" s="256"/>
      <c r="D121" s="235" t="s">
        <v>177</v>
      </c>
      <c r="E121" s="257" t="s">
        <v>19</v>
      </c>
      <c r="F121" s="258" t="s">
        <v>180</v>
      </c>
      <c r="G121" s="256"/>
      <c r="H121" s="259">
        <v>26.971000000000004</v>
      </c>
      <c r="I121" s="260"/>
      <c r="J121" s="256"/>
      <c r="K121" s="256"/>
      <c r="L121" s="261"/>
      <c r="M121" s="262"/>
      <c r="N121" s="263"/>
      <c r="O121" s="263"/>
      <c r="P121" s="263"/>
      <c r="Q121" s="263"/>
      <c r="R121" s="263"/>
      <c r="S121" s="263"/>
      <c r="T121" s="264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T121" s="265" t="s">
        <v>177</v>
      </c>
      <c r="AU121" s="265" t="s">
        <v>81</v>
      </c>
      <c r="AV121" s="15" t="s">
        <v>173</v>
      </c>
      <c r="AW121" s="15" t="s">
        <v>33</v>
      </c>
      <c r="AX121" s="15" t="s">
        <v>79</v>
      </c>
      <c r="AY121" s="265" t="s">
        <v>166</v>
      </c>
    </row>
    <row r="122" s="2" customFormat="1" ht="37.8" customHeight="1">
      <c r="A122" s="41"/>
      <c r="B122" s="42"/>
      <c r="C122" s="215" t="s">
        <v>213</v>
      </c>
      <c r="D122" s="215" t="s">
        <v>168</v>
      </c>
      <c r="E122" s="216" t="s">
        <v>214</v>
      </c>
      <c r="F122" s="217" t="s">
        <v>215</v>
      </c>
      <c r="G122" s="218" t="s">
        <v>194</v>
      </c>
      <c r="H122" s="219">
        <v>868.971</v>
      </c>
      <c r="I122" s="220"/>
      <c r="J122" s="221">
        <f>ROUND(I122*H122,2)</f>
        <v>0</v>
      </c>
      <c r="K122" s="217" t="s">
        <v>172</v>
      </c>
      <c r="L122" s="47"/>
      <c r="M122" s="222" t="s">
        <v>19</v>
      </c>
      <c r="N122" s="223" t="s">
        <v>42</v>
      </c>
      <c r="O122" s="87"/>
      <c r="P122" s="224">
        <f>O122*H122</f>
        <v>0</v>
      </c>
      <c r="Q122" s="224">
        <v>0</v>
      </c>
      <c r="R122" s="224">
        <f>Q122*H122</f>
        <v>0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173</v>
      </c>
      <c r="AT122" s="226" t="s">
        <v>168</v>
      </c>
      <c r="AU122" s="226" t="s">
        <v>81</v>
      </c>
      <c r="AY122" s="20" t="s">
        <v>166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79</v>
      </c>
      <c r="BK122" s="227">
        <f>ROUND(I122*H122,2)</f>
        <v>0</v>
      </c>
      <c r="BL122" s="20" t="s">
        <v>173</v>
      </c>
      <c r="BM122" s="226" t="s">
        <v>216</v>
      </c>
    </row>
    <row r="123" s="2" customFormat="1">
      <c r="A123" s="41"/>
      <c r="B123" s="42"/>
      <c r="C123" s="43"/>
      <c r="D123" s="228" t="s">
        <v>175</v>
      </c>
      <c r="E123" s="43"/>
      <c r="F123" s="229" t="s">
        <v>217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175</v>
      </c>
      <c r="AU123" s="20" t="s">
        <v>81</v>
      </c>
    </row>
    <row r="124" s="13" customFormat="1">
      <c r="A124" s="13"/>
      <c r="B124" s="233"/>
      <c r="C124" s="234"/>
      <c r="D124" s="235" t="s">
        <v>177</v>
      </c>
      <c r="E124" s="236" t="s">
        <v>19</v>
      </c>
      <c r="F124" s="237" t="s">
        <v>178</v>
      </c>
      <c r="G124" s="234"/>
      <c r="H124" s="236" t="s">
        <v>19</v>
      </c>
      <c r="I124" s="238"/>
      <c r="J124" s="234"/>
      <c r="K124" s="234"/>
      <c r="L124" s="239"/>
      <c r="M124" s="240"/>
      <c r="N124" s="241"/>
      <c r="O124" s="241"/>
      <c r="P124" s="241"/>
      <c r="Q124" s="241"/>
      <c r="R124" s="241"/>
      <c r="S124" s="241"/>
      <c r="T124" s="242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3" t="s">
        <v>177</v>
      </c>
      <c r="AU124" s="243" t="s">
        <v>81</v>
      </c>
      <c r="AV124" s="13" t="s">
        <v>79</v>
      </c>
      <c r="AW124" s="13" t="s">
        <v>33</v>
      </c>
      <c r="AX124" s="13" t="s">
        <v>71</v>
      </c>
      <c r="AY124" s="243" t="s">
        <v>166</v>
      </c>
    </row>
    <row r="125" s="14" customFormat="1">
      <c r="A125" s="14"/>
      <c r="B125" s="244"/>
      <c r="C125" s="245"/>
      <c r="D125" s="235" t="s">
        <v>177</v>
      </c>
      <c r="E125" s="246" t="s">
        <v>19</v>
      </c>
      <c r="F125" s="247" t="s">
        <v>197</v>
      </c>
      <c r="G125" s="245"/>
      <c r="H125" s="248">
        <v>842</v>
      </c>
      <c r="I125" s="249"/>
      <c r="J125" s="245"/>
      <c r="K125" s="245"/>
      <c r="L125" s="250"/>
      <c r="M125" s="251"/>
      <c r="N125" s="252"/>
      <c r="O125" s="252"/>
      <c r="P125" s="252"/>
      <c r="Q125" s="252"/>
      <c r="R125" s="252"/>
      <c r="S125" s="252"/>
      <c r="T125" s="253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4" t="s">
        <v>177</v>
      </c>
      <c r="AU125" s="254" t="s">
        <v>81</v>
      </c>
      <c r="AV125" s="14" t="s">
        <v>81</v>
      </c>
      <c r="AW125" s="14" t="s">
        <v>33</v>
      </c>
      <c r="AX125" s="14" t="s">
        <v>71</v>
      </c>
      <c r="AY125" s="254" t="s">
        <v>166</v>
      </c>
    </row>
    <row r="126" s="16" customFormat="1">
      <c r="A126" s="16"/>
      <c r="B126" s="266"/>
      <c r="C126" s="267"/>
      <c r="D126" s="235" t="s">
        <v>177</v>
      </c>
      <c r="E126" s="268" t="s">
        <v>19</v>
      </c>
      <c r="F126" s="269" t="s">
        <v>218</v>
      </c>
      <c r="G126" s="267"/>
      <c r="H126" s="270">
        <v>842</v>
      </c>
      <c r="I126" s="271"/>
      <c r="J126" s="267"/>
      <c r="K126" s="267"/>
      <c r="L126" s="272"/>
      <c r="M126" s="273"/>
      <c r="N126" s="274"/>
      <c r="O126" s="274"/>
      <c r="P126" s="274"/>
      <c r="Q126" s="274"/>
      <c r="R126" s="274"/>
      <c r="S126" s="274"/>
      <c r="T126" s="275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T126" s="276" t="s">
        <v>177</v>
      </c>
      <c r="AU126" s="276" t="s">
        <v>81</v>
      </c>
      <c r="AV126" s="16" t="s">
        <v>185</v>
      </c>
      <c r="AW126" s="16" t="s">
        <v>33</v>
      </c>
      <c r="AX126" s="16" t="s">
        <v>71</v>
      </c>
      <c r="AY126" s="276" t="s">
        <v>166</v>
      </c>
    </row>
    <row r="127" s="13" customFormat="1">
      <c r="A127" s="13"/>
      <c r="B127" s="233"/>
      <c r="C127" s="234"/>
      <c r="D127" s="235" t="s">
        <v>177</v>
      </c>
      <c r="E127" s="236" t="s">
        <v>19</v>
      </c>
      <c r="F127" s="237" t="s">
        <v>219</v>
      </c>
      <c r="G127" s="234"/>
      <c r="H127" s="236" t="s">
        <v>19</v>
      </c>
      <c r="I127" s="238"/>
      <c r="J127" s="234"/>
      <c r="K127" s="234"/>
      <c r="L127" s="239"/>
      <c r="M127" s="240"/>
      <c r="N127" s="241"/>
      <c r="O127" s="241"/>
      <c r="P127" s="241"/>
      <c r="Q127" s="241"/>
      <c r="R127" s="241"/>
      <c r="S127" s="241"/>
      <c r="T127" s="242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3" t="s">
        <v>177</v>
      </c>
      <c r="AU127" s="243" t="s">
        <v>81</v>
      </c>
      <c r="AV127" s="13" t="s">
        <v>79</v>
      </c>
      <c r="AW127" s="13" t="s">
        <v>33</v>
      </c>
      <c r="AX127" s="13" t="s">
        <v>71</v>
      </c>
      <c r="AY127" s="243" t="s">
        <v>166</v>
      </c>
    </row>
    <row r="128" s="14" customFormat="1">
      <c r="A128" s="14"/>
      <c r="B128" s="244"/>
      <c r="C128" s="245"/>
      <c r="D128" s="235" t="s">
        <v>177</v>
      </c>
      <c r="E128" s="246" t="s">
        <v>19</v>
      </c>
      <c r="F128" s="247" t="s">
        <v>204</v>
      </c>
      <c r="G128" s="245"/>
      <c r="H128" s="248">
        <v>3.6909999999999998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177</v>
      </c>
      <c r="AU128" s="254" t="s">
        <v>81</v>
      </c>
      <c r="AV128" s="14" t="s">
        <v>81</v>
      </c>
      <c r="AW128" s="14" t="s">
        <v>33</v>
      </c>
      <c r="AX128" s="14" t="s">
        <v>71</v>
      </c>
      <c r="AY128" s="254" t="s">
        <v>166</v>
      </c>
    </row>
    <row r="129" s="14" customFormat="1">
      <c r="A129" s="14"/>
      <c r="B129" s="244"/>
      <c r="C129" s="245"/>
      <c r="D129" s="235" t="s">
        <v>177</v>
      </c>
      <c r="E129" s="246" t="s">
        <v>19</v>
      </c>
      <c r="F129" s="247" t="s">
        <v>205</v>
      </c>
      <c r="G129" s="245"/>
      <c r="H129" s="248">
        <v>2.0640000000000001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4" t="s">
        <v>177</v>
      </c>
      <c r="AU129" s="254" t="s">
        <v>81</v>
      </c>
      <c r="AV129" s="14" t="s">
        <v>81</v>
      </c>
      <c r="AW129" s="14" t="s">
        <v>33</v>
      </c>
      <c r="AX129" s="14" t="s">
        <v>71</v>
      </c>
      <c r="AY129" s="254" t="s">
        <v>166</v>
      </c>
    </row>
    <row r="130" s="14" customFormat="1">
      <c r="A130" s="14"/>
      <c r="B130" s="244"/>
      <c r="C130" s="245"/>
      <c r="D130" s="235" t="s">
        <v>177</v>
      </c>
      <c r="E130" s="246" t="s">
        <v>19</v>
      </c>
      <c r="F130" s="247" t="s">
        <v>206</v>
      </c>
      <c r="G130" s="245"/>
      <c r="H130" s="248">
        <v>3.8839999999999999</v>
      </c>
      <c r="I130" s="249"/>
      <c r="J130" s="245"/>
      <c r="K130" s="245"/>
      <c r="L130" s="250"/>
      <c r="M130" s="251"/>
      <c r="N130" s="252"/>
      <c r="O130" s="252"/>
      <c r="P130" s="252"/>
      <c r="Q130" s="252"/>
      <c r="R130" s="252"/>
      <c r="S130" s="252"/>
      <c r="T130" s="253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4" t="s">
        <v>177</v>
      </c>
      <c r="AU130" s="254" t="s">
        <v>81</v>
      </c>
      <c r="AV130" s="14" t="s">
        <v>81</v>
      </c>
      <c r="AW130" s="14" t="s">
        <v>33</v>
      </c>
      <c r="AX130" s="14" t="s">
        <v>71</v>
      </c>
      <c r="AY130" s="254" t="s">
        <v>166</v>
      </c>
    </row>
    <row r="131" s="14" customFormat="1">
      <c r="A131" s="14"/>
      <c r="B131" s="244"/>
      <c r="C131" s="245"/>
      <c r="D131" s="235" t="s">
        <v>177</v>
      </c>
      <c r="E131" s="246" t="s">
        <v>19</v>
      </c>
      <c r="F131" s="247" t="s">
        <v>207</v>
      </c>
      <c r="G131" s="245"/>
      <c r="H131" s="248">
        <v>2.5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177</v>
      </c>
      <c r="AU131" s="254" t="s">
        <v>81</v>
      </c>
      <c r="AV131" s="14" t="s">
        <v>81</v>
      </c>
      <c r="AW131" s="14" t="s">
        <v>33</v>
      </c>
      <c r="AX131" s="14" t="s">
        <v>71</v>
      </c>
      <c r="AY131" s="254" t="s">
        <v>166</v>
      </c>
    </row>
    <row r="132" s="14" customFormat="1">
      <c r="A132" s="14"/>
      <c r="B132" s="244"/>
      <c r="C132" s="245"/>
      <c r="D132" s="235" t="s">
        <v>177</v>
      </c>
      <c r="E132" s="246" t="s">
        <v>19</v>
      </c>
      <c r="F132" s="247" t="s">
        <v>208</v>
      </c>
      <c r="G132" s="245"/>
      <c r="H132" s="248">
        <v>3.657</v>
      </c>
      <c r="I132" s="249"/>
      <c r="J132" s="245"/>
      <c r="K132" s="245"/>
      <c r="L132" s="250"/>
      <c r="M132" s="251"/>
      <c r="N132" s="252"/>
      <c r="O132" s="252"/>
      <c r="P132" s="252"/>
      <c r="Q132" s="252"/>
      <c r="R132" s="252"/>
      <c r="S132" s="252"/>
      <c r="T132" s="253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4" t="s">
        <v>177</v>
      </c>
      <c r="AU132" s="254" t="s">
        <v>81</v>
      </c>
      <c r="AV132" s="14" t="s">
        <v>81</v>
      </c>
      <c r="AW132" s="14" t="s">
        <v>33</v>
      </c>
      <c r="AX132" s="14" t="s">
        <v>71</v>
      </c>
      <c r="AY132" s="254" t="s">
        <v>166</v>
      </c>
    </row>
    <row r="133" s="14" customFormat="1">
      <c r="A133" s="14"/>
      <c r="B133" s="244"/>
      <c r="C133" s="245"/>
      <c r="D133" s="235" t="s">
        <v>177</v>
      </c>
      <c r="E133" s="246" t="s">
        <v>19</v>
      </c>
      <c r="F133" s="247" t="s">
        <v>209</v>
      </c>
      <c r="G133" s="245"/>
      <c r="H133" s="248">
        <v>6.7069999999999999</v>
      </c>
      <c r="I133" s="249"/>
      <c r="J133" s="245"/>
      <c r="K133" s="245"/>
      <c r="L133" s="250"/>
      <c r="M133" s="251"/>
      <c r="N133" s="252"/>
      <c r="O133" s="252"/>
      <c r="P133" s="252"/>
      <c r="Q133" s="252"/>
      <c r="R133" s="252"/>
      <c r="S133" s="252"/>
      <c r="T133" s="253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4" t="s">
        <v>177</v>
      </c>
      <c r="AU133" s="254" t="s">
        <v>81</v>
      </c>
      <c r="AV133" s="14" t="s">
        <v>81</v>
      </c>
      <c r="AW133" s="14" t="s">
        <v>33</v>
      </c>
      <c r="AX133" s="14" t="s">
        <v>71</v>
      </c>
      <c r="AY133" s="254" t="s">
        <v>166</v>
      </c>
    </row>
    <row r="134" s="14" customFormat="1">
      <c r="A134" s="14"/>
      <c r="B134" s="244"/>
      <c r="C134" s="245"/>
      <c r="D134" s="235" t="s">
        <v>177</v>
      </c>
      <c r="E134" s="246" t="s">
        <v>19</v>
      </c>
      <c r="F134" s="247" t="s">
        <v>210</v>
      </c>
      <c r="G134" s="245"/>
      <c r="H134" s="248">
        <v>1.6000000000000001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4" t="s">
        <v>177</v>
      </c>
      <c r="AU134" s="254" t="s">
        <v>81</v>
      </c>
      <c r="AV134" s="14" t="s">
        <v>81</v>
      </c>
      <c r="AW134" s="14" t="s">
        <v>33</v>
      </c>
      <c r="AX134" s="14" t="s">
        <v>71</v>
      </c>
      <c r="AY134" s="254" t="s">
        <v>166</v>
      </c>
    </row>
    <row r="135" s="14" customFormat="1">
      <c r="A135" s="14"/>
      <c r="B135" s="244"/>
      <c r="C135" s="245"/>
      <c r="D135" s="235" t="s">
        <v>177</v>
      </c>
      <c r="E135" s="246" t="s">
        <v>19</v>
      </c>
      <c r="F135" s="247" t="s">
        <v>211</v>
      </c>
      <c r="G135" s="245"/>
      <c r="H135" s="248">
        <v>1.788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177</v>
      </c>
      <c r="AU135" s="254" t="s">
        <v>81</v>
      </c>
      <c r="AV135" s="14" t="s">
        <v>81</v>
      </c>
      <c r="AW135" s="14" t="s">
        <v>33</v>
      </c>
      <c r="AX135" s="14" t="s">
        <v>71</v>
      </c>
      <c r="AY135" s="254" t="s">
        <v>166</v>
      </c>
    </row>
    <row r="136" s="14" customFormat="1">
      <c r="A136" s="14"/>
      <c r="B136" s="244"/>
      <c r="C136" s="245"/>
      <c r="D136" s="235" t="s">
        <v>177</v>
      </c>
      <c r="E136" s="246" t="s">
        <v>19</v>
      </c>
      <c r="F136" s="247" t="s">
        <v>212</v>
      </c>
      <c r="G136" s="245"/>
      <c r="H136" s="248">
        <v>1.0800000000000001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177</v>
      </c>
      <c r="AU136" s="254" t="s">
        <v>81</v>
      </c>
      <c r="AV136" s="14" t="s">
        <v>81</v>
      </c>
      <c r="AW136" s="14" t="s">
        <v>33</v>
      </c>
      <c r="AX136" s="14" t="s">
        <v>71</v>
      </c>
      <c r="AY136" s="254" t="s">
        <v>166</v>
      </c>
    </row>
    <row r="137" s="16" customFormat="1">
      <c r="A137" s="16"/>
      <c r="B137" s="266"/>
      <c r="C137" s="267"/>
      <c r="D137" s="235" t="s">
        <v>177</v>
      </c>
      <c r="E137" s="268" t="s">
        <v>19</v>
      </c>
      <c r="F137" s="269" t="s">
        <v>218</v>
      </c>
      <c r="G137" s="267"/>
      <c r="H137" s="270">
        <v>26.971000000000004</v>
      </c>
      <c r="I137" s="271"/>
      <c r="J137" s="267"/>
      <c r="K137" s="267"/>
      <c r="L137" s="272"/>
      <c r="M137" s="273"/>
      <c r="N137" s="274"/>
      <c r="O137" s="274"/>
      <c r="P137" s="274"/>
      <c r="Q137" s="274"/>
      <c r="R137" s="274"/>
      <c r="S137" s="274"/>
      <c r="T137" s="275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T137" s="276" t="s">
        <v>177</v>
      </c>
      <c r="AU137" s="276" t="s">
        <v>81</v>
      </c>
      <c r="AV137" s="16" t="s">
        <v>185</v>
      </c>
      <c r="AW137" s="16" t="s">
        <v>33</v>
      </c>
      <c r="AX137" s="16" t="s">
        <v>71</v>
      </c>
      <c r="AY137" s="276" t="s">
        <v>166</v>
      </c>
    </row>
    <row r="138" s="15" customFormat="1">
      <c r="A138" s="15"/>
      <c r="B138" s="255"/>
      <c r="C138" s="256"/>
      <c r="D138" s="235" t="s">
        <v>177</v>
      </c>
      <c r="E138" s="257" t="s">
        <v>19</v>
      </c>
      <c r="F138" s="258" t="s">
        <v>180</v>
      </c>
      <c r="G138" s="256"/>
      <c r="H138" s="259">
        <v>868.97100000000012</v>
      </c>
      <c r="I138" s="260"/>
      <c r="J138" s="256"/>
      <c r="K138" s="256"/>
      <c r="L138" s="261"/>
      <c r="M138" s="262"/>
      <c r="N138" s="263"/>
      <c r="O138" s="263"/>
      <c r="P138" s="263"/>
      <c r="Q138" s="263"/>
      <c r="R138" s="263"/>
      <c r="S138" s="263"/>
      <c r="T138" s="264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T138" s="265" t="s">
        <v>177</v>
      </c>
      <c r="AU138" s="265" t="s">
        <v>81</v>
      </c>
      <c r="AV138" s="15" t="s">
        <v>173</v>
      </c>
      <c r="AW138" s="15" t="s">
        <v>33</v>
      </c>
      <c r="AX138" s="15" t="s">
        <v>79</v>
      </c>
      <c r="AY138" s="265" t="s">
        <v>166</v>
      </c>
    </row>
    <row r="139" s="2" customFormat="1" ht="37.8" customHeight="1">
      <c r="A139" s="41"/>
      <c r="B139" s="42"/>
      <c r="C139" s="215" t="s">
        <v>179</v>
      </c>
      <c r="D139" s="215" t="s">
        <v>168</v>
      </c>
      <c r="E139" s="216" t="s">
        <v>220</v>
      </c>
      <c r="F139" s="217" t="s">
        <v>221</v>
      </c>
      <c r="G139" s="218" t="s">
        <v>194</v>
      </c>
      <c r="H139" s="219">
        <v>888.971</v>
      </c>
      <c r="I139" s="220"/>
      <c r="J139" s="221">
        <f>ROUND(I139*H139,2)</f>
        <v>0</v>
      </c>
      <c r="K139" s="217" t="s">
        <v>172</v>
      </c>
      <c r="L139" s="47"/>
      <c r="M139" s="222" t="s">
        <v>19</v>
      </c>
      <c r="N139" s="223" t="s">
        <v>42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173</v>
      </c>
      <c r="AT139" s="226" t="s">
        <v>168</v>
      </c>
      <c r="AU139" s="226" t="s">
        <v>81</v>
      </c>
      <c r="AY139" s="20" t="s">
        <v>166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79</v>
      </c>
      <c r="BK139" s="227">
        <f>ROUND(I139*H139,2)</f>
        <v>0</v>
      </c>
      <c r="BL139" s="20" t="s">
        <v>173</v>
      </c>
      <c r="BM139" s="226" t="s">
        <v>222</v>
      </c>
    </row>
    <row r="140" s="2" customFormat="1">
      <c r="A140" s="41"/>
      <c r="B140" s="42"/>
      <c r="C140" s="43"/>
      <c r="D140" s="228" t="s">
        <v>175</v>
      </c>
      <c r="E140" s="43"/>
      <c r="F140" s="229" t="s">
        <v>223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175</v>
      </c>
      <c r="AU140" s="20" t="s">
        <v>81</v>
      </c>
    </row>
    <row r="141" s="13" customFormat="1">
      <c r="A141" s="13"/>
      <c r="B141" s="233"/>
      <c r="C141" s="234"/>
      <c r="D141" s="235" t="s">
        <v>177</v>
      </c>
      <c r="E141" s="236" t="s">
        <v>19</v>
      </c>
      <c r="F141" s="237" t="s">
        <v>178</v>
      </c>
      <c r="G141" s="234"/>
      <c r="H141" s="236" t="s">
        <v>19</v>
      </c>
      <c r="I141" s="238"/>
      <c r="J141" s="234"/>
      <c r="K141" s="234"/>
      <c r="L141" s="239"/>
      <c r="M141" s="240"/>
      <c r="N141" s="241"/>
      <c r="O141" s="241"/>
      <c r="P141" s="241"/>
      <c r="Q141" s="241"/>
      <c r="R141" s="241"/>
      <c r="S141" s="241"/>
      <c r="T141" s="242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3" t="s">
        <v>177</v>
      </c>
      <c r="AU141" s="243" t="s">
        <v>81</v>
      </c>
      <c r="AV141" s="13" t="s">
        <v>79</v>
      </c>
      <c r="AW141" s="13" t="s">
        <v>33</v>
      </c>
      <c r="AX141" s="13" t="s">
        <v>71</v>
      </c>
      <c r="AY141" s="243" t="s">
        <v>166</v>
      </c>
    </row>
    <row r="142" s="14" customFormat="1">
      <c r="A142" s="14"/>
      <c r="B142" s="244"/>
      <c r="C142" s="245"/>
      <c r="D142" s="235" t="s">
        <v>177</v>
      </c>
      <c r="E142" s="246" t="s">
        <v>19</v>
      </c>
      <c r="F142" s="247" t="s">
        <v>197</v>
      </c>
      <c r="G142" s="245"/>
      <c r="H142" s="248">
        <v>842</v>
      </c>
      <c r="I142" s="249"/>
      <c r="J142" s="245"/>
      <c r="K142" s="245"/>
      <c r="L142" s="250"/>
      <c r="M142" s="251"/>
      <c r="N142" s="252"/>
      <c r="O142" s="252"/>
      <c r="P142" s="252"/>
      <c r="Q142" s="252"/>
      <c r="R142" s="252"/>
      <c r="S142" s="252"/>
      <c r="T142" s="253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4" t="s">
        <v>177</v>
      </c>
      <c r="AU142" s="254" t="s">
        <v>81</v>
      </c>
      <c r="AV142" s="14" t="s">
        <v>81</v>
      </c>
      <c r="AW142" s="14" t="s">
        <v>33</v>
      </c>
      <c r="AX142" s="14" t="s">
        <v>71</v>
      </c>
      <c r="AY142" s="254" t="s">
        <v>166</v>
      </c>
    </row>
    <row r="143" s="16" customFormat="1">
      <c r="A143" s="16"/>
      <c r="B143" s="266"/>
      <c r="C143" s="267"/>
      <c r="D143" s="235" t="s">
        <v>177</v>
      </c>
      <c r="E143" s="268" t="s">
        <v>19</v>
      </c>
      <c r="F143" s="269" t="s">
        <v>218</v>
      </c>
      <c r="G143" s="267"/>
      <c r="H143" s="270">
        <v>842</v>
      </c>
      <c r="I143" s="271"/>
      <c r="J143" s="267"/>
      <c r="K143" s="267"/>
      <c r="L143" s="272"/>
      <c r="M143" s="273"/>
      <c r="N143" s="274"/>
      <c r="O143" s="274"/>
      <c r="P143" s="274"/>
      <c r="Q143" s="274"/>
      <c r="R143" s="274"/>
      <c r="S143" s="274"/>
      <c r="T143" s="275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T143" s="276" t="s">
        <v>177</v>
      </c>
      <c r="AU143" s="276" t="s">
        <v>81</v>
      </c>
      <c r="AV143" s="16" t="s">
        <v>185</v>
      </c>
      <c r="AW143" s="16" t="s">
        <v>33</v>
      </c>
      <c r="AX143" s="16" t="s">
        <v>71</v>
      </c>
      <c r="AY143" s="276" t="s">
        <v>166</v>
      </c>
    </row>
    <row r="144" s="13" customFormat="1">
      <c r="A144" s="13"/>
      <c r="B144" s="233"/>
      <c r="C144" s="234"/>
      <c r="D144" s="235" t="s">
        <v>177</v>
      </c>
      <c r="E144" s="236" t="s">
        <v>19</v>
      </c>
      <c r="F144" s="237" t="s">
        <v>219</v>
      </c>
      <c r="G144" s="234"/>
      <c r="H144" s="236" t="s">
        <v>19</v>
      </c>
      <c r="I144" s="238"/>
      <c r="J144" s="234"/>
      <c r="K144" s="234"/>
      <c r="L144" s="239"/>
      <c r="M144" s="240"/>
      <c r="N144" s="241"/>
      <c r="O144" s="241"/>
      <c r="P144" s="241"/>
      <c r="Q144" s="241"/>
      <c r="R144" s="241"/>
      <c r="S144" s="241"/>
      <c r="T144" s="24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3" t="s">
        <v>177</v>
      </c>
      <c r="AU144" s="243" t="s">
        <v>81</v>
      </c>
      <c r="AV144" s="13" t="s">
        <v>79</v>
      </c>
      <c r="AW144" s="13" t="s">
        <v>33</v>
      </c>
      <c r="AX144" s="13" t="s">
        <v>71</v>
      </c>
      <c r="AY144" s="243" t="s">
        <v>166</v>
      </c>
    </row>
    <row r="145" s="14" customFormat="1">
      <c r="A145" s="14"/>
      <c r="B145" s="244"/>
      <c r="C145" s="245"/>
      <c r="D145" s="235" t="s">
        <v>177</v>
      </c>
      <c r="E145" s="246" t="s">
        <v>19</v>
      </c>
      <c r="F145" s="247" t="s">
        <v>204</v>
      </c>
      <c r="G145" s="245"/>
      <c r="H145" s="248">
        <v>3.6909999999999998</v>
      </c>
      <c r="I145" s="249"/>
      <c r="J145" s="245"/>
      <c r="K145" s="245"/>
      <c r="L145" s="250"/>
      <c r="M145" s="251"/>
      <c r="N145" s="252"/>
      <c r="O145" s="252"/>
      <c r="P145" s="252"/>
      <c r="Q145" s="252"/>
      <c r="R145" s="252"/>
      <c r="S145" s="252"/>
      <c r="T145" s="253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4" t="s">
        <v>177</v>
      </c>
      <c r="AU145" s="254" t="s">
        <v>81</v>
      </c>
      <c r="AV145" s="14" t="s">
        <v>81</v>
      </c>
      <c r="AW145" s="14" t="s">
        <v>33</v>
      </c>
      <c r="AX145" s="14" t="s">
        <v>71</v>
      </c>
      <c r="AY145" s="254" t="s">
        <v>166</v>
      </c>
    </row>
    <row r="146" s="14" customFormat="1">
      <c r="A146" s="14"/>
      <c r="B146" s="244"/>
      <c r="C146" s="245"/>
      <c r="D146" s="235" t="s">
        <v>177</v>
      </c>
      <c r="E146" s="246" t="s">
        <v>19</v>
      </c>
      <c r="F146" s="247" t="s">
        <v>205</v>
      </c>
      <c r="G146" s="245"/>
      <c r="H146" s="248">
        <v>2.0640000000000001</v>
      </c>
      <c r="I146" s="249"/>
      <c r="J146" s="245"/>
      <c r="K146" s="245"/>
      <c r="L146" s="250"/>
      <c r="M146" s="251"/>
      <c r="N146" s="252"/>
      <c r="O146" s="252"/>
      <c r="P146" s="252"/>
      <c r="Q146" s="252"/>
      <c r="R146" s="252"/>
      <c r="S146" s="252"/>
      <c r="T146" s="253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4" t="s">
        <v>177</v>
      </c>
      <c r="AU146" s="254" t="s">
        <v>81</v>
      </c>
      <c r="AV146" s="14" t="s">
        <v>81</v>
      </c>
      <c r="AW146" s="14" t="s">
        <v>33</v>
      </c>
      <c r="AX146" s="14" t="s">
        <v>71</v>
      </c>
      <c r="AY146" s="254" t="s">
        <v>166</v>
      </c>
    </row>
    <row r="147" s="14" customFormat="1">
      <c r="A147" s="14"/>
      <c r="B147" s="244"/>
      <c r="C147" s="245"/>
      <c r="D147" s="235" t="s">
        <v>177</v>
      </c>
      <c r="E147" s="246" t="s">
        <v>19</v>
      </c>
      <c r="F147" s="247" t="s">
        <v>206</v>
      </c>
      <c r="G147" s="245"/>
      <c r="H147" s="248">
        <v>3.8839999999999999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177</v>
      </c>
      <c r="AU147" s="254" t="s">
        <v>81</v>
      </c>
      <c r="AV147" s="14" t="s">
        <v>81</v>
      </c>
      <c r="AW147" s="14" t="s">
        <v>33</v>
      </c>
      <c r="AX147" s="14" t="s">
        <v>71</v>
      </c>
      <c r="AY147" s="254" t="s">
        <v>166</v>
      </c>
    </row>
    <row r="148" s="14" customFormat="1">
      <c r="A148" s="14"/>
      <c r="B148" s="244"/>
      <c r="C148" s="245"/>
      <c r="D148" s="235" t="s">
        <v>177</v>
      </c>
      <c r="E148" s="246" t="s">
        <v>19</v>
      </c>
      <c r="F148" s="247" t="s">
        <v>207</v>
      </c>
      <c r="G148" s="245"/>
      <c r="H148" s="248">
        <v>2.5</v>
      </c>
      <c r="I148" s="249"/>
      <c r="J148" s="245"/>
      <c r="K148" s="245"/>
      <c r="L148" s="250"/>
      <c r="M148" s="251"/>
      <c r="N148" s="252"/>
      <c r="O148" s="252"/>
      <c r="P148" s="252"/>
      <c r="Q148" s="252"/>
      <c r="R148" s="252"/>
      <c r="S148" s="252"/>
      <c r="T148" s="253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4" t="s">
        <v>177</v>
      </c>
      <c r="AU148" s="254" t="s">
        <v>81</v>
      </c>
      <c r="AV148" s="14" t="s">
        <v>81</v>
      </c>
      <c r="AW148" s="14" t="s">
        <v>33</v>
      </c>
      <c r="AX148" s="14" t="s">
        <v>71</v>
      </c>
      <c r="AY148" s="254" t="s">
        <v>166</v>
      </c>
    </row>
    <row r="149" s="14" customFormat="1">
      <c r="A149" s="14"/>
      <c r="B149" s="244"/>
      <c r="C149" s="245"/>
      <c r="D149" s="235" t="s">
        <v>177</v>
      </c>
      <c r="E149" s="246" t="s">
        <v>19</v>
      </c>
      <c r="F149" s="247" t="s">
        <v>208</v>
      </c>
      <c r="G149" s="245"/>
      <c r="H149" s="248">
        <v>3.657</v>
      </c>
      <c r="I149" s="249"/>
      <c r="J149" s="245"/>
      <c r="K149" s="245"/>
      <c r="L149" s="250"/>
      <c r="M149" s="251"/>
      <c r="N149" s="252"/>
      <c r="O149" s="252"/>
      <c r="P149" s="252"/>
      <c r="Q149" s="252"/>
      <c r="R149" s="252"/>
      <c r="S149" s="252"/>
      <c r="T149" s="25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4" t="s">
        <v>177</v>
      </c>
      <c r="AU149" s="254" t="s">
        <v>81</v>
      </c>
      <c r="AV149" s="14" t="s">
        <v>81</v>
      </c>
      <c r="AW149" s="14" t="s">
        <v>33</v>
      </c>
      <c r="AX149" s="14" t="s">
        <v>71</v>
      </c>
      <c r="AY149" s="254" t="s">
        <v>166</v>
      </c>
    </row>
    <row r="150" s="14" customFormat="1">
      <c r="A150" s="14"/>
      <c r="B150" s="244"/>
      <c r="C150" s="245"/>
      <c r="D150" s="235" t="s">
        <v>177</v>
      </c>
      <c r="E150" s="246" t="s">
        <v>19</v>
      </c>
      <c r="F150" s="247" t="s">
        <v>209</v>
      </c>
      <c r="G150" s="245"/>
      <c r="H150" s="248">
        <v>6.7069999999999999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4" t="s">
        <v>177</v>
      </c>
      <c r="AU150" s="254" t="s">
        <v>81</v>
      </c>
      <c r="AV150" s="14" t="s">
        <v>81</v>
      </c>
      <c r="AW150" s="14" t="s">
        <v>33</v>
      </c>
      <c r="AX150" s="14" t="s">
        <v>71</v>
      </c>
      <c r="AY150" s="254" t="s">
        <v>166</v>
      </c>
    </row>
    <row r="151" s="14" customFormat="1">
      <c r="A151" s="14"/>
      <c r="B151" s="244"/>
      <c r="C151" s="245"/>
      <c r="D151" s="235" t="s">
        <v>177</v>
      </c>
      <c r="E151" s="246" t="s">
        <v>19</v>
      </c>
      <c r="F151" s="247" t="s">
        <v>210</v>
      </c>
      <c r="G151" s="245"/>
      <c r="H151" s="248">
        <v>1.6000000000000001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177</v>
      </c>
      <c r="AU151" s="254" t="s">
        <v>81</v>
      </c>
      <c r="AV151" s="14" t="s">
        <v>81</v>
      </c>
      <c r="AW151" s="14" t="s">
        <v>33</v>
      </c>
      <c r="AX151" s="14" t="s">
        <v>71</v>
      </c>
      <c r="AY151" s="254" t="s">
        <v>166</v>
      </c>
    </row>
    <row r="152" s="14" customFormat="1">
      <c r="A152" s="14"/>
      <c r="B152" s="244"/>
      <c r="C152" s="245"/>
      <c r="D152" s="235" t="s">
        <v>177</v>
      </c>
      <c r="E152" s="246" t="s">
        <v>19</v>
      </c>
      <c r="F152" s="247" t="s">
        <v>211</v>
      </c>
      <c r="G152" s="245"/>
      <c r="H152" s="248">
        <v>1.788</v>
      </c>
      <c r="I152" s="249"/>
      <c r="J152" s="245"/>
      <c r="K152" s="245"/>
      <c r="L152" s="250"/>
      <c r="M152" s="251"/>
      <c r="N152" s="252"/>
      <c r="O152" s="252"/>
      <c r="P152" s="252"/>
      <c r="Q152" s="252"/>
      <c r="R152" s="252"/>
      <c r="S152" s="252"/>
      <c r="T152" s="253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4" t="s">
        <v>177</v>
      </c>
      <c r="AU152" s="254" t="s">
        <v>81</v>
      </c>
      <c r="AV152" s="14" t="s">
        <v>81</v>
      </c>
      <c r="AW152" s="14" t="s">
        <v>33</v>
      </c>
      <c r="AX152" s="14" t="s">
        <v>71</v>
      </c>
      <c r="AY152" s="254" t="s">
        <v>166</v>
      </c>
    </row>
    <row r="153" s="14" customFormat="1">
      <c r="A153" s="14"/>
      <c r="B153" s="244"/>
      <c r="C153" s="245"/>
      <c r="D153" s="235" t="s">
        <v>177</v>
      </c>
      <c r="E153" s="246" t="s">
        <v>19</v>
      </c>
      <c r="F153" s="247" t="s">
        <v>212</v>
      </c>
      <c r="G153" s="245"/>
      <c r="H153" s="248">
        <v>1.0800000000000001</v>
      </c>
      <c r="I153" s="249"/>
      <c r="J153" s="245"/>
      <c r="K153" s="245"/>
      <c r="L153" s="250"/>
      <c r="M153" s="251"/>
      <c r="N153" s="252"/>
      <c r="O153" s="252"/>
      <c r="P153" s="252"/>
      <c r="Q153" s="252"/>
      <c r="R153" s="252"/>
      <c r="S153" s="252"/>
      <c r="T153" s="253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4" t="s">
        <v>177</v>
      </c>
      <c r="AU153" s="254" t="s">
        <v>81</v>
      </c>
      <c r="AV153" s="14" t="s">
        <v>81</v>
      </c>
      <c r="AW153" s="14" t="s">
        <v>33</v>
      </c>
      <c r="AX153" s="14" t="s">
        <v>71</v>
      </c>
      <c r="AY153" s="254" t="s">
        <v>166</v>
      </c>
    </row>
    <row r="154" s="16" customFormat="1">
      <c r="A154" s="16"/>
      <c r="B154" s="266"/>
      <c r="C154" s="267"/>
      <c r="D154" s="235" t="s">
        <v>177</v>
      </c>
      <c r="E154" s="268" t="s">
        <v>19</v>
      </c>
      <c r="F154" s="269" t="s">
        <v>218</v>
      </c>
      <c r="G154" s="267"/>
      <c r="H154" s="270">
        <v>26.971000000000004</v>
      </c>
      <c r="I154" s="271"/>
      <c r="J154" s="267"/>
      <c r="K154" s="267"/>
      <c r="L154" s="272"/>
      <c r="M154" s="273"/>
      <c r="N154" s="274"/>
      <c r="O154" s="274"/>
      <c r="P154" s="274"/>
      <c r="Q154" s="274"/>
      <c r="R154" s="274"/>
      <c r="S154" s="274"/>
      <c r="T154" s="275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T154" s="276" t="s">
        <v>177</v>
      </c>
      <c r="AU154" s="276" t="s">
        <v>81</v>
      </c>
      <c r="AV154" s="16" t="s">
        <v>185</v>
      </c>
      <c r="AW154" s="16" t="s">
        <v>33</v>
      </c>
      <c r="AX154" s="16" t="s">
        <v>71</v>
      </c>
      <c r="AY154" s="276" t="s">
        <v>166</v>
      </c>
    </row>
    <row r="155" s="13" customFormat="1">
      <c r="A155" s="13"/>
      <c r="B155" s="233"/>
      <c r="C155" s="234"/>
      <c r="D155" s="235" t="s">
        <v>177</v>
      </c>
      <c r="E155" s="236" t="s">
        <v>19</v>
      </c>
      <c r="F155" s="237" t="s">
        <v>224</v>
      </c>
      <c r="G155" s="234"/>
      <c r="H155" s="236" t="s">
        <v>19</v>
      </c>
      <c r="I155" s="238"/>
      <c r="J155" s="234"/>
      <c r="K155" s="234"/>
      <c r="L155" s="239"/>
      <c r="M155" s="240"/>
      <c r="N155" s="241"/>
      <c r="O155" s="241"/>
      <c r="P155" s="241"/>
      <c r="Q155" s="241"/>
      <c r="R155" s="241"/>
      <c r="S155" s="241"/>
      <c r="T155" s="242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3" t="s">
        <v>177</v>
      </c>
      <c r="AU155" s="243" t="s">
        <v>81</v>
      </c>
      <c r="AV155" s="13" t="s">
        <v>79</v>
      </c>
      <c r="AW155" s="13" t="s">
        <v>33</v>
      </c>
      <c r="AX155" s="13" t="s">
        <v>71</v>
      </c>
      <c r="AY155" s="243" t="s">
        <v>166</v>
      </c>
    </row>
    <row r="156" s="14" customFormat="1">
      <c r="A156" s="14"/>
      <c r="B156" s="244"/>
      <c r="C156" s="245"/>
      <c r="D156" s="235" t="s">
        <v>177</v>
      </c>
      <c r="E156" s="246" t="s">
        <v>19</v>
      </c>
      <c r="F156" s="247" t="s">
        <v>225</v>
      </c>
      <c r="G156" s="245"/>
      <c r="H156" s="248">
        <v>20</v>
      </c>
      <c r="I156" s="249"/>
      <c r="J156" s="245"/>
      <c r="K156" s="245"/>
      <c r="L156" s="250"/>
      <c r="M156" s="251"/>
      <c r="N156" s="252"/>
      <c r="O156" s="252"/>
      <c r="P156" s="252"/>
      <c r="Q156" s="252"/>
      <c r="R156" s="252"/>
      <c r="S156" s="252"/>
      <c r="T156" s="253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4" t="s">
        <v>177</v>
      </c>
      <c r="AU156" s="254" t="s">
        <v>81</v>
      </c>
      <c r="AV156" s="14" t="s">
        <v>81</v>
      </c>
      <c r="AW156" s="14" t="s">
        <v>33</v>
      </c>
      <c r="AX156" s="14" t="s">
        <v>71</v>
      </c>
      <c r="AY156" s="254" t="s">
        <v>166</v>
      </c>
    </row>
    <row r="157" s="16" customFormat="1">
      <c r="A157" s="16"/>
      <c r="B157" s="266"/>
      <c r="C157" s="267"/>
      <c r="D157" s="235" t="s">
        <v>177</v>
      </c>
      <c r="E157" s="268" t="s">
        <v>19</v>
      </c>
      <c r="F157" s="269" t="s">
        <v>218</v>
      </c>
      <c r="G157" s="267"/>
      <c r="H157" s="270">
        <v>20</v>
      </c>
      <c r="I157" s="271"/>
      <c r="J157" s="267"/>
      <c r="K157" s="267"/>
      <c r="L157" s="272"/>
      <c r="M157" s="273"/>
      <c r="N157" s="274"/>
      <c r="O157" s="274"/>
      <c r="P157" s="274"/>
      <c r="Q157" s="274"/>
      <c r="R157" s="274"/>
      <c r="S157" s="274"/>
      <c r="T157" s="275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T157" s="276" t="s">
        <v>177</v>
      </c>
      <c r="AU157" s="276" t="s">
        <v>81</v>
      </c>
      <c r="AV157" s="16" t="s">
        <v>185</v>
      </c>
      <c r="AW157" s="16" t="s">
        <v>33</v>
      </c>
      <c r="AX157" s="16" t="s">
        <v>71</v>
      </c>
      <c r="AY157" s="276" t="s">
        <v>166</v>
      </c>
    </row>
    <row r="158" s="15" customFormat="1">
      <c r="A158" s="15"/>
      <c r="B158" s="255"/>
      <c r="C158" s="256"/>
      <c r="D158" s="235" t="s">
        <v>177</v>
      </c>
      <c r="E158" s="257" t="s">
        <v>19</v>
      </c>
      <c r="F158" s="258" t="s">
        <v>180</v>
      </c>
      <c r="G158" s="256"/>
      <c r="H158" s="259">
        <v>888.97100000000012</v>
      </c>
      <c r="I158" s="260"/>
      <c r="J158" s="256"/>
      <c r="K158" s="256"/>
      <c r="L158" s="261"/>
      <c r="M158" s="262"/>
      <c r="N158" s="263"/>
      <c r="O158" s="263"/>
      <c r="P158" s="263"/>
      <c r="Q158" s="263"/>
      <c r="R158" s="263"/>
      <c r="S158" s="263"/>
      <c r="T158" s="264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65" t="s">
        <v>177</v>
      </c>
      <c r="AU158" s="265" t="s">
        <v>81</v>
      </c>
      <c r="AV158" s="15" t="s">
        <v>173</v>
      </c>
      <c r="AW158" s="15" t="s">
        <v>33</v>
      </c>
      <c r="AX158" s="15" t="s">
        <v>79</v>
      </c>
      <c r="AY158" s="265" t="s">
        <v>166</v>
      </c>
    </row>
    <row r="159" s="2" customFormat="1" ht="24.15" customHeight="1">
      <c r="A159" s="41"/>
      <c r="B159" s="42"/>
      <c r="C159" s="215" t="s">
        <v>226</v>
      </c>
      <c r="D159" s="215" t="s">
        <v>168</v>
      </c>
      <c r="E159" s="216" t="s">
        <v>227</v>
      </c>
      <c r="F159" s="217" t="s">
        <v>228</v>
      </c>
      <c r="G159" s="218" t="s">
        <v>194</v>
      </c>
      <c r="H159" s="219">
        <v>20</v>
      </c>
      <c r="I159" s="220"/>
      <c r="J159" s="221">
        <f>ROUND(I159*H159,2)</f>
        <v>0</v>
      </c>
      <c r="K159" s="217" t="s">
        <v>172</v>
      </c>
      <c r="L159" s="47"/>
      <c r="M159" s="222" t="s">
        <v>19</v>
      </c>
      <c r="N159" s="223" t="s">
        <v>42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173</v>
      </c>
      <c r="AT159" s="226" t="s">
        <v>168</v>
      </c>
      <c r="AU159" s="226" t="s">
        <v>81</v>
      </c>
      <c r="AY159" s="20" t="s">
        <v>166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79</v>
      </c>
      <c r="BK159" s="227">
        <f>ROUND(I159*H159,2)</f>
        <v>0</v>
      </c>
      <c r="BL159" s="20" t="s">
        <v>173</v>
      </c>
      <c r="BM159" s="226" t="s">
        <v>229</v>
      </c>
    </row>
    <row r="160" s="2" customFormat="1">
      <c r="A160" s="41"/>
      <c r="B160" s="42"/>
      <c r="C160" s="43"/>
      <c r="D160" s="228" t="s">
        <v>175</v>
      </c>
      <c r="E160" s="43"/>
      <c r="F160" s="229" t="s">
        <v>230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175</v>
      </c>
      <c r="AU160" s="20" t="s">
        <v>81</v>
      </c>
    </row>
    <row r="161" s="13" customFormat="1">
      <c r="A161" s="13"/>
      <c r="B161" s="233"/>
      <c r="C161" s="234"/>
      <c r="D161" s="235" t="s">
        <v>177</v>
      </c>
      <c r="E161" s="236" t="s">
        <v>19</v>
      </c>
      <c r="F161" s="237" t="s">
        <v>224</v>
      </c>
      <c r="G161" s="234"/>
      <c r="H161" s="236" t="s">
        <v>19</v>
      </c>
      <c r="I161" s="238"/>
      <c r="J161" s="234"/>
      <c r="K161" s="234"/>
      <c r="L161" s="239"/>
      <c r="M161" s="240"/>
      <c r="N161" s="241"/>
      <c r="O161" s="241"/>
      <c r="P161" s="241"/>
      <c r="Q161" s="241"/>
      <c r="R161" s="241"/>
      <c r="S161" s="241"/>
      <c r="T161" s="24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3" t="s">
        <v>177</v>
      </c>
      <c r="AU161" s="243" t="s">
        <v>81</v>
      </c>
      <c r="AV161" s="13" t="s">
        <v>79</v>
      </c>
      <c r="AW161" s="13" t="s">
        <v>33</v>
      </c>
      <c r="AX161" s="13" t="s">
        <v>71</v>
      </c>
      <c r="AY161" s="243" t="s">
        <v>166</v>
      </c>
    </row>
    <row r="162" s="14" customFormat="1">
      <c r="A162" s="14"/>
      <c r="B162" s="244"/>
      <c r="C162" s="245"/>
      <c r="D162" s="235" t="s">
        <v>177</v>
      </c>
      <c r="E162" s="246" t="s">
        <v>19</v>
      </c>
      <c r="F162" s="247" t="s">
        <v>225</v>
      </c>
      <c r="G162" s="245"/>
      <c r="H162" s="248">
        <v>20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177</v>
      </c>
      <c r="AU162" s="254" t="s">
        <v>81</v>
      </c>
      <c r="AV162" s="14" t="s">
        <v>81</v>
      </c>
      <c r="AW162" s="14" t="s">
        <v>33</v>
      </c>
      <c r="AX162" s="14" t="s">
        <v>71</v>
      </c>
      <c r="AY162" s="254" t="s">
        <v>166</v>
      </c>
    </row>
    <row r="163" s="15" customFormat="1">
      <c r="A163" s="15"/>
      <c r="B163" s="255"/>
      <c r="C163" s="256"/>
      <c r="D163" s="235" t="s">
        <v>177</v>
      </c>
      <c r="E163" s="257" t="s">
        <v>19</v>
      </c>
      <c r="F163" s="258" t="s">
        <v>180</v>
      </c>
      <c r="G163" s="256"/>
      <c r="H163" s="259">
        <v>20</v>
      </c>
      <c r="I163" s="260"/>
      <c r="J163" s="256"/>
      <c r="K163" s="256"/>
      <c r="L163" s="261"/>
      <c r="M163" s="262"/>
      <c r="N163" s="263"/>
      <c r="O163" s="263"/>
      <c r="P163" s="263"/>
      <c r="Q163" s="263"/>
      <c r="R163" s="263"/>
      <c r="S163" s="263"/>
      <c r="T163" s="264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65" t="s">
        <v>177</v>
      </c>
      <c r="AU163" s="265" t="s">
        <v>81</v>
      </c>
      <c r="AV163" s="15" t="s">
        <v>173</v>
      </c>
      <c r="AW163" s="15" t="s">
        <v>33</v>
      </c>
      <c r="AX163" s="15" t="s">
        <v>79</v>
      </c>
      <c r="AY163" s="265" t="s">
        <v>166</v>
      </c>
    </row>
    <row r="164" s="2" customFormat="1" ht="24.15" customHeight="1">
      <c r="A164" s="41"/>
      <c r="B164" s="42"/>
      <c r="C164" s="215" t="s">
        <v>231</v>
      </c>
      <c r="D164" s="215" t="s">
        <v>168</v>
      </c>
      <c r="E164" s="216" t="s">
        <v>232</v>
      </c>
      <c r="F164" s="217" t="s">
        <v>233</v>
      </c>
      <c r="G164" s="218" t="s">
        <v>234</v>
      </c>
      <c r="H164" s="219">
        <v>1777.942</v>
      </c>
      <c r="I164" s="220"/>
      <c r="J164" s="221">
        <f>ROUND(I164*H164,2)</f>
        <v>0</v>
      </c>
      <c r="K164" s="217" t="s">
        <v>172</v>
      </c>
      <c r="L164" s="47"/>
      <c r="M164" s="222" t="s">
        <v>19</v>
      </c>
      <c r="N164" s="223" t="s">
        <v>42</v>
      </c>
      <c r="O164" s="87"/>
      <c r="P164" s="224">
        <f>O164*H164</f>
        <v>0</v>
      </c>
      <c r="Q164" s="224">
        <v>0</v>
      </c>
      <c r="R164" s="224">
        <f>Q164*H164</f>
        <v>0</v>
      </c>
      <c r="S164" s="224">
        <v>0</v>
      </c>
      <c r="T164" s="225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6" t="s">
        <v>173</v>
      </c>
      <c r="AT164" s="226" t="s">
        <v>168</v>
      </c>
      <c r="AU164" s="226" t="s">
        <v>81</v>
      </c>
      <c r="AY164" s="20" t="s">
        <v>166</v>
      </c>
      <c r="BE164" s="227">
        <f>IF(N164="základní",J164,0)</f>
        <v>0</v>
      </c>
      <c r="BF164" s="227">
        <f>IF(N164="snížená",J164,0)</f>
        <v>0</v>
      </c>
      <c r="BG164" s="227">
        <f>IF(N164="zákl. přenesená",J164,0)</f>
        <v>0</v>
      </c>
      <c r="BH164" s="227">
        <f>IF(N164="sníž. přenesená",J164,0)</f>
        <v>0</v>
      </c>
      <c r="BI164" s="227">
        <f>IF(N164="nulová",J164,0)</f>
        <v>0</v>
      </c>
      <c r="BJ164" s="20" t="s">
        <v>79</v>
      </c>
      <c r="BK164" s="227">
        <f>ROUND(I164*H164,2)</f>
        <v>0</v>
      </c>
      <c r="BL164" s="20" t="s">
        <v>173</v>
      </c>
      <c r="BM164" s="226" t="s">
        <v>235</v>
      </c>
    </row>
    <row r="165" s="2" customFormat="1">
      <c r="A165" s="41"/>
      <c r="B165" s="42"/>
      <c r="C165" s="43"/>
      <c r="D165" s="228" t="s">
        <v>175</v>
      </c>
      <c r="E165" s="43"/>
      <c r="F165" s="229" t="s">
        <v>236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175</v>
      </c>
      <c r="AU165" s="20" t="s">
        <v>81</v>
      </c>
    </row>
    <row r="166" s="13" customFormat="1">
      <c r="A166" s="13"/>
      <c r="B166" s="233"/>
      <c r="C166" s="234"/>
      <c r="D166" s="235" t="s">
        <v>177</v>
      </c>
      <c r="E166" s="236" t="s">
        <v>19</v>
      </c>
      <c r="F166" s="237" t="s">
        <v>178</v>
      </c>
      <c r="G166" s="234"/>
      <c r="H166" s="236" t="s">
        <v>19</v>
      </c>
      <c r="I166" s="238"/>
      <c r="J166" s="234"/>
      <c r="K166" s="234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177</v>
      </c>
      <c r="AU166" s="243" t="s">
        <v>81</v>
      </c>
      <c r="AV166" s="13" t="s">
        <v>79</v>
      </c>
      <c r="AW166" s="13" t="s">
        <v>33</v>
      </c>
      <c r="AX166" s="13" t="s">
        <v>71</v>
      </c>
      <c r="AY166" s="243" t="s">
        <v>166</v>
      </c>
    </row>
    <row r="167" s="14" customFormat="1">
      <c r="A167" s="14"/>
      <c r="B167" s="244"/>
      <c r="C167" s="245"/>
      <c r="D167" s="235" t="s">
        <v>177</v>
      </c>
      <c r="E167" s="246" t="s">
        <v>19</v>
      </c>
      <c r="F167" s="247" t="s">
        <v>197</v>
      </c>
      <c r="G167" s="245"/>
      <c r="H167" s="248">
        <v>842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4" t="s">
        <v>177</v>
      </c>
      <c r="AU167" s="254" t="s">
        <v>81</v>
      </c>
      <c r="AV167" s="14" t="s">
        <v>81</v>
      </c>
      <c r="AW167" s="14" t="s">
        <v>33</v>
      </c>
      <c r="AX167" s="14" t="s">
        <v>71</v>
      </c>
      <c r="AY167" s="254" t="s">
        <v>166</v>
      </c>
    </row>
    <row r="168" s="16" customFormat="1">
      <c r="A168" s="16"/>
      <c r="B168" s="266"/>
      <c r="C168" s="267"/>
      <c r="D168" s="235" t="s">
        <v>177</v>
      </c>
      <c r="E168" s="268" t="s">
        <v>19</v>
      </c>
      <c r="F168" s="269" t="s">
        <v>218</v>
      </c>
      <c r="G168" s="267"/>
      <c r="H168" s="270">
        <v>842</v>
      </c>
      <c r="I168" s="271"/>
      <c r="J168" s="267"/>
      <c r="K168" s="267"/>
      <c r="L168" s="272"/>
      <c r="M168" s="273"/>
      <c r="N168" s="274"/>
      <c r="O168" s="274"/>
      <c r="P168" s="274"/>
      <c r="Q168" s="274"/>
      <c r="R168" s="274"/>
      <c r="S168" s="274"/>
      <c r="T168" s="275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T168" s="276" t="s">
        <v>177</v>
      </c>
      <c r="AU168" s="276" t="s">
        <v>81</v>
      </c>
      <c r="AV168" s="16" t="s">
        <v>185</v>
      </c>
      <c r="AW168" s="16" t="s">
        <v>33</v>
      </c>
      <c r="AX168" s="16" t="s">
        <v>71</v>
      </c>
      <c r="AY168" s="276" t="s">
        <v>166</v>
      </c>
    </row>
    <row r="169" s="13" customFormat="1">
      <c r="A169" s="13"/>
      <c r="B169" s="233"/>
      <c r="C169" s="234"/>
      <c r="D169" s="235" t="s">
        <v>177</v>
      </c>
      <c r="E169" s="236" t="s">
        <v>19</v>
      </c>
      <c r="F169" s="237" t="s">
        <v>219</v>
      </c>
      <c r="G169" s="234"/>
      <c r="H169" s="236" t="s">
        <v>19</v>
      </c>
      <c r="I169" s="238"/>
      <c r="J169" s="234"/>
      <c r="K169" s="234"/>
      <c r="L169" s="239"/>
      <c r="M169" s="240"/>
      <c r="N169" s="241"/>
      <c r="O169" s="241"/>
      <c r="P169" s="241"/>
      <c r="Q169" s="241"/>
      <c r="R169" s="241"/>
      <c r="S169" s="241"/>
      <c r="T169" s="24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3" t="s">
        <v>177</v>
      </c>
      <c r="AU169" s="243" t="s">
        <v>81</v>
      </c>
      <c r="AV169" s="13" t="s">
        <v>79</v>
      </c>
      <c r="AW169" s="13" t="s">
        <v>33</v>
      </c>
      <c r="AX169" s="13" t="s">
        <v>71</v>
      </c>
      <c r="AY169" s="243" t="s">
        <v>166</v>
      </c>
    </row>
    <row r="170" s="14" customFormat="1">
      <c r="A170" s="14"/>
      <c r="B170" s="244"/>
      <c r="C170" s="245"/>
      <c r="D170" s="235" t="s">
        <v>177</v>
      </c>
      <c r="E170" s="246" t="s">
        <v>19</v>
      </c>
      <c r="F170" s="247" t="s">
        <v>204</v>
      </c>
      <c r="G170" s="245"/>
      <c r="H170" s="248">
        <v>3.6909999999999998</v>
      </c>
      <c r="I170" s="249"/>
      <c r="J170" s="245"/>
      <c r="K170" s="245"/>
      <c r="L170" s="250"/>
      <c r="M170" s="251"/>
      <c r="N170" s="252"/>
      <c r="O170" s="252"/>
      <c r="P170" s="252"/>
      <c r="Q170" s="252"/>
      <c r="R170" s="252"/>
      <c r="S170" s="252"/>
      <c r="T170" s="25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4" t="s">
        <v>177</v>
      </c>
      <c r="AU170" s="254" t="s">
        <v>81</v>
      </c>
      <c r="AV170" s="14" t="s">
        <v>81</v>
      </c>
      <c r="AW170" s="14" t="s">
        <v>33</v>
      </c>
      <c r="AX170" s="14" t="s">
        <v>71</v>
      </c>
      <c r="AY170" s="254" t="s">
        <v>166</v>
      </c>
    </row>
    <row r="171" s="14" customFormat="1">
      <c r="A171" s="14"/>
      <c r="B171" s="244"/>
      <c r="C171" s="245"/>
      <c r="D171" s="235" t="s">
        <v>177</v>
      </c>
      <c r="E171" s="246" t="s">
        <v>19</v>
      </c>
      <c r="F171" s="247" t="s">
        <v>205</v>
      </c>
      <c r="G171" s="245"/>
      <c r="H171" s="248">
        <v>2.0640000000000001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4" t="s">
        <v>177</v>
      </c>
      <c r="AU171" s="254" t="s">
        <v>81</v>
      </c>
      <c r="AV171" s="14" t="s">
        <v>81</v>
      </c>
      <c r="AW171" s="14" t="s">
        <v>33</v>
      </c>
      <c r="AX171" s="14" t="s">
        <v>71</v>
      </c>
      <c r="AY171" s="254" t="s">
        <v>166</v>
      </c>
    </row>
    <row r="172" s="14" customFormat="1">
      <c r="A172" s="14"/>
      <c r="B172" s="244"/>
      <c r="C172" s="245"/>
      <c r="D172" s="235" t="s">
        <v>177</v>
      </c>
      <c r="E172" s="246" t="s">
        <v>19</v>
      </c>
      <c r="F172" s="247" t="s">
        <v>206</v>
      </c>
      <c r="G172" s="245"/>
      <c r="H172" s="248">
        <v>3.8839999999999999</v>
      </c>
      <c r="I172" s="249"/>
      <c r="J172" s="245"/>
      <c r="K172" s="245"/>
      <c r="L172" s="250"/>
      <c r="M172" s="251"/>
      <c r="N172" s="252"/>
      <c r="O172" s="252"/>
      <c r="P172" s="252"/>
      <c r="Q172" s="252"/>
      <c r="R172" s="252"/>
      <c r="S172" s="252"/>
      <c r="T172" s="253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4" t="s">
        <v>177</v>
      </c>
      <c r="AU172" s="254" t="s">
        <v>81</v>
      </c>
      <c r="AV172" s="14" t="s">
        <v>81</v>
      </c>
      <c r="AW172" s="14" t="s">
        <v>33</v>
      </c>
      <c r="AX172" s="14" t="s">
        <v>71</v>
      </c>
      <c r="AY172" s="254" t="s">
        <v>166</v>
      </c>
    </row>
    <row r="173" s="14" customFormat="1">
      <c r="A173" s="14"/>
      <c r="B173" s="244"/>
      <c r="C173" s="245"/>
      <c r="D173" s="235" t="s">
        <v>177</v>
      </c>
      <c r="E173" s="246" t="s">
        <v>19</v>
      </c>
      <c r="F173" s="247" t="s">
        <v>207</v>
      </c>
      <c r="G173" s="245"/>
      <c r="H173" s="248">
        <v>2.5</v>
      </c>
      <c r="I173" s="249"/>
      <c r="J173" s="245"/>
      <c r="K173" s="245"/>
      <c r="L173" s="250"/>
      <c r="M173" s="251"/>
      <c r="N173" s="252"/>
      <c r="O173" s="252"/>
      <c r="P173" s="252"/>
      <c r="Q173" s="252"/>
      <c r="R173" s="252"/>
      <c r="S173" s="252"/>
      <c r="T173" s="253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4" t="s">
        <v>177</v>
      </c>
      <c r="AU173" s="254" t="s">
        <v>81</v>
      </c>
      <c r="AV173" s="14" t="s">
        <v>81</v>
      </c>
      <c r="AW173" s="14" t="s">
        <v>33</v>
      </c>
      <c r="AX173" s="14" t="s">
        <v>71</v>
      </c>
      <c r="AY173" s="254" t="s">
        <v>166</v>
      </c>
    </row>
    <row r="174" s="14" customFormat="1">
      <c r="A174" s="14"/>
      <c r="B174" s="244"/>
      <c r="C174" s="245"/>
      <c r="D174" s="235" t="s">
        <v>177</v>
      </c>
      <c r="E174" s="246" t="s">
        <v>19</v>
      </c>
      <c r="F174" s="247" t="s">
        <v>208</v>
      </c>
      <c r="G174" s="245"/>
      <c r="H174" s="248">
        <v>3.657</v>
      </c>
      <c r="I174" s="249"/>
      <c r="J174" s="245"/>
      <c r="K174" s="245"/>
      <c r="L174" s="250"/>
      <c r="M174" s="251"/>
      <c r="N174" s="252"/>
      <c r="O174" s="252"/>
      <c r="P174" s="252"/>
      <c r="Q174" s="252"/>
      <c r="R174" s="252"/>
      <c r="S174" s="252"/>
      <c r="T174" s="253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4" t="s">
        <v>177</v>
      </c>
      <c r="AU174" s="254" t="s">
        <v>81</v>
      </c>
      <c r="AV174" s="14" t="s">
        <v>81</v>
      </c>
      <c r="AW174" s="14" t="s">
        <v>33</v>
      </c>
      <c r="AX174" s="14" t="s">
        <v>71</v>
      </c>
      <c r="AY174" s="254" t="s">
        <v>166</v>
      </c>
    </row>
    <row r="175" s="14" customFormat="1">
      <c r="A175" s="14"/>
      <c r="B175" s="244"/>
      <c r="C175" s="245"/>
      <c r="D175" s="235" t="s">
        <v>177</v>
      </c>
      <c r="E175" s="246" t="s">
        <v>19</v>
      </c>
      <c r="F175" s="247" t="s">
        <v>209</v>
      </c>
      <c r="G175" s="245"/>
      <c r="H175" s="248">
        <v>6.7069999999999999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4" t="s">
        <v>177</v>
      </c>
      <c r="AU175" s="254" t="s">
        <v>81</v>
      </c>
      <c r="AV175" s="14" t="s">
        <v>81</v>
      </c>
      <c r="AW175" s="14" t="s">
        <v>33</v>
      </c>
      <c r="AX175" s="14" t="s">
        <v>71</v>
      </c>
      <c r="AY175" s="254" t="s">
        <v>166</v>
      </c>
    </row>
    <row r="176" s="14" customFormat="1">
      <c r="A176" s="14"/>
      <c r="B176" s="244"/>
      <c r="C176" s="245"/>
      <c r="D176" s="235" t="s">
        <v>177</v>
      </c>
      <c r="E176" s="246" t="s">
        <v>19</v>
      </c>
      <c r="F176" s="247" t="s">
        <v>210</v>
      </c>
      <c r="G176" s="245"/>
      <c r="H176" s="248">
        <v>1.6000000000000001</v>
      </c>
      <c r="I176" s="249"/>
      <c r="J176" s="245"/>
      <c r="K176" s="245"/>
      <c r="L176" s="250"/>
      <c r="M176" s="251"/>
      <c r="N176" s="252"/>
      <c r="O176" s="252"/>
      <c r="P176" s="252"/>
      <c r="Q176" s="252"/>
      <c r="R176" s="252"/>
      <c r="S176" s="252"/>
      <c r="T176" s="253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4" t="s">
        <v>177</v>
      </c>
      <c r="AU176" s="254" t="s">
        <v>81</v>
      </c>
      <c r="AV176" s="14" t="s">
        <v>81</v>
      </c>
      <c r="AW176" s="14" t="s">
        <v>33</v>
      </c>
      <c r="AX176" s="14" t="s">
        <v>71</v>
      </c>
      <c r="AY176" s="254" t="s">
        <v>166</v>
      </c>
    </row>
    <row r="177" s="14" customFormat="1">
      <c r="A177" s="14"/>
      <c r="B177" s="244"/>
      <c r="C177" s="245"/>
      <c r="D177" s="235" t="s">
        <v>177</v>
      </c>
      <c r="E177" s="246" t="s">
        <v>19</v>
      </c>
      <c r="F177" s="247" t="s">
        <v>211</v>
      </c>
      <c r="G177" s="245"/>
      <c r="H177" s="248">
        <v>1.788</v>
      </c>
      <c r="I177" s="249"/>
      <c r="J177" s="245"/>
      <c r="K177" s="245"/>
      <c r="L177" s="250"/>
      <c r="M177" s="251"/>
      <c r="N177" s="252"/>
      <c r="O177" s="252"/>
      <c r="P177" s="252"/>
      <c r="Q177" s="252"/>
      <c r="R177" s="252"/>
      <c r="S177" s="252"/>
      <c r="T177" s="253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4" t="s">
        <v>177</v>
      </c>
      <c r="AU177" s="254" t="s">
        <v>81</v>
      </c>
      <c r="AV177" s="14" t="s">
        <v>81</v>
      </c>
      <c r="AW177" s="14" t="s">
        <v>33</v>
      </c>
      <c r="AX177" s="14" t="s">
        <v>71</v>
      </c>
      <c r="AY177" s="254" t="s">
        <v>166</v>
      </c>
    </row>
    <row r="178" s="14" customFormat="1">
      <c r="A178" s="14"/>
      <c r="B178" s="244"/>
      <c r="C178" s="245"/>
      <c r="D178" s="235" t="s">
        <v>177</v>
      </c>
      <c r="E178" s="246" t="s">
        <v>19</v>
      </c>
      <c r="F178" s="247" t="s">
        <v>212</v>
      </c>
      <c r="G178" s="245"/>
      <c r="H178" s="248">
        <v>1.0800000000000001</v>
      </c>
      <c r="I178" s="249"/>
      <c r="J178" s="245"/>
      <c r="K178" s="245"/>
      <c r="L178" s="250"/>
      <c r="M178" s="251"/>
      <c r="N178" s="252"/>
      <c r="O178" s="252"/>
      <c r="P178" s="252"/>
      <c r="Q178" s="252"/>
      <c r="R178" s="252"/>
      <c r="S178" s="252"/>
      <c r="T178" s="253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4" t="s">
        <v>177</v>
      </c>
      <c r="AU178" s="254" t="s">
        <v>81</v>
      </c>
      <c r="AV178" s="14" t="s">
        <v>81</v>
      </c>
      <c r="AW178" s="14" t="s">
        <v>33</v>
      </c>
      <c r="AX178" s="14" t="s">
        <v>71</v>
      </c>
      <c r="AY178" s="254" t="s">
        <v>166</v>
      </c>
    </row>
    <row r="179" s="16" customFormat="1">
      <c r="A179" s="16"/>
      <c r="B179" s="266"/>
      <c r="C179" s="267"/>
      <c r="D179" s="235" t="s">
        <v>177</v>
      </c>
      <c r="E179" s="268" t="s">
        <v>19</v>
      </c>
      <c r="F179" s="269" t="s">
        <v>218</v>
      </c>
      <c r="G179" s="267"/>
      <c r="H179" s="270">
        <v>26.971000000000004</v>
      </c>
      <c r="I179" s="271"/>
      <c r="J179" s="267"/>
      <c r="K179" s="267"/>
      <c r="L179" s="272"/>
      <c r="M179" s="273"/>
      <c r="N179" s="274"/>
      <c r="O179" s="274"/>
      <c r="P179" s="274"/>
      <c r="Q179" s="274"/>
      <c r="R179" s="274"/>
      <c r="S179" s="274"/>
      <c r="T179" s="275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T179" s="276" t="s">
        <v>177</v>
      </c>
      <c r="AU179" s="276" t="s">
        <v>81</v>
      </c>
      <c r="AV179" s="16" t="s">
        <v>185</v>
      </c>
      <c r="AW179" s="16" t="s">
        <v>33</v>
      </c>
      <c r="AX179" s="16" t="s">
        <v>71</v>
      </c>
      <c r="AY179" s="276" t="s">
        <v>166</v>
      </c>
    </row>
    <row r="180" s="13" customFormat="1">
      <c r="A180" s="13"/>
      <c r="B180" s="233"/>
      <c r="C180" s="234"/>
      <c r="D180" s="235" t="s">
        <v>177</v>
      </c>
      <c r="E180" s="236" t="s">
        <v>19</v>
      </c>
      <c r="F180" s="237" t="s">
        <v>224</v>
      </c>
      <c r="G180" s="234"/>
      <c r="H180" s="236" t="s">
        <v>19</v>
      </c>
      <c r="I180" s="238"/>
      <c r="J180" s="234"/>
      <c r="K180" s="234"/>
      <c r="L180" s="239"/>
      <c r="M180" s="240"/>
      <c r="N180" s="241"/>
      <c r="O180" s="241"/>
      <c r="P180" s="241"/>
      <c r="Q180" s="241"/>
      <c r="R180" s="241"/>
      <c r="S180" s="241"/>
      <c r="T180" s="24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3" t="s">
        <v>177</v>
      </c>
      <c r="AU180" s="243" t="s">
        <v>81</v>
      </c>
      <c r="AV180" s="13" t="s">
        <v>79</v>
      </c>
      <c r="AW180" s="13" t="s">
        <v>33</v>
      </c>
      <c r="AX180" s="13" t="s">
        <v>71</v>
      </c>
      <c r="AY180" s="243" t="s">
        <v>166</v>
      </c>
    </row>
    <row r="181" s="14" customFormat="1">
      <c r="A181" s="14"/>
      <c r="B181" s="244"/>
      <c r="C181" s="245"/>
      <c r="D181" s="235" t="s">
        <v>177</v>
      </c>
      <c r="E181" s="246" t="s">
        <v>19</v>
      </c>
      <c r="F181" s="247" t="s">
        <v>225</v>
      </c>
      <c r="G181" s="245"/>
      <c r="H181" s="248">
        <v>20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4" t="s">
        <v>177</v>
      </c>
      <c r="AU181" s="254" t="s">
        <v>81</v>
      </c>
      <c r="AV181" s="14" t="s">
        <v>81</v>
      </c>
      <c r="AW181" s="14" t="s">
        <v>33</v>
      </c>
      <c r="AX181" s="14" t="s">
        <v>71</v>
      </c>
      <c r="AY181" s="254" t="s">
        <v>166</v>
      </c>
    </row>
    <row r="182" s="16" customFormat="1">
      <c r="A182" s="16"/>
      <c r="B182" s="266"/>
      <c r="C182" s="267"/>
      <c r="D182" s="235" t="s">
        <v>177</v>
      </c>
      <c r="E182" s="268" t="s">
        <v>19</v>
      </c>
      <c r="F182" s="269" t="s">
        <v>218</v>
      </c>
      <c r="G182" s="267"/>
      <c r="H182" s="270">
        <v>20</v>
      </c>
      <c r="I182" s="271"/>
      <c r="J182" s="267"/>
      <c r="K182" s="267"/>
      <c r="L182" s="272"/>
      <c r="M182" s="273"/>
      <c r="N182" s="274"/>
      <c r="O182" s="274"/>
      <c r="P182" s="274"/>
      <c r="Q182" s="274"/>
      <c r="R182" s="274"/>
      <c r="S182" s="274"/>
      <c r="T182" s="275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T182" s="276" t="s">
        <v>177</v>
      </c>
      <c r="AU182" s="276" t="s">
        <v>81</v>
      </c>
      <c r="AV182" s="16" t="s">
        <v>185</v>
      </c>
      <c r="AW182" s="16" t="s">
        <v>33</v>
      </c>
      <c r="AX182" s="16" t="s">
        <v>71</v>
      </c>
      <c r="AY182" s="276" t="s">
        <v>166</v>
      </c>
    </row>
    <row r="183" s="15" customFormat="1">
      <c r="A183" s="15"/>
      <c r="B183" s="255"/>
      <c r="C183" s="256"/>
      <c r="D183" s="235" t="s">
        <v>177</v>
      </c>
      <c r="E183" s="257" t="s">
        <v>19</v>
      </c>
      <c r="F183" s="258" t="s">
        <v>180</v>
      </c>
      <c r="G183" s="256"/>
      <c r="H183" s="259">
        <v>888.97100000000012</v>
      </c>
      <c r="I183" s="260"/>
      <c r="J183" s="256"/>
      <c r="K183" s="256"/>
      <c r="L183" s="261"/>
      <c r="M183" s="262"/>
      <c r="N183" s="263"/>
      <c r="O183" s="263"/>
      <c r="P183" s="263"/>
      <c r="Q183" s="263"/>
      <c r="R183" s="263"/>
      <c r="S183" s="263"/>
      <c r="T183" s="264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5" t="s">
        <v>177</v>
      </c>
      <c r="AU183" s="265" t="s">
        <v>81</v>
      </c>
      <c r="AV183" s="15" t="s">
        <v>173</v>
      </c>
      <c r="AW183" s="15" t="s">
        <v>33</v>
      </c>
      <c r="AX183" s="15" t="s">
        <v>79</v>
      </c>
      <c r="AY183" s="265" t="s">
        <v>166</v>
      </c>
    </row>
    <row r="184" s="14" customFormat="1">
      <c r="A184" s="14"/>
      <c r="B184" s="244"/>
      <c r="C184" s="245"/>
      <c r="D184" s="235" t="s">
        <v>177</v>
      </c>
      <c r="E184" s="245"/>
      <c r="F184" s="247" t="s">
        <v>237</v>
      </c>
      <c r="G184" s="245"/>
      <c r="H184" s="248">
        <v>1777.942</v>
      </c>
      <c r="I184" s="249"/>
      <c r="J184" s="245"/>
      <c r="K184" s="245"/>
      <c r="L184" s="250"/>
      <c r="M184" s="251"/>
      <c r="N184" s="252"/>
      <c r="O184" s="252"/>
      <c r="P184" s="252"/>
      <c r="Q184" s="252"/>
      <c r="R184" s="252"/>
      <c r="S184" s="252"/>
      <c r="T184" s="253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4" t="s">
        <v>177</v>
      </c>
      <c r="AU184" s="254" t="s">
        <v>81</v>
      </c>
      <c r="AV184" s="14" t="s">
        <v>81</v>
      </c>
      <c r="AW184" s="14" t="s">
        <v>4</v>
      </c>
      <c r="AX184" s="14" t="s">
        <v>79</v>
      </c>
      <c r="AY184" s="254" t="s">
        <v>166</v>
      </c>
    </row>
    <row r="185" s="2" customFormat="1" ht="24.15" customHeight="1">
      <c r="A185" s="41"/>
      <c r="B185" s="42"/>
      <c r="C185" s="215" t="s">
        <v>238</v>
      </c>
      <c r="D185" s="215" t="s">
        <v>168</v>
      </c>
      <c r="E185" s="216" t="s">
        <v>239</v>
      </c>
      <c r="F185" s="217" t="s">
        <v>240</v>
      </c>
      <c r="G185" s="218" t="s">
        <v>194</v>
      </c>
      <c r="H185" s="219">
        <v>888.971</v>
      </c>
      <c r="I185" s="220"/>
      <c r="J185" s="221">
        <f>ROUND(I185*H185,2)</f>
        <v>0</v>
      </c>
      <c r="K185" s="217" t="s">
        <v>172</v>
      </c>
      <c r="L185" s="47"/>
      <c r="M185" s="222" t="s">
        <v>19</v>
      </c>
      <c r="N185" s="223" t="s">
        <v>42</v>
      </c>
      <c r="O185" s="87"/>
      <c r="P185" s="224">
        <f>O185*H185</f>
        <v>0</v>
      </c>
      <c r="Q185" s="224">
        <v>0</v>
      </c>
      <c r="R185" s="224">
        <f>Q185*H185</f>
        <v>0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173</v>
      </c>
      <c r="AT185" s="226" t="s">
        <v>168</v>
      </c>
      <c r="AU185" s="226" t="s">
        <v>81</v>
      </c>
      <c r="AY185" s="20" t="s">
        <v>166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79</v>
      </c>
      <c r="BK185" s="227">
        <f>ROUND(I185*H185,2)</f>
        <v>0</v>
      </c>
      <c r="BL185" s="20" t="s">
        <v>173</v>
      </c>
      <c r="BM185" s="226" t="s">
        <v>241</v>
      </c>
    </row>
    <row r="186" s="2" customFormat="1">
      <c r="A186" s="41"/>
      <c r="B186" s="42"/>
      <c r="C186" s="43"/>
      <c r="D186" s="228" t="s">
        <v>175</v>
      </c>
      <c r="E186" s="43"/>
      <c r="F186" s="229" t="s">
        <v>242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175</v>
      </c>
      <c r="AU186" s="20" t="s">
        <v>81</v>
      </c>
    </row>
    <row r="187" s="13" customFormat="1">
      <c r="A187" s="13"/>
      <c r="B187" s="233"/>
      <c r="C187" s="234"/>
      <c r="D187" s="235" t="s">
        <v>177</v>
      </c>
      <c r="E187" s="236" t="s">
        <v>19</v>
      </c>
      <c r="F187" s="237" t="s">
        <v>178</v>
      </c>
      <c r="G187" s="234"/>
      <c r="H187" s="236" t="s">
        <v>19</v>
      </c>
      <c r="I187" s="238"/>
      <c r="J187" s="234"/>
      <c r="K187" s="234"/>
      <c r="L187" s="239"/>
      <c r="M187" s="240"/>
      <c r="N187" s="241"/>
      <c r="O187" s="241"/>
      <c r="P187" s="241"/>
      <c r="Q187" s="241"/>
      <c r="R187" s="241"/>
      <c r="S187" s="241"/>
      <c r="T187" s="242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3" t="s">
        <v>177</v>
      </c>
      <c r="AU187" s="243" t="s">
        <v>81</v>
      </c>
      <c r="AV187" s="13" t="s">
        <v>79</v>
      </c>
      <c r="AW187" s="13" t="s">
        <v>33</v>
      </c>
      <c r="AX187" s="13" t="s">
        <v>71</v>
      </c>
      <c r="AY187" s="243" t="s">
        <v>166</v>
      </c>
    </row>
    <row r="188" s="14" customFormat="1">
      <c r="A188" s="14"/>
      <c r="B188" s="244"/>
      <c r="C188" s="245"/>
      <c r="D188" s="235" t="s">
        <v>177</v>
      </c>
      <c r="E188" s="246" t="s">
        <v>19</v>
      </c>
      <c r="F188" s="247" t="s">
        <v>197</v>
      </c>
      <c r="G188" s="245"/>
      <c r="H188" s="248">
        <v>842</v>
      </c>
      <c r="I188" s="249"/>
      <c r="J188" s="245"/>
      <c r="K188" s="245"/>
      <c r="L188" s="250"/>
      <c r="M188" s="251"/>
      <c r="N188" s="252"/>
      <c r="O188" s="252"/>
      <c r="P188" s="252"/>
      <c r="Q188" s="252"/>
      <c r="R188" s="252"/>
      <c r="S188" s="252"/>
      <c r="T188" s="25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4" t="s">
        <v>177</v>
      </c>
      <c r="AU188" s="254" t="s">
        <v>81</v>
      </c>
      <c r="AV188" s="14" t="s">
        <v>81</v>
      </c>
      <c r="AW188" s="14" t="s">
        <v>33</v>
      </c>
      <c r="AX188" s="14" t="s">
        <v>71</v>
      </c>
      <c r="AY188" s="254" t="s">
        <v>166</v>
      </c>
    </row>
    <row r="189" s="16" customFormat="1">
      <c r="A189" s="16"/>
      <c r="B189" s="266"/>
      <c r="C189" s="267"/>
      <c r="D189" s="235" t="s">
        <v>177</v>
      </c>
      <c r="E189" s="268" t="s">
        <v>19</v>
      </c>
      <c r="F189" s="269" t="s">
        <v>218</v>
      </c>
      <c r="G189" s="267"/>
      <c r="H189" s="270">
        <v>842</v>
      </c>
      <c r="I189" s="271"/>
      <c r="J189" s="267"/>
      <c r="K189" s="267"/>
      <c r="L189" s="272"/>
      <c r="M189" s="273"/>
      <c r="N189" s="274"/>
      <c r="O189" s="274"/>
      <c r="P189" s="274"/>
      <c r="Q189" s="274"/>
      <c r="R189" s="274"/>
      <c r="S189" s="274"/>
      <c r="T189" s="275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T189" s="276" t="s">
        <v>177</v>
      </c>
      <c r="AU189" s="276" t="s">
        <v>81</v>
      </c>
      <c r="AV189" s="16" t="s">
        <v>185</v>
      </c>
      <c r="AW189" s="16" t="s">
        <v>33</v>
      </c>
      <c r="AX189" s="16" t="s">
        <v>71</v>
      </c>
      <c r="AY189" s="276" t="s">
        <v>166</v>
      </c>
    </row>
    <row r="190" s="13" customFormat="1">
      <c r="A190" s="13"/>
      <c r="B190" s="233"/>
      <c r="C190" s="234"/>
      <c r="D190" s="235" t="s">
        <v>177</v>
      </c>
      <c r="E190" s="236" t="s">
        <v>19</v>
      </c>
      <c r="F190" s="237" t="s">
        <v>219</v>
      </c>
      <c r="G190" s="234"/>
      <c r="H190" s="236" t="s">
        <v>19</v>
      </c>
      <c r="I190" s="238"/>
      <c r="J190" s="234"/>
      <c r="K190" s="234"/>
      <c r="L190" s="239"/>
      <c r="M190" s="240"/>
      <c r="N190" s="241"/>
      <c r="O190" s="241"/>
      <c r="P190" s="241"/>
      <c r="Q190" s="241"/>
      <c r="R190" s="241"/>
      <c r="S190" s="241"/>
      <c r="T190" s="242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3" t="s">
        <v>177</v>
      </c>
      <c r="AU190" s="243" t="s">
        <v>81</v>
      </c>
      <c r="AV190" s="13" t="s">
        <v>79</v>
      </c>
      <c r="AW190" s="13" t="s">
        <v>33</v>
      </c>
      <c r="AX190" s="13" t="s">
        <v>71</v>
      </c>
      <c r="AY190" s="243" t="s">
        <v>166</v>
      </c>
    </row>
    <row r="191" s="14" customFormat="1">
      <c r="A191" s="14"/>
      <c r="B191" s="244"/>
      <c r="C191" s="245"/>
      <c r="D191" s="235" t="s">
        <v>177</v>
      </c>
      <c r="E191" s="246" t="s">
        <v>19</v>
      </c>
      <c r="F191" s="247" t="s">
        <v>204</v>
      </c>
      <c r="G191" s="245"/>
      <c r="H191" s="248">
        <v>3.6909999999999998</v>
      </c>
      <c r="I191" s="249"/>
      <c r="J191" s="245"/>
      <c r="K191" s="245"/>
      <c r="L191" s="250"/>
      <c r="M191" s="251"/>
      <c r="N191" s="252"/>
      <c r="O191" s="252"/>
      <c r="P191" s="252"/>
      <c r="Q191" s="252"/>
      <c r="R191" s="252"/>
      <c r="S191" s="252"/>
      <c r="T191" s="25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4" t="s">
        <v>177</v>
      </c>
      <c r="AU191" s="254" t="s">
        <v>81</v>
      </c>
      <c r="AV191" s="14" t="s">
        <v>81</v>
      </c>
      <c r="AW191" s="14" t="s">
        <v>33</v>
      </c>
      <c r="AX191" s="14" t="s">
        <v>71</v>
      </c>
      <c r="AY191" s="254" t="s">
        <v>166</v>
      </c>
    </row>
    <row r="192" s="14" customFormat="1">
      <c r="A192" s="14"/>
      <c r="B192" s="244"/>
      <c r="C192" s="245"/>
      <c r="D192" s="235" t="s">
        <v>177</v>
      </c>
      <c r="E192" s="246" t="s">
        <v>19</v>
      </c>
      <c r="F192" s="247" t="s">
        <v>205</v>
      </c>
      <c r="G192" s="245"/>
      <c r="H192" s="248">
        <v>2.0640000000000001</v>
      </c>
      <c r="I192" s="249"/>
      <c r="J192" s="245"/>
      <c r="K192" s="245"/>
      <c r="L192" s="250"/>
      <c r="M192" s="251"/>
      <c r="N192" s="252"/>
      <c r="O192" s="252"/>
      <c r="P192" s="252"/>
      <c r="Q192" s="252"/>
      <c r="R192" s="252"/>
      <c r="S192" s="252"/>
      <c r="T192" s="253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4" t="s">
        <v>177</v>
      </c>
      <c r="AU192" s="254" t="s">
        <v>81</v>
      </c>
      <c r="AV192" s="14" t="s">
        <v>81</v>
      </c>
      <c r="AW192" s="14" t="s">
        <v>33</v>
      </c>
      <c r="AX192" s="14" t="s">
        <v>71</v>
      </c>
      <c r="AY192" s="254" t="s">
        <v>166</v>
      </c>
    </row>
    <row r="193" s="14" customFormat="1">
      <c r="A193" s="14"/>
      <c r="B193" s="244"/>
      <c r="C193" s="245"/>
      <c r="D193" s="235" t="s">
        <v>177</v>
      </c>
      <c r="E193" s="246" t="s">
        <v>19</v>
      </c>
      <c r="F193" s="247" t="s">
        <v>206</v>
      </c>
      <c r="G193" s="245"/>
      <c r="H193" s="248">
        <v>3.8839999999999999</v>
      </c>
      <c r="I193" s="249"/>
      <c r="J193" s="245"/>
      <c r="K193" s="245"/>
      <c r="L193" s="250"/>
      <c r="M193" s="251"/>
      <c r="N193" s="252"/>
      <c r="O193" s="252"/>
      <c r="P193" s="252"/>
      <c r="Q193" s="252"/>
      <c r="R193" s="252"/>
      <c r="S193" s="252"/>
      <c r="T193" s="253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4" t="s">
        <v>177</v>
      </c>
      <c r="AU193" s="254" t="s">
        <v>81</v>
      </c>
      <c r="AV193" s="14" t="s">
        <v>81</v>
      </c>
      <c r="AW193" s="14" t="s">
        <v>33</v>
      </c>
      <c r="AX193" s="14" t="s">
        <v>71</v>
      </c>
      <c r="AY193" s="254" t="s">
        <v>166</v>
      </c>
    </row>
    <row r="194" s="14" customFormat="1">
      <c r="A194" s="14"/>
      <c r="B194" s="244"/>
      <c r="C194" s="245"/>
      <c r="D194" s="235" t="s">
        <v>177</v>
      </c>
      <c r="E194" s="246" t="s">
        <v>19</v>
      </c>
      <c r="F194" s="247" t="s">
        <v>207</v>
      </c>
      <c r="G194" s="245"/>
      <c r="H194" s="248">
        <v>2.5</v>
      </c>
      <c r="I194" s="249"/>
      <c r="J194" s="245"/>
      <c r="K194" s="245"/>
      <c r="L194" s="250"/>
      <c r="M194" s="251"/>
      <c r="N194" s="252"/>
      <c r="O194" s="252"/>
      <c r="P194" s="252"/>
      <c r="Q194" s="252"/>
      <c r="R194" s="252"/>
      <c r="S194" s="252"/>
      <c r="T194" s="25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4" t="s">
        <v>177</v>
      </c>
      <c r="AU194" s="254" t="s">
        <v>81</v>
      </c>
      <c r="AV194" s="14" t="s">
        <v>81</v>
      </c>
      <c r="AW194" s="14" t="s">
        <v>33</v>
      </c>
      <c r="AX194" s="14" t="s">
        <v>71</v>
      </c>
      <c r="AY194" s="254" t="s">
        <v>166</v>
      </c>
    </row>
    <row r="195" s="14" customFormat="1">
      <c r="A195" s="14"/>
      <c r="B195" s="244"/>
      <c r="C195" s="245"/>
      <c r="D195" s="235" t="s">
        <v>177</v>
      </c>
      <c r="E195" s="246" t="s">
        <v>19</v>
      </c>
      <c r="F195" s="247" t="s">
        <v>208</v>
      </c>
      <c r="G195" s="245"/>
      <c r="H195" s="248">
        <v>3.657</v>
      </c>
      <c r="I195" s="249"/>
      <c r="J195" s="245"/>
      <c r="K195" s="245"/>
      <c r="L195" s="250"/>
      <c r="M195" s="251"/>
      <c r="N195" s="252"/>
      <c r="O195" s="252"/>
      <c r="P195" s="252"/>
      <c r="Q195" s="252"/>
      <c r="R195" s="252"/>
      <c r="S195" s="252"/>
      <c r="T195" s="253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4" t="s">
        <v>177</v>
      </c>
      <c r="AU195" s="254" t="s">
        <v>81</v>
      </c>
      <c r="AV195" s="14" t="s">
        <v>81</v>
      </c>
      <c r="AW195" s="14" t="s">
        <v>33</v>
      </c>
      <c r="AX195" s="14" t="s">
        <v>71</v>
      </c>
      <c r="AY195" s="254" t="s">
        <v>166</v>
      </c>
    </row>
    <row r="196" s="14" customFormat="1">
      <c r="A196" s="14"/>
      <c r="B196" s="244"/>
      <c r="C196" s="245"/>
      <c r="D196" s="235" t="s">
        <v>177</v>
      </c>
      <c r="E196" s="246" t="s">
        <v>19</v>
      </c>
      <c r="F196" s="247" t="s">
        <v>209</v>
      </c>
      <c r="G196" s="245"/>
      <c r="H196" s="248">
        <v>6.7069999999999999</v>
      </c>
      <c r="I196" s="249"/>
      <c r="J196" s="245"/>
      <c r="K196" s="245"/>
      <c r="L196" s="250"/>
      <c r="M196" s="251"/>
      <c r="N196" s="252"/>
      <c r="O196" s="252"/>
      <c r="P196" s="252"/>
      <c r="Q196" s="252"/>
      <c r="R196" s="252"/>
      <c r="S196" s="252"/>
      <c r="T196" s="253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4" t="s">
        <v>177</v>
      </c>
      <c r="AU196" s="254" t="s">
        <v>81</v>
      </c>
      <c r="AV196" s="14" t="s">
        <v>81</v>
      </c>
      <c r="AW196" s="14" t="s">
        <v>33</v>
      </c>
      <c r="AX196" s="14" t="s">
        <v>71</v>
      </c>
      <c r="AY196" s="254" t="s">
        <v>166</v>
      </c>
    </row>
    <row r="197" s="14" customFormat="1">
      <c r="A197" s="14"/>
      <c r="B197" s="244"/>
      <c r="C197" s="245"/>
      <c r="D197" s="235" t="s">
        <v>177</v>
      </c>
      <c r="E197" s="246" t="s">
        <v>19</v>
      </c>
      <c r="F197" s="247" t="s">
        <v>210</v>
      </c>
      <c r="G197" s="245"/>
      <c r="H197" s="248">
        <v>1.6000000000000001</v>
      </c>
      <c r="I197" s="249"/>
      <c r="J197" s="245"/>
      <c r="K197" s="245"/>
      <c r="L197" s="250"/>
      <c r="M197" s="251"/>
      <c r="N197" s="252"/>
      <c r="O197" s="252"/>
      <c r="P197" s="252"/>
      <c r="Q197" s="252"/>
      <c r="R197" s="252"/>
      <c r="S197" s="252"/>
      <c r="T197" s="253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4" t="s">
        <v>177</v>
      </c>
      <c r="AU197" s="254" t="s">
        <v>81</v>
      </c>
      <c r="AV197" s="14" t="s">
        <v>81</v>
      </c>
      <c r="AW197" s="14" t="s">
        <v>33</v>
      </c>
      <c r="AX197" s="14" t="s">
        <v>71</v>
      </c>
      <c r="AY197" s="254" t="s">
        <v>166</v>
      </c>
    </row>
    <row r="198" s="14" customFormat="1">
      <c r="A198" s="14"/>
      <c r="B198" s="244"/>
      <c r="C198" s="245"/>
      <c r="D198" s="235" t="s">
        <v>177</v>
      </c>
      <c r="E198" s="246" t="s">
        <v>19</v>
      </c>
      <c r="F198" s="247" t="s">
        <v>211</v>
      </c>
      <c r="G198" s="245"/>
      <c r="H198" s="248">
        <v>1.788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4" t="s">
        <v>177</v>
      </c>
      <c r="AU198" s="254" t="s">
        <v>81</v>
      </c>
      <c r="AV198" s="14" t="s">
        <v>81</v>
      </c>
      <c r="AW198" s="14" t="s">
        <v>33</v>
      </c>
      <c r="AX198" s="14" t="s">
        <v>71</v>
      </c>
      <c r="AY198" s="254" t="s">
        <v>166</v>
      </c>
    </row>
    <row r="199" s="14" customFormat="1">
      <c r="A199" s="14"/>
      <c r="B199" s="244"/>
      <c r="C199" s="245"/>
      <c r="D199" s="235" t="s">
        <v>177</v>
      </c>
      <c r="E199" s="246" t="s">
        <v>19</v>
      </c>
      <c r="F199" s="247" t="s">
        <v>212</v>
      </c>
      <c r="G199" s="245"/>
      <c r="H199" s="248">
        <v>1.0800000000000001</v>
      </c>
      <c r="I199" s="249"/>
      <c r="J199" s="245"/>
      <c r="K199" s="245"/>
      <c r="L199" s="250"/>
      <c r="M199" s="251"/>
      <c r="N199" s="252"/>
      <c r="O199" s="252"/>
      <c r="P199" s="252"/>
      <c r="Q199" s="252"/>
      <c r="R199" s="252"/>
      <c r="S199" s="252"/>
      <c r="T199" s="253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4" t="s">
        <v>177</v>
      </c>
      <c r="AU199" s="254" t="s">
        <v>81</v>
      </c>
      <c r="AV199" s="14" t="s">
        <v>81</v>
      </c>
      <c r="AW199" s="14" t="s">
        <v>33</v>
      </c>
      <c r="AX199" s="14" t="s">
        <v>71</v>
      </c>
      <c r="AY199" s="254" t="s">
        <v>166</v>
      </c>
    </row>
    <row r="200" s="16" customFormat="1">
      <c r="A200" s="16"/>
      <c r="B200" s="266"/>
      <c r="C200" s="267"/>
      <c r="D200" s="235" t="s">
        <v>177</v>
      </c>
      <c r="E200" s="268" t="s">
        <v>19</v>
      </c>
      <c r="F200" s="269" t="s">
        <v>218</v>
      </c>
      <c r="G200" s="267"/>
      <c r="H200" s="270">
        <v>26.971000000000004</v>
      </c>
      <c r="I200" s="271"/>
      <c r="J200" s="267"/>
      <c r="K200" s="267"/>
      <c r="L200" s="272"/>
      <c r="M200" s="273"/>
      <c r="N200" s="274"/>
      <c r="O200" s="274"/>
      <c r="P200" s="274"/>
      <c r="Q200" s="274"/>
      <c r="R200" s="274"/>
      <c r="S200" s="274"/>
      <c r="T200" s="275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T200" s="276" t="s">
        <v>177</v>
      </c>
      <c r="AU200" s="276" t="s">
        <v>81</v>
      </c>
      <c r="AV200" s="16" t="s">
        <v>185</v>
      </c>
      <c r="AW200" s="16" t="s">
        <v>33</v>
      </c>
      <c r="AX200" s="16" t="s">
        <v>71</v>
      </c>
      <c r="AY200" s="276" t="s">
        <v>166</v>
      </c>
    </row>
    <row r="201" s="13" customFormat="1">
      <c r="A201" s="13"/>
      <c r="B201" s="233"/>
      <c r="C201" s="234"/>
      <c r="D201" s="235" t="s">
        <v>177</v>
      </c>
      <c r="E201" s="236" t="s">
        <v>19</v>
      </c>
      <c r="F201" s="237" t="s">
        <v>224</v>
      </c>
      <c r="G201" s="234"/>
      <c r="H201" s="236" t="s">
        <v>19</v>
      </c>
      <c r="I201" s="238"/>
      <c r="J201" s="234"/>
      <c r="K201" s="234"/>
      <c r="L201" s="239"/>
      <c r="M201" s="240"/>
      <c r="N201" s="241"/>
      <c r="O201" s="241"/>
      <c r="P201" s="241"/>
      <c r="Q201" s="241"/>
      <c r="R201" s="241"/>
      <c r="S201" s="241"/>
      <c r="T201" s="242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3" t="s">
        <v>177</v>
      </c>
      <c r="AU201" s="243" t="s">
        <v>81</v>
      </c>
      <c r="AV201" s="13" t="s">
        <v>79</v>
      </c>
      <c r="AW201" s="13" t="s">
        <v>33</v>
      </c>
      <c r="AX201" s="13" t="s">
        <v>71</v>
      </c>
      <c r="AY201" s="243" t="s">
        <v>166</v>
      </c>
    </row>
    <row r="202" s="14" customFormat="1">
      <c r="A202" s="14"/>
      <c r="B202" s="244"/>
      <c r="C202" s="245"/>
      <c r="D202" s="235" t="s">
        <v>177</v>
      </c>
      <c r="E202" s="246" t="s">
        <v>19</v>
      </c>
      <c r="F202" s="247" t="s">
        <v>225</v>
      </c>
      <c r="G202" s="245"/>
      <c r="H202" s="248">
        <v>20</v>
      </c>
      <c r="I202" s="249"/>
      <c r="J202" s="245"/>
      <c r="K202" s="245"/>
      <c r="L202" s="250"/>
      <c r="M202" s="251"/>
      <c r="N202" s="252"/>
      <c r="O202" s="252"/>
      <c r="P202" s="252"/>
      <c r="Q202" s="252"/>
      <c r="R202" s="252"/>
      <c r="S202" s="252"/>
      <c r="T202" s="253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4" t="s">
        <v>177</v>
      </c>
      <c r="AU202" s="254" t="s">
        <v>81</v>
      </c>
      <c r="AV202" s="14" t="s">
        <v>81</v>
      </c>
      <c r="AW202" s="14" t="s">
        <v>33</v>
      </c>
      <c r="AX202" s="14" t="s">
        <v>71</v>
      </c>
      <c r="AY202" s="254" t="s">
        <v>166</v>
      </c>
    </row>
    <row r="203" s="16" customFormat="1">
      <c r="A203" s="16"/>
      <c r="B203" s="266"/>
      <c r="C203" s="267"/>
      <c r="D203" s="235" t="s">
        <v>177</v>
      </c>
      <c r="E203" s="268" t="s">
        <v>19</v>
      </c>
      <c r="F203" s="269" t="s">
        <v>218</v>
      </c>
      <c r="G203" s="267"/>
      <c r="H203" s="270">
        <v>20</v>
      </c>
      <c r="I203" s="271"/>
      <c r="J203" s="267"/>
      <c r="K203" s="267"/>
      <c r="L203" s="272"/>
      <c r="M203" s="273"/>
      <c r="N203" s="274"/>
      <c r="O203" s="274"/>
      <c r="P203" s="274"/>
      <c r="Q203" s="274"/>
      <c r="R203" s="274"/>
      <c r="S203" s="274"/>
      <c r="T203" s="275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T203" s="276" t="s">
        <v>177</v>
      </c>
      <c r="AU203" s="276" t="s">
        <v>81</v>
      </c>
      <c r="AV203" s="16" t="s">
        <v>185</v>
      </c>
      <c r="AW203" s="16" t="s">
        <v>33</v>
      </c>
      <c r="AX203" s="16" t="s">
        <v>71</v>
      </c>
      <c r="AY203" s="276" t="s">
        <v>166</v>
      </c>
    </row>
    <row r="204" s="15" customFormat="1">
      <c r="A204" s="15"/>
      <c r="B204" s="255"/>
      <c r="C204" s="256"/>
      <c r="D204" s="235" t="s">
        <v>177</v>
      </c>
      <c r="E204" s="257" t="s">
        <v>19</v>
      </c>
      <c r="F204" s="258" t="s">
        <v>180</v>
      </c>
      <c r="G204" s="256"/>
      <c r="H204" s="259">
        <v>888.97100000000012</v>
      </c>
      <c r="I204" s="260"/>
      <c r="J204" s="256"/>
      <c r="K204" s="256"/>
      <c r="L204" s="261"/>
      <c r="M204" s="262"/>
      <c r="N204" s="263"/>
      <c r="O204" s="263"/>
      <c r="P204" s="263"/>
      <c r="Q204" s="263"/>
      <c r="R204" s="263"/>
      <c r="S204" s="263"/>
      <c r="T204" s="264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65" t="s">
        <v>177</v>
      </c>
      <c r="AU204" s="265" t="s">
        <v>81</v>
      </c>
      <c r="AV204" s="15" t="s">
        <v>173</v>
      </c>
      <c r="AW204" s="15" t="s">
        <v>33</v>
      </c>
      <c r="AX204" s="15" t="s">
        <v>79</v>
      </c>
      <c r="AY204" s="265" t="s">
        <v>166</v>
      </c>
    </row>
    <row r="205" s="2" customFormat="1" ht="21.75" customHeight="1">
      <c r="A205" s="41"/>
      <c r="B205" s="42"/>
      <c r="C205" s="215" t="s">
        <v>243</v>
      </c>
      <c r="D205" s="215" t="s">
        <v>168</v>
      </c>
      <c r="E205" s="216" t="s">
        <v>244</v>
      </c>
      <c r="F205" s="217" t="s">
        <v>245</v>
      </c>
      <c r="G205" s="218" t="s">
        <v>188</v>
      </c>
      <c r="H205" s="219">
        <v>1179</v>
      </c>
      <c r="I205" s="220"/>
      <c r="J205" s="221">
        <f>ROUND(I205*H205,2)</f>
        <v>0</v>
      </c>
      <c r="K205" s="217" t="s">
        <v>172</v>
      </c>
      <c r="L205" s="47"/>
      <c r="M205" s="222" t="s">
        <v>19</v>
      </c>
      <c r="N205" s="223" t="s">
        <v>42</v>
      </c>
      <c r="O205" s="87"/>
      <c r="P205" s="224">
        <f>O205*H205</f>
        <v>0</v>
      </c>
      <c r="Q205" s="224">
        <v>0</v>
      </c>
      <c r="R205" s="224">
        <f>Q205*H205</f>
        <v>0</v>
      </c>
      <c r="S205" s="224">
        <v>0</v>
      </c>
      <c r="T205" s="225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6" t="s">
        <v>173</v>
      </c>
      <c r="AT205" s="226" t="s">
        <v>168</v>
      </c>
      <c r="AU205" s="226" t="s">
        <v>81</v>
      </c>
      <c r="AY205" s="20" t="s">
        <v>166</v>
      </c>
      <c r="BE205" s="227">
        <f>IF(N205="základní",J205,0)</f>
        <v>0</v>
      </c>
      <c r="BF205" s="227">
        <f>IF(N205="snížená",J205,0)</f>
        <v>0</v>
      </c>
      <c r="BG205" s="227">
        <f>IF(N205="zákl. přenesená",J205,0)</f>
        <v>0</v>
      </c>
      <c r="BH205" s="227">
        <f>IF(N205="sníž. přenesená",J205,0)</f>
        <v>0</v>
      </c>
      <c r="BI205" s="227">
        <f>IF(N205="nulová",J205,0)</f>
        <v>0</v>
      </c>
      <c r="BJ205" s="20" t="s">
        <v>79</v>
      </c>
      <c r="BK205" s="227">
        <f>ROUND(I205*H205,2)</f>
        <v>0</v>
      </c>
      <c r="BL205" s="20" t="s">
        <v>173</v>
      </c>
      <c r="BM205" s="226" t="s">
        <v>246</v>
      </c>
    </row>
    <row r="206" s="2" customFormat="1">
      <c r="A206" s="41"/>
      <c r="B206" s="42"/>
      <c r="C206" s="43"/>
      <c r="D206" s="228" t="s">
        <v>175</v>
      </c>
      <c r="E206" s="43"/>
      <c r="F206" s="229" t="s">
        <v>247</v>
      </c>
      <c r="G206" s="43"/>
      <c r="H206" s="43"/>
      <c r="I206" s="230"/>
      <c r="J206" s="43"/>
      <c r="K206" s="43"/>
      <c r="L206" s="47"/>
      <c r="M206" s="231"/>
      <c r="N206" s="232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175</v>
      </c>
      <c r="AU206" s="20" t="s">
        <v>81</v>
      </c>
    </row>
    <row r="207" s="13" customFormat="1">
      <c r="A207" s="13"/>
      <c r="B207" s="233"/>
      <c r="C207" s="234"/>
      <c r="D207" s="235" t="s">
        <v>177</v>
      </c>
      <c r="E207" s="236" t="s">
        <v>19</v>
      </c>
      <c r="F207" s="237" t="s">
        <v>178</v>
      </c>
      <c r="G207" s="234"/>
      <c r="H207" s="236" t="s">
        <v>19</v>
      </c>
      <c r="I207" s="238"/>
      <c r="J207" s="234"/>
      <c r="K207" s="234"/>
      <c r="L207" s="239"/>
      <c r="M207" s="240"/>
      <c r="N207" s="241"/>
      <c r="O207" s="241"/>
      <c r="P207" s="241"/>
      <c r="Q207" s="241"/>
      <c r="R207" s="241"/>
      <c r="S207" s="241"/>
      <c r="T207" s="242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3" t="s">
        <v>177</v>
      </c>
      <c r="AU207" s="243" t="s">
        <v>81</v>
      </c>
      <c r="AV207" s="13" t="s">
        <v>79</v>
      </c>
      <c r="AW207" s="13" t="s">
        <v>33</v>
      </c>
      <c r="AX207" s="13" t="s">
        <v>71</v>
      </c>
      <c r="AY207" s="243" t="s">
        <v>166</v>
      </c>
    </row>
    <row r="208" s="14" customFormat="1">
      <c r="A208" s="14"/>
      <c r="B208" s="244"/>
      <c r="C208" s="245"/>
      <c r="D208" s="235" t="s">
        <v>177</v>
      </c>
      <c r="E208" s="246" t="s">
        <v>19</v>
      </c>
      <c r="F208" s="247" t="s">
        <v>191</v>
      </c>
      <c r="G208" s="245"/>
      <c r="H208" s="248">
        <v>1179</v>
      </c>
      <c r="I208" s="249"/>
      <c r="J208" s="245"/>
      <c r="K208" s="245"/>
      <c r="L208" s="250"/>
      <c r="M208" s="251"/>
      <c r="N208" s="252"/>
      <c r="O208" s="252"/>
      <c r="P208" s="252"/>
      <c r="Q208" s="252"/>
      <c r="R208" s="252"/>
      <c r="S208" s="252"/>
      <c r="T208" s="253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4" t="s">
        <v>177</v>
      </c>
      <c r="AU208" s="254" t="s">
        <v>81</v>
      </c>
      <c r="AV208" s="14" t="s">
        <v>81</v>
      </c>
      <c r="AW208" s="14" t="s">
        <v>33</v>
      </c>
      <c r="AX208" s="14" t="s">
        <v>71</v>
      </c>
      <c r="AY208" s="254" t="s">
        <v>166</v>
      </c>
    </row>
    <row r="209" s="15" customFormat="1">
      <c r="A209" s="15"/>
      <c r="B209" s="255"/>
      <c r="C209" s="256"/>
      <c r="D209" s="235" t="s">
        <v>177</v>
      </c>
      <c r="E209" s="257" t="s">
        <v>19</v>
      </c>
      <c r="F209" s="258" t="s">
        <v>180</v>
      </c>
      <c r="G209" s="256"/>
      <c r="H209" s="259">
        <v>1179</v>
      </c>
      <c r="I209" s="260"/>
      <c r="J209" s="256"/>
      <c r="K209" s="256"/>
      <c r="L209" s="261"/>
      <c r="M209" s="262"/>
      <c r="N209" s="263"/>
      <c r="O209" s="263"/>
      <c r="P209" s="263"/>
      <c r="Q209" s="263"/>
      <c r="R209" s="263"/>
      <c r="S209" s="263"/>
      <c r="T209" s="264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5" t="s">
        <v>177</v>
      </c>
      <c r="AU209" s="265" t="s">
        <v>81</v>
      </c>
      <c r="AV209" s="15" t="s">
        <v>173</v>
      </c>
      <c r="AW209" s="15" t="s">
        <v>33</v>
      </c>
      <c r="AX209" s="15" t="s">
        <v>79</v>
      </c>
      <c r="AY209" s="265" t="s">
        <v>166</v>
      </c>
    </row>
    <row r="210" s="12" customFormat="1" ht="22.8" customHeight="1">
      <c r="A210" s="12"/>
      <c r="B210" s="199"/>
      <c r="C210" s="200"/>
      <c r="D210" s="201" t="s">
        <v>70</v>
      </c>
      <c r="E210" s="213" t="s">
        <v>81</v>
      </c>
      <c r="F210" s="213" t="s">
        <v>248</v>
      </c>
      <c r="G210" s="200"/>
      <c r="H210" s="200"/>
      <c r="I210" s="203"/>
      <c r="J210" s="214">
        <f>BK210</f>
        <v>0</v>
      </c>
      <c r="K210" s="200"/>
      <c r="L210" s="205"/>
      <c r="M210" s="206"/>
      <c r="N210" s="207"/>
      <c r="O210" s="207"/>
      <c r="P210" s="208">
        <f>SUM(P211:P272)</f>
        <v>0</v>
      </c>
      <c r="Q210" s="207"/>
      <c r="R210" s="208">
        <f>SUM(R211:R272)</f>
        <v>167.02195255999999</v>
      </c>
      <c r="S210" s="207"/>
      <c r="T210" s="209">
        <f>SUM(T211:T272)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210" t="s">
        <v>79</v>
      </c>
      <c r="AT210" s="211" t="s">
        <v>70</v>
      </c>
      <c r="AU210" s="211" t="s">
        <v>79</v>
      </c>
      <c r="AY210" s="210" t="s">
        <v>166</v>
      </c>
      <c r="BK210" s="212">
        <f>SUM(BK211:BK272)</f>
        <v>0</v>
      </c>
    </row>
    <row r="211" s="2" customFormat="1" ht="21.75" customHeight="1">
      <c r="A211" s="41"/>
      <c r="B211" s="42"/>
      <c r="C211" s="215" t="s">
        <v>8</v>
      </c>
      <c r="D211" s="215" t="s">
        <v>168</v>
      </c>
      <c r="E211" s="216" t="s">
        <v>249</v>
      </c>
      <c r="F211" s="217" t="s">
        <v>250</v>
      </c>
      <c r="G211" s="218" t="s">
        <v>194</v>
      </c>
      <c r="H211" s="219">
        <v>27.916</v>
      </c>
      <c r="I211" s="220"/>
      <c r="J211" s="221">
        <f>ROUND(I211*H211,2)</f>
        <v>0</v>
      </c>
      <c r="K211" s="217" t="s">
        <v>172</v>
      </c>
      <c r="L211" s="47"/>
      <c r="M211" s="222" t="s">
        <v>19</v>
      </c>
      <c r="N211" s="223" t="s">
        <v>42</v>
      </c>
      <c r="O211" s="87"/>
      <c r="P211" s="224">
        <f>O211*H211</f>
        <v>0</v>
      </c>
      <c r="Q211" s="224">
        <v>2.5018699999999998</v>
      </c>
      <c r="R211" s="224">
        <f>Q211*H211</f>
        <v>69.842202919999991</v>
      </c>
      <c r="S211" s="224">
        <v>0</v>
      </c>
      <c r="T211" s="225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173</v>
      </c>
      <c r="AT211" s="226" t="s">
        <v>168</v>
      </c>
      <c r="AU211" s="226" t="s">
        <v>81</v>
      </c>
      <c r="AY211" s="20" t="s">
        <v>166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79</v>
      </c>
      <c r="BK211" s="227">
        <f>ROUND(I211*H211,2)</f>
        <v>0</v>
      </c>
      <c r="BL211" s="20" t="s">
        <v>173</v>
      </c>
      <c r="BM211" s="226" t="s">
        <v>251</v>
      </c>
    </row>
    <row r="212" s="2" customFormat="1">
      <c r="A212" s="41"/>
      <c r="B212" s="42"/>
      <c r="C212" s="43"/>
      <c r="D212" s="228" t="s">
        <v>175</v>
      </c>
      <c r="E212" s="43"/>
      <c r="F212" s="229" t="s">
        <v>252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175</v>
      </c>
      <c r="AU212" s="20" t="s">
        <v>81</v>
      </c>
    </row>
    <row r="213" s="13" customFormat="1">
      <c r="A213" s="13"/>
      <c r="B213" s="233"/>
      <c r="C213" s="234"/>
      <c r="D213" s="235" t="s">
        <v>177</v>
      </c>
      <c r="E213" s="236" t="s">
        <v>19</v>
      </c>
      <c r="F213" s="237" t="s">
        <v>253</v>
      </c>
      <c r="G213" s="234"/>
      <c r="H213" s="236" t="s">
        <v>19</v>
      </c>
      <c r="I213" s="238"/>
      <c r="J213" s="234"/>
      <c r="K213" s="234"/>
      <c r="L213" s="239"/>
      <c r="M213" s="240"/>
      <c r="N213" s="241"/>
      <c r="O213" s="241"/>
      <c r="P213" s="241"/>
      <c r="Q213" s="241"/>
      <c r="R213" s="241"/>
      <c r="S213" s="241"/>
      <c r="T213" s="24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3" t="s">
        <v>177</v>
      </c>
      <c r="AU213" s="243" t="s">
        <v>81</v>
      </c>
      <c r="AV213" s="13" t="s">
        <v>79</v>
      </c>
      <c r="AW213" s="13" t="s">
        <v>33</v>
      </c>
      <c r="AX213" s="13" t="s">
        <v>71</v>
      </c>
      <c r="AY213" s="243" t="s">
        <v>166</v>
      </c>
    </row>
    <row r="214" s="14" customFormat="1">
      <c r="A214" s="14"/>
      <c r="B214" s="244"/>
      <c r="C214" s="245"/>
      <c r="D214" s="235" t="s">
        <v>177</v>
      </c>
      <c r="E214" s="246" t="s">
        <v>19</v>
      </c>
      <c r="F214" s="247" t="s">
        <v>254</v>
      </c>
      <c r="G214" s="245"/>
      <c r="H214" s="248">
        <v>3.8199999999999998</v>
      </c>
      <c r="I214" s="249"/>
      <c r="J214" s="245"/>
      <c r="K214" s="245"/>
      <c r="L214" s="250"/>
      <c r="M214" s="251"/>
      <c r="N214" s="252"/>
      <c r="O214" s="252"/>
      <c r="P214" s="252"/>
      <c r="Q214" s="252"/>
      <c r="R214" s="252"/>
      <c r="S214" s="252"/>
      <c r="T214" s="253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4" t="s">
        <v>177</v>
      </c>
      <c r="AU214" s="254" t="s">
        <v>81</v>
      </c>
      <c r="AV214" s="14" t="s">
        <v>81</v>
      </c>
      <c r="AW214" s="14" t="s">
        <v>33</v>
      </c>
      <c r="AX214" s="14" t="s">
        <v>71</v>
      </c>
      <c r="AY214" s="254" t="s">
        <v>166</v>
      </c>
    </row>
    <row r="215" s="14" customFormat="1">
      <c r="A215" s="14"/>
      <c r="B215" s="244"/>
      <c r="C215" s="245"/>
      <c r="D215" s="235" t="s">
        <v>177</v>
      </c>
      <c r="E215" s="246" t="s">
        <v>19</v>
      </c>
      <c r="F215" s="247" t="s">
        <v>255</v>
      </c>
      <c r="G215" s="245"/>
      <c r="H215" s="248">
        <v>2.1360000000000001</v>
      </c>
      <c r="I215" s="249"/>
      <c r="J215" s="245"/>
      <c r="K215" s="245"/>
      <c r="L215" s="250"/>
      <c r="M215" s="251"/>
      <c r="N215" s="252"/>
      <c r="O215" s="252"/>
      <c r="P215" s="252"/>
      <c r="Q215" s="252"/>
      <c r="R215" s="252"/>
      <c r="S215" s="252"/>
      <c r="T215" s="253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4" t="s">
        <v>177</v>
      </c>
      <c r="AU215" s="254" t="s">
        <v>81</v>
      </c>
      <c r="AV215" s="14" t="s">
        <v>81</v>
      </c>
      <c r="AW215" s="14" t="s">
        <v>33</v>
      </c>
      <c r="AX215" s="14" t="s">
        <v>71</v>
      </c>
      <c r="AY215" s="254" t="s">
        <v>166</v>
      </c>
    </row>
    <row r="216" s="14" customFormat="1">
      <c r="A216" s="14"/>
      <c r="B216" s="244"/>
      <c r="C216" s="245"/>
      <c r="D216" s="235" t="s">
        <v>177</v>
      </c>
      <c r="E216" s="246" t="s">
        <v>19</v>
      </c>
      <c r="F216" s="247" t="s">
        <v>256</v>
      </c>
      <c r="G216" s="245"/>
      <c r="H216" s="248">
        <v>4.0199999999999996</v>
      </c>
      <c r="I216" s="249"/>
      <c r="J216" s="245"/>
      <c r="K216" s="245"/>
      <c r="L216" s="250"/>
      <c r="M216" s="251"/>
      <c r="N216" s="252"/>
      <c r="O216" s="252"/>
      <c r="P216" s="252"/>
      <c r="Q216" s="252"/>
      <c r="R216" s="252"/>
      <c r="S216" s="252"/>
      <c r="T216" s="253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4" t="s">
        <v>177</v>
      </c>
      <c r="AU216" s="254" t="s">
        <v>81</v>
      </c>
      <c r="AV216" s="14" t="s">
        <v>81</v>
      </c>
      <c r="AW216" s="14" t="s">
        <v>33</v>
      </c>
      <c r="AX216" s="14" t="s">
        <v>71</v>
      </c>
      <c r="AY216" s="254" t="s">
        <v>166</v>
      </c>
    </row>
    <row r="217" s="14" customFormat="1">
      <c r="A217" s="14"/>
      <c r="B217" s="244"/>
      <c r="C217" s="245"/>
      <c r="D217" s="235" t="s">
        <v>177</v>
      </c>
      <c r="E217" s="246" t="s">
        <v>19</v>
      </c>
      <c r="F217" s="247" t="s">
        <v>257</v>
      </c>
      <c r="G217" s="245"/>
      <c r="H217" s="248">
        <v>2.5880000000000001</v>
      </c>
      <c r="I217" s="249"/>
      <c r="J217" s="245"/>
      <c r="K217" s="245"/>
      <c r="L217" s="250"/>
      <c r="M217" s="251"/>
      <c r="N217" s="252"/>
      <c r="O217" s="252"/>
      <c r="P217" s="252"/>
      <c r="Q217" s="252"/>
      <c r="R217" s="252"/>
      <c r="S217" s="252"/>
      <c r="T217" s="253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4" t="s">
        <v>177</v>
      </c>
      <c r="AU217" s="254" t="s">
        <v>81</v>
      </c>
      <c r="AV217" s="14" t="s">
        <v>81</v>
      </c>
      <c r="AW217" s="14" t="s">
        <v>33</v>
      </c>
      <c r="AX217" s="14" t="s">
        <v>71</v>
      </c>
      <c r="AY217" s="254" t="s">
        <v>166</v>
      </c>
    </row>
    <row r="218" s="14" customFormat="1">
      <c r="A218" s="14"/>
      <c r="B218" s="244"/>
      <c r="C218" s="245"/>
      <c r="D218" s="235" t="s">
        <v>177</v>
      </c>
      <c r="E218" s="246" t="s">
        <v>19</v>
      </c>
      <c r="F218" s="247" t="s">
        <v>258</v>
      </c>
      <c r="G218" s="245"/>
      <c r="H218" s="248">
        <v>3.7850000000000001</v>
      </c>
      <c r="I218" s="249"/>
      <c r="J218" s="245"/>
      <c r="K218" s="245"/>
      <c r="L218" s="250"/>
      <c r="M218" s="251"/>
      <c r="N218" s="252"/>
      <c r="O218" s="252"/>
      <c r="P218" s="252"/>
      <c r="Q218" s="252"/>
      <c r="R218" s="252"/>
      <c r="S218" s="252"/>
      <c r="T218" s="253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4" t="s">
        <v>177</v>
      </c>
      <c r="AU218" s="254" t="s">
        <v>81</v>
      </c>
      <c r="AV218" s="14" t="s">
        <v>81</v>
      </c>
      <c r="AW218" s="14" t="s">
        <v>33</v>
      </c>
      <c r="AX218" s="14" t="s">
        <v>71</v>
      </c>
      <c r="AY218" s="254" t="s">
        <v>166</v>
      </c>
    </row>
    <row r="219" s="14" customFormat="1">
      <c r="A219" s="14"/>
      <c r="B219" s="244"/>
      <c r="C219" s="245"/>
      <c r="D219" s="235" t="s">
        <v>177</v>
      </c>
      <c r="E219" s="246" t="s">
        <v>19</v>
      </c>
      <c r="F219" s="247" t="s">
        <v>259</v>
      </c>
      <c r="G219" s="245"/>
      <c r="H219" s="248">
        <v>6.9420000000000002</v>
      </c>
      <c r="I219" s="249"/>
      <c r="J219" s="245"/>
      <c r="K219" s="245"/>
      <c r="L219" s="250"/>
      <c r="M219" s="251"/>
      <c r="N219" s="252"/>
      <c r="O219" s="252"/>
      <c r="P219" s="252"/>
      <c r="Q219" s="252"/>
      <c r="R219" s="252"/>
      <c r="S219" s="252"/>
      <c r="T219" s="253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4" t="s">
        <v>177</v>
      </c>
      <c r="AU219" s="254" t="s">
        <v>81</v>
      </c>
      <c r="AV219" s="14" t="s">
        <v>81</v>
      </c>
      <c r="AW219" s="14" t="s">
        <v>33</v>
      </c>
      <c r="AX219" s="14" t="s">
        <v>71</v>
      </c>
      <c r="AY219" s="254" t="s">
        <v>166</v>
      </c>
    </row>
    <row r="220" s="14" customFormat="1">
      <c r="A220" s="14"/>
      <c r="B220" s="244"/>
      <c r="C220" s="245"/>
      <c r="D220" s="235" t="s">
        <v>177</v>
      </c>
      <c r="E220" s="246" t="s">
        <v>19</v>
      </c>
      <c r="F220" s="247" t="s">
        <v>260</v>
      </c>
      <c r="G220" s="245"/>
      <c r="H220" s="248">
        <v>1.6559999999999999</v>
      </c>
      <c r="I220" s="249"/>
      <c r="J220" s="245"/>
      <c r="K220" s="245"/>
      <c r="L220" s="250"/>
      <c r="M220" s="251"/>
      <c r="N220" s="252"/>
      <c r="O220" s="252"/>
      <c r="P220" s="252"/>
      <c r="Q220" s="252"/>
      <c r="R220" s="252"/>
      <c r="S220" s="252"/>
      <c r="T220" s="253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4" t="s">
        <v>177</v>
      </c>
      <c r="AU220" s="254" t="s">
        <v>81</v>
      </c>
      <c r="AV220" s="14" t="s">
        <v>81</v>
      </c>
      <c r="AW220" s="14" t="s">
        <v>33</v>
      </c>
      <c r="AX220" s="14" t="s">
        <v>71</v>
      </c>
      <c r="AY220" s="254" t="s">
        <v>166</v>
      </c>
    </row>
    <row r="221" s="14" customFormat="1">
      <c r="A221" s="14"/>
      <c r="B221" s="244"/>
      <c r="C221" s="245"/>
      <c r="D221" s="235" t="s">
        <v>177</v>
      </c>
      <c r="E221" s="246" t="s">
        <v>19</v>
      </c>
      <c r="F221" s="247" t="s">
        <v>261</v>
      </c>
      <c r="G221" s="245"/>
      <c r="H221" s="248">
        <v>1.851</v>
      </c>
      <c r="I221" s="249"/>
      <c r="J221" s="245"/>
      <c r="K221" s="245"/>
      <c r="L221" s="250"/>
      <c r="M221" s="251"/>
      <c r="N221" s="252"/>
      <c r="O221" s="252"/>
      <c r="P221" s="252"/>
      <c r="Q221" s="252"/>
      <c r="R221" s="252"/>
      <c r="S221" s="252"/>
      <c r="T221" s="253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4" t="s">
        <v>177</v>
      </c>
      <c r="AU221" s="254" t="s">
        <v>81</v>
      </c>
      <c r="AV221" s="14" t="s">
        <v>81</v>
      </c>
      <c r="AW221" s="14" t="s">
        <v>33</v>
      </c>
      <c r="AX221" s="14" t="s">
        <v>71</v>
      </c>
      <c r="AY221" s="254" t="s">
        <v>166</v>
      </c>
    </row>
    <row r="222" s="14" customFormat="1">
      <c r="A222" s="14"/>
      <c r="B222" s="244"/>
      <c r="C222" s="245"/>
      <c r="D222" s="235" t="s">
        <v>177</v>
      </c>
      <c r="E222" s="246" t="s">
        <v>19</v>
      </c>
      <c r="F222" s="247" t="s">
        <v>262</v>
      </c>
      <c r="G222" s="245"/>
      <c r="H222" s="248">
        <v>1.1180000000000001</v>
      </c>
      <c r="I222" s="249"/>
      <c r="J222" s="245"/>
      <c r="K222" s="245"/>
      <c r="L222" s="250"/>
      <c r="M222" s="251"/>
      <c r="N222" s="252"/>
      <c r="O222" s="252"/>
      <c r="P222" s="252"/>
      <c r="Q222" s="252"/>
      <c r="R222" s="252"/>
      <c r="S222" s="252"/>
      <c r="T222" s="253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4" t="s">
        <v>177</v>
      </c>
      <c r="AU222" s="254" t="s">
        <v>81</v>
      </c>
      <c r="AV222" s="14" t="s">
        <v>81</v>
      </c>
      <c r="AW222" s="14" t="s">
        <v>33</v>
      </c>
      <c r="AX222" s="14" t="s">
        <v>71</v>
      </c>
      <c r="AY222" s="254" t="s">
        <v>166</v>
      </c>
    </row>
    <row r="223" s="15" customFormat="1">
      <c r="A223" s="15"/>
      <c r="B223" s="255"/>
      <c r="C223" s="256"/>
      <c r="D223" s="235" t="s">
        <v>177</v>
      </c>
      <c r="E223" s="257" t="s">
        <v>19</v>
      </c>
      <c r="F223" s="258" t="s">
        <v>180</v>
      </c>
      <c r="G223" s="256"/>
      <c r="H223" s="259">
        <v>27.915999999999997</v>
      </c>
      <c r="I223" s="260"/>
      <c r="J223" s="256"/>
      <c r="K223" s="256"/>
      <c r="L223" s="261"/>
      <c r="M223" s="262"/>
      <c r="N223" s="263"/>
      <c r="O223" s="263"/>
      <c r="P223" s="263"/>
      <c r="Q223" s="263"/>
      <c r="R223" s="263"/>
      <c r="S223" s="263"/>
      <c r="T223" s="264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5" t="s">
        <v>177</v>
      </c>
      <c r="AU223" s="265" t="s">
        <v>81</v>
      </c>
      <c r="AV223" s="15" t="s">
        <v>173</v>
      </c>
      <c r="AW223" s="15" t="s">
        <v>33</v>
      </c>
      <c r="AX223" s="15" t="s">
        <v>79</v>
      </c>
      <c r="AY223" s="265" t="s">
        <v>166</v>
      </c>
    </row>
    <row r="224" s="2" customFormat="1" ht="16.5" customHeight="1">
      <c r="A224" s="41"/>
      <c r="B224" s="42"/>
      <c r="C224" s="215" t="s">
        <v>263</v>
      </c>
      <c r="D224" s="215" t="s">
        <v>168</v>
      </c>
      <c r="E224" s="216" t="s">
        <v>264</v>
      </c>
      <c r="F224" s="217" t="s">
        <v>265</v>
      </c>
      <c r="G224" s="218" t="s">
        <v>234</v>
      </c>
      <c r="H224" s="219">
        <v>0.66800000000000004</v>
      </c>
      <c r="I224" s="220"/>
      <c r="J224" s="221">
        <f>ROUND(I224*H224,2)</f>
        <v>0</v>
      </c>
      <c r="K224" s="217" t="s">
        <v>172</v>
      </c>
      <c r="L224" s="47"/>
      <c r="M224" s="222" t="s">
        <v>19</v>
      </c>
      <c r="N224" s="223" t="s">
        <v>42</v>
      </c>
      <c r="O224" s="87"/>
      <c r="P224" s="224">
        <f>O224*H224</f>
        <v>0</v>
      </c>
      <c r="Q224" s="224">
        <v>1.0606199999999999</v>
      </c>
      <c r="R224" s="224">
        <f>Q224*H224</f>
        <v>0.70849415999999998</v>
      </c>
      <c r="S224" s="224">
        <v>0</v>
      </c>
      <c r="T224" s="225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6" t="s">
        <v>173</v>
      </c>
      <c r="AT224" s="226" t="s">
        <v>168</v>
      </c>
      <c r="AU224" s="226" t="s">
        <v>81</v>
      </c>
      <c r="AY224" s="20" t="s">
        <v>166</v>
      </c>
      <c r="BE224" s="227">
        <f>IF(N224="základní",J224,0)</f>
        <v>0</v>
      </c>
      <c r="BF224" s="227">
        <f>IF(N224="snížená",J224,0)</f>
        <v>0</v>
      </c>
      <c r="BG224" s="227">
        <f>IF(N224="zákl. přenesená",J224,0)</f>
        <v>0</v>
      </c>
      <c r="BH224" s="227">
        <f>IF(N224="sníž. přenesená",J224,0)</f>
        <v>0</v>
      </c>
      <c r="BI224" s="227">
        <f>IF(N224="nulová",J224,0)</f>
        <v>0</v>
      </c>
      <c r="BJ224" s="20" t="s">
        <v>79</v>
      </c>
      <c r="BK224" s="227">
        <f>ROUND(I224*H224,2)</f>
        <v>0</v>
      </c>
      <c r="BL224" s="20" t="s">
        <v>173</v>
      </c>
      <c r="BM224" s="226" t="s">
        <v>266</v>
      </c>
    </row>
    <row r="225" s="2" customFormat="1">
      <c r="A225" s="41"/>
      <c r="B225" s="42"/>
      <c r="C225" s="43"/>
      <c r="D225" s="228" t="s">
        <v>175</v>
      </c>
      <c r="E225" s="43"/>
      <c r="F225" s="229" t="s">
        <v>267</v>
      </c>
      <c r="G225" s="43"/>
      <c r="H225" s="43"/>
      <c r="I225" s="230"/>
      <c r="J225" s="43"/>
      <c r="K225" s="43"/>
      <c r="L225" s="47"/>
      <c r="M225" s="231"/>
      <c r="N225" s="232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175</v>
      </c>
      <c r="AU225" s="20" t="s">
        <v>81</v>
      </c>
    </row>
    <row r="226" s="13" customFormat="1">
      <c r="A226" s="13"/>
      <c r="B226" s="233"/>
      <c r="C226" s="234"/>
      <c r="D226" s="235" t="s">
        <v>177</v>
      </c>
      <c r="E226" s="236" t="s">
        <v>19</v>
      </c>
      <c r="F226" s="237" t="s">
        <v>253</v>
      </c>
      <c r="G226" s="234"/>
      <c r="H226" s="236" t="s">
        <v>19</v>
      </c>
      <c r="I226" s="238"/>
      <c r="J226" s="234"/>
      <c r="K226" s="234"/>
      <c r="L226" s="239"/>
      <c r="M226" s="240"/>
      <c r="N226" s="241"/>
      <c r="O226" s="241"/>
      <c r="P226" s="241"/>
      <c r="Q226" s="241"/>
      <c r="R226" s="241"/>
      <c r="S226" s="241"/>
      <c r="T226" s="242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3" t="s">
        <v>177</v>
      </c>
      <c r="AU226" s="243" t="s">
        <v>81</v>
      </c>
      <c r="AV226" s="13" t="s">
        <v>79</v>
      </c>
      <c r="AW226" s="13" t="s">
        <v>33</v>
      </c>
      <c r="AX226" s="13" t="s">
        <v>71</v>
      </c>
      <c r="AY226" s="243" t="s">
        <v>166</v>
      </c>
    </row>
    <row r="227" s="13" customFormat="1">
      <c r="A227" s="13"/>
      <c r="B227" s="233"/>
      <c r="C227" s="234"/>
      <c r="D227" s="235" t="s">
        <v>177</v>
      </c>
      <c r="E227" s="236" t="s">
        <v>19</v>
      </c>
      <c r="F227" s="237" t="s">
        <v>268</v>
      </c>
      <c r="G227" s="234"/>
      <c r="H227" s="236" t="s">
        <v>19</v>
      </c>
      <c r="I227" s="238"/>
      <c r="J227" s="234"/>
      <c r="K227" s="234"/>
      <c r="L227" s="239"/>
      <c r="M227" s="240"/>
      <c r="N227" s="241"/>
      <c r="O227" s="241"/>
      <c r="P227" s="241"/>
      <c r="Q227" s="241"/>
      <c r="R227" s="241"/>
      <c r="S227" s="241"/>
      <c r="T227" s="242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3" t="s">
        <v>177</v>
      </c>
      <c r="AU227" s="243" t="s">
        <v>81</v>
      </c>
      <c r="AV227" s="13" t="s">
        <v>79</v>
      </c>
      <c r="AW227" s="13" t="s">
        <v>33</v>
      </c>
      <c r="AX227" s="13" t="s">
        <v>71</v>
      </c>
      <c r="AY227" s="243" t="s">
        <v>166</v>
      </c>
    </row>
    <row r="228" s="14" customFormat="1">
      <c r="A228" s="14"/>
      <c r="B228" s="244"/>
      <c r="C228" s="245"/>
      <c r="D228" s="235" t="s">
        <v>177</v>
      </c>
      <c r="E228" s="246" t="s">
        <v>19</v>
      </c>
      <c r="F228" s="247" t="s">
        <v>269</v>
      </c>
      <c r="G228" s="245"/>
      <c r="H228" s="248">
        <v>0.091999999999999998</v>
      </c>
      <c r="I228" s="249"/>
      <c r="J228" s="245"/>
      <c r="K228" s="245"/>
      <c r="L228" s="250"/>
      <c r="M228" s="251"/>
      <c r="N228" s="252"/>
      <c r="O228" s="252"/>
      <c r="P228" s="252"/>
      <c r="Q228" s="252"/>
      <c r="R228" s="252"/>
      <c r="S228" s="252"/>
      <c r="T228" s="253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4" t="s">
        <v>177</v>
      </c>
      <c r="AU228" s="254" t="s">
        <v>81</v>
      </c>
      <c r="AV228" s="14" t="s">
        <v>81</v>
      </c>
      <c r="AW228" s="14" t="s">
        <v>33</v>
      </c>
      <c r="AX228" s="14" t="s">
        <v>71</v>
      </c>
      <c r="AY228" s="254" t="s">
        <v>166</v>
      </c>
    </row>
    <row r="229" s="13" customFormat="1">
      <c r="A229" s="13"/>
      <c r="B229" s="233"/>
      <c r="C229" s="234"/>
      <c r="D229" s="235" t="s">
        <v>177</v>
      </c>
      <c r="E229" s="236" t="s">
        <v>19</v>
      </c>
      <c r="F229" s="237" t="s">
        <v>270</v>
      </c>
      <c r="G229" s="234"/>
      <c r="H229" s="236" t="s">
        <v>19</v>
      </c>
      <c r="I229" s="238"/>
      <c r="J229" s="234"/>
      <c r="K229" s="234"/>
      <c r="L229" s="239"/>
      <c r="M229" s="240"/>
      <c r="N229" s="241"/>
      <c r="O229" s="241"/>
      <c r="P229" s="241"/>
      <c r="Q229" s="241"/>
      <c r="R229" s="241"/>
      <c r="S229" s="241"/>
      <c r="T229" s="242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3" t="s">
        <v>177</v>
      </c>
      <c r="AU229" s="243" t="s">
        <v>81</v>
      </c>
      <c r="AV229" s="13" t="s">
        <v>79</v>
      </c>
      <c r="AW229" s="13" t="s">
        <v>33</v>
      </c>
      <c r="AX229" s="13" t="s">
        <v>71</v>
      </c>
      <c r="AY229" s="243" t="s">
        <v>166</v>
      </c>
    </row>
    <row r="230" s="14" customFormat="1">
      <c r="A230" s="14"/>
      <c r="B230" s="244"/>
      <c r="C230" s="245"/>
      <c r="D230" s="235" t="s">
        <v>177</v>
      </c>
      <c r="E230" s="246" t="s">
        <v>19</v>
      </c>
      <c r="F230" s="247" t="s">
        <v>271</v>
      </c>
      <c r="G230" s="245"/>
      <c r="H230" s="248">
        <v>0.055</v>
      </c>
      <c r="I230" s="249"/>
      <c r="J230" s="245"/>
      <c r="K230" s="245"/>
      <c r="L230" s="250"/>
      <c r="M230" s="251"/>
      <c r="N230" s="252"/>
      <c r="O230" s="252"/>
      <c r="P230" s="252"/>
      <c r="Q230" s="252"/>
      <c r="R230" s="252"/>
      <c r="S230" s="252"/>
      <c r="T230" s="253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4" t="s">
        <v>177</v>
      </c>
      <c r="AU230" s="254" t="s">
        <v>81</v>
      </c>
      <c r="AV230" s="14" t="s">
        <v>81</v>
      </c>
      <c r="AW230" s="14" t="s">
        <v>33</v>
      </c>
      <c r="AX230" s="14" t="s">
        <v>71</v>
      </c>
      <c r="AY230" s="254" t="s">
        <v>166</v>
      </c>
    </row>
    <row r="231" s="13" customFormat="1">
      <c r="A231" s="13"/>
      <c r="B231" s="233"/>
      <c r="C231" s="234"/>
      <c r="D231" s="235" t="s">
        <v>177</v>
      </c>
      <c r="E231" s="236" t="s">
        <v>19</v>
      </c>
      <c r="F231" s="237" t="s">
        <v>272</v>
      </c>
      <c r="G231" s="234"/>
      <c r="H231" s="236" t="s">
        <v>19</v>
      </c>
      <c r="I231" s="238"/>
      <c r="J231" s="234"/>
      <c r="K231" s="234"/>
      <c r="L231" s="239"/>
      <c r="M231" s="240"/>
      <c r="N231" s="241"/>
      <c r="O231" s="241"/>
      <c r="P231" s="241"/>
      <c r="Q231" s="241"/>
      <c r="R231" s="241"/>
      <c r="S231" s="241"/>
      <c r="T231" s="242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3" t="s">
        <v>177</v>
      </c>
      <c r="AU231" s="243" t="s">
        <v>81</v>
      </c>
      <c r="AV231" s="13" t="s">
        <v>79</v>
      </c>
      <c r="AW231" s="13" t="s">
        <v>33</v>
      </c>
      <c r="AX231" s="13" t="s">
        <v>71</v>
      </c>
      <c r="AY231" s="243" t="s">
        <v>166</v>
      </c>
    </row>
    <row r="232" s="14" customFormat="1">
      <c r="A232" s="14"/>
      <c r="B232" s="244"/>
      <c r="C232" s="245"/>
      <c r="D232" s="235" t="s">
        <v>177</v>
      </c>
      <c r="E232" s="246" t="s">
        <v>19</v>
      </c>
      <c r="F232" s="247" t="s">
        <v>273</v>
      </c>
      <c r="G232" s="245"/>
      <c r="H232" s="248">
        <v>0.52100000000000002</v>
      </c>
      <c r="I232" s="249"/>
      <c r="J232" s="245"/>
      <c r="K232" s="245"/>
      <c r="L232" s="250"/>
      <c r="M232" s="251"/>
      <c r="N232" s="252"/>
      <c r="O232" s="252"/>
      <c r="P232" s="252"/>
      <c r="Q232" s="252"/>
      <c r="R232" s="252"/>
      <c r="S232" s="252"/>
      <c r="T232" s="253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4" t="s">
        <v>177</v>
      </c>
      <c r="AU232" s="254" t="s">
        <v>81</v>
      </c>
      <c r="AV232" s="14" t="s">
        <v>81</v>
      </c>
      <c r="AW232" s="14" t="s">
        <v>33</v>
      </c>
      <c r="AX232" s="14" t="s">
        <v>71</v>
      </c>
      <c r="AY232" s="254" t="s">
        <v>166</v>
      </c>
    </row>
    <row r="233" s="15" customFormat="1">
      <c r="A233" s="15"/>
      <c r="B233" s="255"/>
      <c r="C233" s="256"/>
      <c r="D233" s="235" t="s">
        <v>177</v>
      </c>
      <c r="E233" s="257" t="s">
        <v>19</v>
      </c>
      <c r="F233" s="258" t="s">
        <v>180</v>
      </c>
      <c r="G233" s="256"/>
      <c r="H233" s="259">
        <v>0.66800000000000004</v>
      </c>
      <c r="I233" s="260"/>
      <c r="J233" s="256"/>
      <c r="K233" s="256"/>
      <c r="L233" s="261"/>
      <c r="M233" s="262"/>
      <c r="N233" s="263"/>
      <c r="O233" s="263"/>
      <c r="P233" s="263"/>
      <c r="Q233" s="263"/>
      <c r="R233" s="263"/>
      <c r="S233" s="263"/>
      <c r="T233" s="264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65" t="s">
        <v>177</v>
      </c>
      <c r="AU233" s="265" t="s">
        <v>81</v>
      </c>
      <c r="AV233" s="15" t="s">
        <v>173</v>
      </c>
      <c r="AW233" s="15" t="s">
        <v>33</v>
      </c>
      <c r="AX233" s="15" t="s">
        <v>79</v>
      </c>
      <c r="AY233" s="265" t="s">
        <v>166</v>
      </c>
    </row>
    <row r="234" s="2" customFormat="1" ht="24.15" customHeight="1">
      <c r="A234" s="41"/>
      <c r="B234" s="42"/>
      <c r="C234" s="215" t="s">
        <v>274</v>
      </c>
      <c r="D234" s="215" t="s">
        <v>168</v>
      </c>
      <c r="E234" s="216" t="s">
        <v>275</v>
      </c>
      <c r="F234" s="217" t="s">
        <v>276</v>
      </c>
      <c r="G234" s="218" t="s">
        <v>188</v>
      </c>
      <c r="H234" s="219">
        <v>95.316000000000002</v>
      </c>
      <c r="I234" s="220"/>
      <c r="J234" s="221">
        <f>ROUND(I234*H234,2)</f>
        <v>0</v>
      </c>
      <c r="K234" s="217" t="s">
        <v>172</v>
      </c>
      <c r="L234" s="47"/>
      <c r="M234" s="222" t="s">
        <v>19</v>
      </c>
      <c r="N234" s="223" t="s">
        <v>42</v>
      </c>
      <c r="O234" s="87"/>
      <c r="P234" s="224">
        <f>O234*H234</f>
        <v>0</v>
      </c>
      <c r="Q234" s="224">
        <v>0.99007999999999996</v>
      </c>
      <c r="R234" s="224">
        <f>Q234*H234</f>
        <v>94.370465280000005</v>
      </c>
      <c r="S234" s="224">
        <v>0</v>
      </c>
      <c r="T234" s="225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6" t="s">
        <v>173</v>
      </c>
      <c r="AT234" s="226" t="s">
        <v>168</v>
      </c>
      <c r="AU234" s="226" t="s">
        <v>81</v>
      </c>
      <c r="AY234" s="20" t="s">
        <v>166</v>
      </c>
      <c r="BE234" s="227">
        <f>IF(N234="základní",J234,0)</f>
        <v>0</v>
      </c>
      <c r="BF234" s="227">
        <f>IF(N234="snížená",J234,0)</f>
        <v>0</v>
      </c>
      <c r="BG234" s="227">
        <f>IF(N234="zákl. přenesená",J234,0)</f>
        <v>0</v>
      </c>
      <c r="BH234" s="227">
        <f>IF(N234="sníž. přenesená",J234,0)</f>
        <v>0</v>
      </c>
      <c r="BI234" s="227">
        <f>IF(N234="nulová",J234,0)</f>
        <v>0</v>
      </c>
      <c r="BJ234" s="20" t="s">
        <v>79</v>
      </c>
      <c r="BK234" s="227">
        <f>ROUND(I234*H234,2)</f>
        <v>0</v>
      </c>
      <c r="BL234" s="20" t="s">
        <v>173</v>
      </c>
      <c r="BM234" s="226" t="s">
        <v>277</v>
      </c>
    </row>
    <row r="235" s="2" customFormat="1">
      <c r="A235" s="41"/>
      <c r="B235" s="42"/>
      <c r="C235" s="43"/>
      <c r="D235" s="228" t="s">
        <v>175</v>
      </c>
      <c r="E235" s="43"/>
      <c r="F235" s="229" t="s">
        <v>278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175</v>
      </c>
      <c r="AU235" s="20" t="s">
        <v>81</v>
      </c>
    </row>
    <row r="236" s="13" customFormat="1">
      <c r="A236" s="13"/>
      <c r="B236" s="233"/>
      <c r="C236" s="234"/>
      <c r="D236" s="235" t="s">
        <v>177</v>
      </c>
      <c r="E236" s="236" t="s">
        <v>19</v>
      </c>
      <c r="F236" s="237" t="s">
        <v>253</v>
      </c>
      <c r="G236" s="234"/>
      <c r="H236" s="236" t="s">
        <v>19</v>
      </c>
      <c r="I236" s="238"/>
      <c r="J236" s="234"/>
      <c r="K236" s="234"/>
      <c r="L236" s="239"/>
      <c r="M236" s="240"/>
      <c r="N236" s="241"/>
      <c r="O236" s="241"/>
      <c r="P236" s="241"/>
      <c r="Q236" s="241"/>
      <c r="R236" s="241"/>
      <c r="S236" s="241"/>
      <c r="T236" s="242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3" t="s">
        <v>177</v>
      </c>
      <c r="AU236" s="243" t="s">
        <v>81</v>
      </c>
      <c r="AV236" s="13" t="s">
        <v>79</v>
      </c>
      <c r="AW236" s="13" t="s">
        <v>33</v>
      </c>
      <c r="AX236" s="13" t="s">
        <v>71</v>
      </c>
      <c r="AY236" s="243" t="s">
        <v>166</v>
      </c>
    </row>
    <row r="237" s="14" customFormat="1">
      <c r="A237" s="14"/>
      <c r="B237" s="244"/>
      <c r="C237" s="245"/>
      <c r="D237" s="235" t="s">
        <v>177</v>
      </c>
      <c r="E237" s="246" t="s">
        <v>19</v>
      </c>
      <c r="F237" s="247" t="s">
        <v>279</v>
      </c>
      <c r="G237" s="245"/>
      <c r="H237" s="248">
        <v>2.1579999999999999</v>
      </c>
      <c r="I237" s="249"/>
      <c r="J237" s="245"/>
      <c r="K237" s="245"/>
      <c r="L237" s="250"/>
      <c r="M237" s="251"/>
      <c r="N237" s="252"/>
      <c r="O237" s="252"/>
      <c r="P237" s="252"/>
      <c r="Q237" s="252"/>
      <c r="R237" s="252"/>
      <c r="S237" s="252"/>
      <c r="T237" s="253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4" t="s">
        <v>177</v>
      </c>
      <c r="AU237" s="254" t="s">
        <v>81</v>
      </c>
      <c r="AV237" s="14" t="s">
        <v>81</v>
      </c>
      <c r="AW237" s="14" t="s">
        <v>33</v>
      </c>
      <c r="AX237" s="14" t="s">
        <v>71</v>
      </c>
      <c r="AY237" s="254" t="s">
        <v>166</v>
      </c>
    </row>
    <row r="238" s="14" customFormat="1">
      <c r="A238" s="14"/>
      <c r="B238" s="244"/>
      <c r="C238" s="245"/>
      <c r="D238" s="235" t="s">
        <v>177</v>
      </c>
      <c r="E238" s="246" t="s">
        <v>19</v>
      </c>
      <c r="F238" s="247" t="s">
        <v>280</v>
      </c>
      <c r="G238" s="245"/>
      <c r="H238" s="248">
        <v>2.7959999999999998</v>
      </c>
      <c r="I238" s="249"/>
      <c r="J238" s="245"/>
      <c r="K238" s="245"/>
      <c r="L238" s="250"/>
      <c r="M238" s="251"/>
      <c r="N238" s="252"/>
      <c r="O238" s="252"/>
      <c r="P238" s="252"/>
      <c r="Q238" s="252"/>
      <c r="R238" s="252"/>
      <c r="S238" s="252"/>
      <c r="T238" s="253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4" t="s">
        <v>177</v>
      </c>
      <c r="AU238" s="254" t="s">
        <v>81</v>
      </c>
      <c r="AV238" s="14" t="s">
        <v>81</v>
      </c>
      <c r="AW238" s="14" t="s">
        <v>33</v>
      </c>
      <c r="AX238" s="14" t="s">
        <v>71</v>
      </c>
      <c r="AY238" s="254" t="s">
        <v>166</v>
      </c>
    </row>
    <row r="239" s="14" customFormat="1">
      <c r="A239" s="14"/>
      <c r="B239" s="244"/>
      <c r="C239" s="245"/>
      <c r="D239" s="235" t="s">
        <v>177</v>
      </c>
      <c r="E239" s="246" t="s">
        <v>19</v>
      </c>
      <c r="F239" s="247" t="s">
        <v>281</v>
      </c>
      <c r="G239" s="245"/>
      <c r="H239" s="248">
        <v>1.6830000000000001</v>
      </c>
      <c r="I239" s="249"/>
      <c r="J239" s="245"/>
      <c r="K239" s="245"/>
      <c r="L239" s="250"/>
      <c r="M239" s="251"/>
      <c r="N239" s="252"/>
      <c r="O239" s="252"/>
      <c r="P239" s="252"/>
      <c r="Q239" s="252"/>
      <c r="R239" s="252"/>
      <c r="S239" s="252"/>
      <c r="T239" s="253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4" t="s">
        <v>177</v>
      </c>
      <c r="AU239" s="254" t="s">
        <v>81</v>
      </c>
      <c r="AV239" s="14" t="s">
        <v>81</v>
      </c>
      <c r="AW239" s="14" t="s">
        <v>33</v>
      </c>
      <c r="AX239" s="14" t="s">
        <v>71</v>
      </c>
      <c r="AY239" s="254" t="s">
        <v>166</v>
      </c>
    </row>
    <row r="240" s="14" customFormat="1">
      <c r="A240" s="14"/>
      <c r="B240" s="244"/>
      <c r="C240" s="245"/>
      <c r="D240" s="235" t="s">
        <v>177</v>
      </c>
      <c r="E240" s="246" t="s">
        <v>19</v>
      </c>
      <c r="F240" s="247" t="s">
        <v>282</v>
      </c>
      <c r="G240" s="245"/>
      <c r="H240" s="248">
        <v>1.782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4" t="s">
        <v>177</v>
      </c>
      <c r="AU240" s="254" t="s">
        <v>81</v>
      </c>
      <c r="AV240" s="14" t="s">
        <v>81</v>
      </c>
      <c r="AW240" s="14" t="s">
        <v>33</v>
      </c>
      <c r="AX240" s="14" t="s">
        <v>71</v>
      </c>
      <c r="AY240" s="254" t="s">
        <v>166</v>
      </c>
    </row>
    <row r="241" s="14" customFormat="1">
      <c r="A241" s="14"/>
      <c r="B241" s="244"/>
      <c r="C241" s="245"/>
      <c r="D241" s="235" t="s">
        <v>177</v>
      </c>
      <c r="E241" s="246" t="s">
        <v>19</v>
      </c>
      <c r="F241" s="247" t="s">
        <v>283</v>
      </c>
      <c r="G241" s="245"/>
      <c r="H241" s="248">
        <v>1.272</v>
      </c>
      <c r="I241" s="249"/>
      <c r="J241" s="245"/>
      <c r="K241" s="245"/>
      <c r="L241" s="250"/>
      <c r="M241" s="251"/>
      <c r="N241" s="252"/>
      <c r="O241" s="252"/>
      <c r="P241" s="252"/>
      <c r="Q241" s="252"/>
      <c r="R241" s="252"/>
      <c r="S241" s="252"/>
      <c r="T241" s="253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4" t="s">
        <v>177</v>
      </c>
      <c r="AU241" s="254" t="s">
        <v>81</v>
      </c>
      <c r="AV241" s="14" t="s">
        <v>81</v>
      </c>
      <c r="AW241" s="14" t="s">
        <v>33</v>
      </c>
      <c r="AX241" s="14" t="s">
        <v>71</v>
      </c>
      <c r="AY241" s="254" t="s">
        <v>166</v>
      </c>
    </row>
    <row r="242" s="14" customFormat="1">
      <c r="A242" s="14"/>
      <c r="B242" s="244"/>
      <c r="C242" s="245"/>
      <c r="D242" s="235" t="s">
        <v>177</v>
      </c>
      <c r="E242" s="246" t="s">
        <v>19</v>
      </c>
      <c r="F242" s="247" t="s">
        <v>284</v>
      </c>
      <c r="G242" s="245"/>
      <c r="H242" s="248">
        <v>2.6400000000000001</v>
      </c>
      <c r="I242" s="249"/>
      <c r="J242" s="245"/>
      <c r="K242" s="245"/>
      <c r="L242" s="250"/>
      <c r="M242" s="251"/>
      <c r="N242" s="252"/>
      <c r="O242" s="252"/>
      <c r="P242" s="252"/>
      <c r="Q242" s="252"/>
      <c r="R242" s="252"/>
      <c r="S242" s="252"/>
      <c r="T242" s="253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4" t="s">
        <v>177</v>
      </c>
      <c r="AU242" s="254" t="s">
        <v>81</v>
      </c>
      <c r="AV242" s="14" t="s">
        <v>81</v>
      </c>
      <c r="AW242" s="14" t="s">
        <v>33</v>
      </c>
      <c r="AX242" s="14" t="s">
        <v>71</v>
      </c>
      <c r="AY242" s="254" t="s">
        <v>166</v>
      </c>
    </row>
    <row r="243" s="14" customFormat="1">
      <c r="A243" s="14"/>
      <c r="B243" s="244"/>
      <c r="C243" s="245"/>
      <c r="D243" s="235" t="s">
        <v>177</v>
      </c>
      <c r="E243" s="246" t="s">
        <v>19</v>
      </c>
      <c r="F243" s="247" t="s">
        <v>285</v>
      </c>
      <c r="G243" s="245"/>
      <c r="H243" s="248">
        <v>9.4499999999999993</v>
      </c>
      <c r="I243" s="249"/>
      <c r="J243" s="245"/>
      <c r="K243" s="245"/>
      <c r="L243" s="250"/>
      <c r="M243" s="251"/>
      <c r="N243" s="252"/>
      <c r="O243" s="252"/>
      <c r="P243" s="252"/>
      <c r="Q243" s="252"/>
      <c r="R243" s="252"/>
      <c r="S243" s="252"/>
      <c r="T243" s="253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4" t="s">
        <v>177</v>
      </c>
      <c r="AU243" s="254" t="s">
        <v>81</v>
      </c>
      <c r="AV243" s="14" t="s">
        <v>81</v>
      </c>
      <c r="AW243" s="14" t="s">
        <v>33</v>
      </c>
      <c r="AX243" s="14" t="s">
        <v>71</v>
      </c>
      <c r="AY243" s="254" t="s">
        <v>166</v>
      </c>
    </row>
    <row r="244" s="14" customFormat="1">
      <c r="A244" s="14"/>
      <c r="B244" s="244"/>
      <c r="C244" s="245"/>
      <c r="D244" s="235" t="s">
        <v>177</v>
      </c>
      <c r="E244" s="246" t="s">
        <v>19</v>
      </c>
      <c r="F244" s="247" t="s">
        <v>286</v>
      </c>
      <c r="G244" s="245"/>
      <c r="H244" s="248">
        <v>4.2000000000000002</v>
      </c>
      <c r="I244" s="249"/>
      <c r="J244" s="245"/>
      <c r="K244" s="245"/>
      <c r="L244" s="250"/>
      <c r="M244" s="251"/>
      <c r="N244" s="252"/>
      <c r="O244" s="252"/>
      <c r="P244" s="252"/>
      <c r="Q244" s="252"/>
      <c r="R244" s="252"/>
      <c r="S244" s="252"/>
      <c r="T244" s="253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4" t="s">
        <v>177</v>
      </c>
      <c r="AU244" s="254" t="s">
        <v>81</v>
      </c>
      <c r="AV244" s="14" t="s">
        <v>81</v>
      </c>
      <c r="AW244" s="14" t="s">
        <v>33</v>
      </c>
      <c r="AX244" s="14" t="s">
        <v>71</v>
      </c>
      <c r="AY244" s="254" t="s">
        <v>166</v>
      </c>
    </row>
    <row r="245" s="14" customFormat="1">
      <c r="A245" s="14"/>
      <c r="B245" s="244"/>
      <c r="C245" s="245"/>
      <c r="D245" s="235" t="s">
        <v>177</v>
      </c>
      <c r="E245" s="246" t="s">
        <v>19</v>
      </c>
      <c r="F245" s="247" t="s">
        <v>287</v>
      </c>
      <c r="G245" s="245"/>
      <c r="H245" s="248">
        <v>3.2250000000000001</v>
      </c>
      <c r="I245" s="249"/>
      <c r="J245" s="245"/>
      <c r="K245" s="245"/>
      <c r="L245" s="250"/>
      <c r="M245" s="251"/>
      <c r="N245" s="252"/>
      <c r="O245" s="252"/>
      <c r="P245" s="252"/>
      <c r="Q245" s="252"/>
      <c r="R245" s="252"/>
      <c r="S245" s="252"/>
      <c r="T245" s="253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4" t="s">
        <v>177</v>
      </c>
      <c r="AU245" s="254" t="s">
        <v>81</v>
      </c>
      <c r="AV245" s="14" t="s">
        <v>81</v>
      </c>
      <c r="AW245" s="14" t="s">
        <v>33</v>
      </c>
      <c r="AX245" s="14" t="s">
        <v>71</v>
      </c>
      <c r="AY245" s="254" t="s">
        <v>166</v>
      </c>
    </row>
    <row r="246" s="14" customFormat="1">
      <c r="A246" s="14"/>
      <c r="B246" s="244"/>
      <c r="C246" s="245"/>
      <c r="D246" s="235" t="s">
        <v>177</v>
      </c>
      <c r="E246" s="246" t="s">
        <v>19</v>
      </c>
      <c r="F246" s="247" t="s">
        <v>288</v>
      </c>
      <c r="G246" s="245"/>
      <c r="H246" s="248">
        <v>2.6760000000000002</v>
      </c>
      <c r="I246" s="249"/>
      <c r="J246" s="245"/>
      <c r="K246" s="245"/>
      <c r="L246" s="250"/>
      <c r="M246" s="251"/>
      <c r="N246" s="252"/>
      <c r="O246" s="252"/>
      <c r="P246" s="252"/>
      <c r="Q246" s="252"/>
      <c r="R246" s="252"/>
      <c r="S246" s="252"/>
      <c r="T246" s="253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4" t="s">
        <v>177</v>
      </c>
      <c r="AU246" s="254" t="s">
        <v>81</v>
      </c>
      <c r="AV246" s="14" t="s">
        <v>81</v>
      </c>
      <c r="AW246" s="14" t="s">
        <v>33</v>
      </c>
      <c r="AX246" s="14" t="s">
        <v>71</v>
      </c>
      <c r="AY246" s="254" t="s">
        <v>166</v>
      </c>
    </row>
    <row r="247" s="14" customFormat="1">
      <c r="A247" s="14"/>
      <c r="B247" s="244"/>
      <c r="C247" s="245"/>
      <c r="D247" s="235" t="s">
        <v>177</v>
      </c>
      <c r="E247" s="246" t="s">
        <v>19</v>
      </c>
      <c r="F247" s="247" t="s">
        <v>289</v>
      </c>
      <c r="G247" s="245"/>
      <c r="H247" s="248">
        <v>1.274</v>
      </c>
      <c r="I247" s="249"/>
      <c r="J247" s="245"/>
      <c r="K247" s="245"/>
      <c r="L247" s="250"/>
      <c r="M247" s="251"/>
      <c r="N247" s="252"/>
      <c r="O247" s="252"/>
      <c r="P247" s="252"/>
      <c r="Q247" s="252"/>
      <c r="R247" s="252"/>
      <c r="S247" s="252"/>
      <c r="T247" s="253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4" t="s">
        <v>177</v>
      </c>
      <c r="AU247" s="254" t="s">
        <v>81</v>
      </c>
      <c r="AV247" s="14" t="s">
        <v>81</v>
      </c>
      <c r="AW247" s="14" t="s">
        <v>33</v>
      </c>
      <c r="AX247" s="14" t="s">
        <v>71</v>
      </c>
      <c r="AY247" s="254" t="s">
        <v>166</v>
      </c>
    </row>
    <row r="248" s="16" customFormat="1">
      <c r="A248" s="16"/>
      <c r="B248" s="266"/>
      <c r="C248" s="267"/>
      <c r="D248" s="235" t="s">
        <v>177</v>
      </c>
      <c r="E248" s="268" t="s">
        <v>19</v>
      </c>
      <c r="F248" s="269" t="s">
        <v>218</v>
      </c>
      <c r="G248" s="267"/>
      <c r="H248" s="270">
        <v>33.155999999999999</v>
      </c>
      <c r="I248" s="271"/>
      <c r="J248" s="267"/>
      <c r="K248" s="267"/>
      <c r="L248" s="272"/>
      <c r="M248" s="273"/>
      <c r="N248" s="274"/>
      <c r="O248" s="274"/>
      <c r="P248" s="274"/>
      <c r="Q248" s="274"/>
      <c r="R248" s="274"/>
      <c r="S248" s="274"/>
      <c r="T248" s="275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T248" s="276" t="s">
        <v>177</v>
      </c>
      <c r="AU248" s="276" t="s">
        <v>81</v>
      </c>
      <c r="AV248" s="16" t="s">
        <v>185</v>
      </c>
      <c r="AW248" s="16" t="s">
        <v>33</v>
      </c>
      <c r="AX248" s="16" t="s">
        <v>71</v>
      </c>
      <c r="AY248" s="276" t="s">
        <v>166</v>
      </c>
    </row>
    <row r="249" s="14" customFormat="1">
      <c r="A249" s="14"/>
      <c r="B249" s="244"/>
      <c r="C249" s="245"/>
      <c r="D249" s="235" t="s">
        <v>177</v>
      </c>
      <c r="E249" s="246" t="s">
        <v>19</v>
      </c>
      <c r="F249" s="247" t="s">
        <v>290</v>
      </c>
      <c r="G249" s="245"/>
      <c r="H249" s="248">
        <v>1.6200000000000001</v>
      </c>
      <c r="I249" s="249"/>
      <c r="J249" s="245"/>
      <c r="K249" s="245"/>
      <c r="L249" s="250"/>
      <c r="M249" s="251"/>
      <c r="N249" s="252"/>
      <c r="O249" s="252"/>
      <c r="P249" s="252"/>
      <c r="Q249" s="252"/>
      <c r="R249" s="252"/>
      <c r="S249" s="252"/>
      <c r="T249" s="253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4" t="s">
        <v>177</v>
      </c>
      <c r="AU249" s="254" t="s">
        <v>81</v>
      </c>
      <c r="AV249" s="14" t="s">
        <v>81</v>
      </c>
      <c r="AW249" s="14" t="s">
        <v>33</v>
      </c>
      <c r="AX249" s="14" t="s">
        <v>71</v>
      </c>
      <c r="AY249" s="254" t="s">
        <v>166</v>
      </c>
    </row>
    <row r="250" s="14" customFormat="1">
      <c r="A250" s="14"/>
      <c r="B250" s="244"/>
      <c r="C250" s="245"/>
      <c r="D250" s="235" t="s">
        <v>177</v>
      </c>
      <c r="E250" s="246" t="s">
        <v>19</v>
      </c>
      <c r="F250" s="247" t="s">
        <v>291</v>
      </c>
      <c r="G250" s="245"/>
      <c r="H250" s="248">
        <v>2.0899999999999999</v>
      </c>
      <c r="I250" s="249"/>
      <c r="J250" s="245"/>
      <c r="K250" s="245"/>
      <c r="L250" s="250"/>
      <c r="M250" s="251"/>
      <c r="N250" s="252"/>
      <c r="O250" s="252"/>
      <c r="P250" s="252"/>
      <c r="Q250" s="252"/>
      <c r="R250" s="252"/>
      <c r="S250" s="252"/>
      <c r="T250" s="253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4" t="s">
        <v>177</v>
      </c>
      <c r="AU250" s="254" t="s">
        <v>81</v>
      </c>
      <c r="AV250" s="14" t="s">
        <v>81</v>
      </c>
      <c r="AW250" s="14" t="s">
        <v>33</v>
      </c>
      <c r="AX250" s="14" t="s">
        <v>71</v>
      </c>
      <c r="AY250" s="254" t="s">
        <v>166</v>
      </c>
    </row>
    <row r="251" s="14" customFormat="1">
      <c r="A251" s="14"/>
      <c r="B251" s="244"/>
      <c r="C251" s="245"/>
      <c r="D251" s="235" t="s">
        <v>177</v>
      </c>
      <c r="E251" s="246" t="s">
        <v>19</v>
      </c>
      <c r="F251" s="247" t="s">
        <v>292</v>
      </c>
      <c r="G251" s="245"/>
      <c r="H251" s="248">
        <v>6.71</v>
      </c>
      <c r="I251" s="249"/>
      <c r="J251" s="245"/>
      <c r="K251" s="245"/>
      <c r="L251" s="250"/>
      <c r="M251" s="251"/>
      <c r="N251" s="252"/>
      <c r="O251" s="252"/>
      <c r="P251" s="252"/>
      <c r="Q251" s="252"/>
      <c r="R251" s="252"/>
      <c r="S251" s="252"/>
      <c r="T251" s="253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4" t="s">
        <v>177</v>
      </c>
      <c r="AU251" s="254" t="s">
        <v>81</v>
      </c>
      <c r="AV251" s="14" t="s">
        <v>81</v>
      </c>
      <c r="AW251" s="14" t="s">
        <v>33</v>
      </c>
      <c r="AX251" s="14" t="s">
        <v>71</v>
      </c>
      <c r="AY251" s="254" t="s">
        <v>166</v>
      </c>
    </row>
    <row r="252" s="14" customFormat="1">
      <c r="A252" s="14"/>
      <c r="B252" s="244"/>
      <c r="C252" s="245"/>
      <c r="D252" s="235" t="s">
        <v>177</v>
      </c>
      <c r="E252" s="246" t="s">
        <v>19</v>
      </c>
      <c r="F252" s="247" t="s">
        <v>293</v>
      </c>
      <c r="G252" s="245"/>
      <c r="H252" s="248">
        <v>3.2669999999999999</v>
      </c>
      <c r="I252" s="249"/>
      <c r="J252" s="245"/>
      <c r="K252" s="245"/>
      <c r="L252" s="250"/>
      <c r="M252" s="251"/>
      <c r="N252" s="252"/>
      <c r="O252" s="252"/>
      <c r="P252" s="252"/>
      <c r="Q252" s="252"/>
      <c r="R252" s="252"/>
      <c r="S252" s="252"/>
      <c r="T252" s="253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4" t="s">
        <v>177</v>
      </c>
      <c r="AU252" s="254" t="s">
        <v>81</v>
      </c>
      <c r="AV252" s="14" t="s">
        <v>81</v>
      </c>
      <c r="AW252" s="14" t="s">
        <v>33</v>
      </c>
      <c r="AX252" s="14" t="s">
        <v>71</v>
      </c>
      <c r="AY252" s="254" t="s">
        <v>166</v>
      </c>
    </row>
    <row r="253" s="14" customFormat="1">
      <c r="A253" s="14"/>
      <c r="B253" s="244"/>
      <c r="C253" s="245"/>
      <c r="D253" s="235" t="s">
        <v>177</v>
      </c>
      <c r="E253" s="246" t="s">
        <v>19</v>
      </c>
      <c r="F253" s="247" t="s">
        <v>294</v>
      </c>
      <c r="G253" s="245"/>
      <c r="H253" s="248">
        <v>28.664999999999999</v>
      </c>
      <c r="I253" s="249"/>
      <c r="J253" s="245"/>
      <c r="K253" s="245"/>
      <c r="L253" s="250"/>
      <c r="M253" s="251"/>
      <c r="N253" s="252"/>
      <c r="O253" s="252"/>
      <c r="P253" s="252"/>
      <c r="Q253" s="252"/>
      <c r="R253" s="252"/>
      <c r="S253" s="252"/>
      <c r="T253" s="253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4" t="s">
        <v>177</v>
      </c>
      <c r="AU253" s="254" t="s">
        <v>81</v>
      </c>
      <c r="AV253" s="14" t="s">
        <v>81</v>
      </c>
      <c r="AW253" s="14" t="s">
        <v>33</v>
      </c>
      <c r="AX253" s="14" t="s">
        <v>71</v>
      </c>
      <c r="AY253" s="254" t="s">
        <v>166</v>
      </c>
    </row>
    <row r="254" s="14" customFormat="1">
      <c r="A254" s="14"/>
      <c r="B254" s="244"/>
      <c r="C254" s="245"/>
      <c r="D254" s="235" t="s">
        <v>177</v>
      </c>
      <c r="E254" s="246" t="s">
        <v>19</v>
      </c>
      <c r="F254" s="247" t="s">
        <v>295</v>
      </c>
      <c r="G254" s="245"/>
      <c r="H254" s="248">
        <v>6.0549999999999997</v>
      </c>
      <c r="I254" s="249"/>
      <c r="J254" s="245"/>
      <c r="K254" s="245"/>
      <c r="L254" s="250"/>
      <c r="M254" s="251"/>
      <c r="N254" s="252"/>
      <c r="O254" s="252"/>
      <c r="P254" s="252"/>
      <c r="Q254" s="252"/>
      <c r="R254" s="252"/>
      <c r="S254" s="252"/>
      <c r="T254" s="253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4" t="s">
        <v>177</v>
      </c>
      <c r="AU254" s="254" t="s">
        <v>81</v>
      </c>
      <c r="AV254" s="14" t="s">
        <v>81</v>
      </c>
      <c r="AW254" s="14" t="s">
        <v>33</v>
      </c>
      <c r="AX254" s="14" t="s">
        <v>71</v>
      </c>
      <c r="AY254" s="254" t="s">
        <v>166</v>
      </c>
    </row>
    <row r="255" s="14" customFormat="1">
      <c r="A255" s="14"/>
      <c r="B255" s="244"/>
      <c r="C255" s="245"/>
      <c r="D255" s="235" t="s">
        <v>177</v>
      </c>
      <c r="E255" s="246" t="s">
        <v>19</v>
      </c>
      <c r="F255" s="247" t="s">
        <v>296</v>
      </c>
      <c r="G255" s="245"/>
      <c r="H255" s="248">
        <v>3.1480000000000001</v>
      </c>
      <c r="I255" s="249"/>
      <c r="J255" s="245"/>
      <c r="K255" s="245"/>
      <c r="L255" s="250"/>
      <c r="M255" s="251"/>
      <c r="N255" s="252"/>
      <c r="O255" s="252"/>
      <c r="P255" s="252"/>
      <c r="Q255" s="252"/>
      <c r="R255" s="252"/>
      <c r="S255" s="252"/>
      <c r="T255" s="253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4" t="s">
        <v>177</v>
      </c>
      <c r="AU255" s="254" t="s">
        <v>81</v>
      </c>
      <c r="AV255" s="14" t="s">
        <v>81</v>
      </c>
      <c r="AW255" s="14" t="s">
        <v>33</v>
      </c>
      <c r="AX255" s="14" t="s">
        <v>71</v>
      </c>
      <c r="AY255" s="254" t="s">
        <v>166</v>
      </c>
    </row>
    <row r="256" s="14" customFormat="1">
      <c r="A256" s="14"/>
      <c r="B256" s="244"/>
      <c r="C256" s="245"/>
      <c r="D256" s="235" t="s">
        <v>177</v>
      </c>
      <c r="E256" s="246" t="s">
        <v>19</v>
      </c>
      <c r="F256" s="247" t="s">
        <v>297</v>
      </c>
      <c r="G256" s="245"/>
      <c r="H256" s="248">
        <v>9.1050000000000004</v>
      </c>
      <c r="I256" s="249"/>
      <c r="J256" s="245"/>
      <c r="K256" s="245"/>
      <c r="L256" s="250"/>
      <c r="M256" s="251"/>
      <c r="N256" s="252"/>
      <c r="O256" s="252"/>
      <c r="P256" s="252"/>
      <c r="Q256" s="252"/>
      <c r="R256" s="252"/>
      <c r="S256" s="252"/>
      <c r="T256" s="253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4" t="s">
        <v>177</v>
      </c>
      <c r="AU256" s="254" t="s">
        <v>81</v>
      </c>
      <c r="AV256" s="14" t="s">
        <v>81</v>
      </c>
      <c r="AW256" s="14" t="s">
        <v>33</v>
      </c>
      <c r="AX256" s="14" t="s">
        <v>71</v>
      </c>
      <c r="AY256" s="254" t="s">
        <v>166</v>
      </c>
    </row>
    <row r="257" s="14" customFormat="1">
      <c r="A257" s="14"/>
      <c r="B257" s="244"/>
      <c r="C257" s="245"/>
      <c r="D257" s="235" t="s">
        <v>177</v>
      </c>
      <c r="E257" s="246" t="s">
        <v>19</v>
      </c>
      <c r="F257" s="247" t="s">
        <v>298</v>
      </c>
      <c r="G257" s="245"/>
      <c r="H257" s="248">
        <v>1.5</v>
      </c>
      <c r="I257" s="249"/>
      <c r="J257" s="245"/>
      <c r="K257" s="245"/>
      <c r="L257" s="250"/>
      <c r="M257" s="251"/>
      <c r="N257" s="252"/>
      <c r="O257" s="252"/>
      <c r="P257" s="252"/>
      <c r="Q257" s="252"/>
      <c r="R257" s="252"/>
      <c r="S257" s="252"/>
      <c r="T257" s="253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4" t="s">
        <v>177</v>
      </c>
      <c r="AU257" s="254" t="s">
        <v>81</v>
      </c>
      <c r="AV257" s="14" t="s">
        <v>81</v>
      </c>
      <c r="AW257" s="14" t="s">
        <v>33</v>
      </c>
      <c r="AX257" s="14" t="s">
        <v>71</v>
      </c>
      <c r="AY257" s="254" t="s">
        <v>166</v>
      </c>
    </row>
    <row r="258" s="15" customFormat="1">
      <c r="A258" s="15"/>
      <c r="B258" s="255"/>
      <c r="C258" s="256"/>
      <c r="D258" s="235" t="s">
        <v>177</v>
      </c>
      <c r="E258" s="257" t="s">
        <v>19</v>
      </c>
      <c r="F258" s="258" t="s">
        <v>180</v>
      </c>
      <c r="G258" s="256"/>
      <c r="H258" s="259">
        <v>95.316000000000017</v>
      </c>
      <c r="I258" s="260"/>
      <c r="J258" s="256"/>
      <c r="K258" s="256"/>
      <c r="L258" s="261"/>
      <c r="M258" s="262"/>
      <c r="N258" s="263"/>
      <c r="O258" s="263"/>
      <c r="P258" s="263"/>
      <c r="Q258" s="263"/>
      <c r="R258" s="263"/>
      <c r="S258" s="263"/>
      <c r="T258" s="264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65" t="s">
        <v>177</v>
      </c>
      <c r="AU258" s="265" t="s">
        <v>81</v>
      </c>
      <c r="AV258" s="15" t="s">
        <v>173</v>
      </c>
      <c r="AW258" s="15" t="s">
        <v>33</v>
      </c>
      <c r="AX258" s="15" t="s">
        <v>79</v>
      </c>
      <c r="AY258" s="265" t="s">
        <v>166</v>
      </c>
    </row>
    <row r="259" s="2" customFormat="1" ht="33" customHeight="1">
      <c r="A259" s="41"/>
      <c r="B259" s="42"/>
      <c r="C259" s="215" t="s">
        <v>299</v>
      </c>
      <c r="D259" s="215" t="s">
        <v>168</v>
      </c>
      <c r="E259" s="216" t="s">
        <v>300</v>
      </c>
      <c r="F259" s="217" t="s">
        <v>301</v>
      </c>
      <c r="G259" s="218" t="s">
        <v>234</v>
      </c>
      <c r="H259" s="219">
        <v>1.9830000000000001</v>
      </c>
      <c r="I259" s="220"/>
      <c r="J259" s="221">
        <f>ROUND(I259*H259,2)</f>
        <v>0</v>
      </c>
      <c r="K259" s="217" t="s">
        <v>172</v>
      </c>
      <c r="L259" s="47"/>
      <c r="M259" s="222" t="s">
        <v>19</v>
      </c>
      <c r="N259" s="223" t="s">
        <v>42</v>
      </c>
      <c r="O259" s="87"/>
      <c r="P259" s="224">
        <f>O259*H259</f>
        <v>0</v>
      </c>
      <c r="Q259" s="224">
        <v>1.0593999999999999</v>
      </c>
      <c r="R259" s="224">
        <f>Q259*H259</f>
        <v>2.1007902000000001</v>
      </c>
      <c r="S259" s="224">
        <v>0</v>
      </c>
      <c r="T259" s="225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226" t="s">
        <v>173</v>
      </c>
      <c r="AT259" s="226" t="s">
        <v>168</v>
      </c>
      <c r="AU259" s="226" t="s">
        <v>81</v>
      </c>
      <c r="AY259" s="20" t="s">
        <v>166</v>
      </c>
      <c r="BE259" s="227">
        <f>IF(N259="základní",J259,0)</f>
        <v>0</v>
      </c>
      <c r="BF259" s="227">
        <f>IF(N259="snížená",J259,0)</f>
        <v>0</v>
      </c>
      <c r="BG259" s="227">
        <f>IF(N259="zákl. přenesená",J259,0)</f>
        <v>0</v>
      </c>
      <c r="BH259" s="227">
        <f>IF(N259="sníž. přenesená",J259,0)</f>
        <v>0</v>
      </c>
      <c r="BI259" s="227">
        <f>IF(N259="nulová",J259,0)</f>
        <v>0</v>
      </c>
      <c r="BJ259" s="20" t="s">
        <v>79</v>
      </c>
      <c r="BK259" s="227">
        <f>ROUND(I259*H259,2)</f>
        <v>0</v>
      </c>
      <c r="BL259" s="20" t="s">
        <v>173</v>
      </c>
      <c r="BM259" s="226" t="s">
        <v>302</v>
      </c>
    </row>
    <row r="260" s="2" customFormat="1">
      <c r="A260" s="41"/>
      <c r="B260" s="42"/>
      <c r="C260" s="43"/>
      <c r="D260" s="228" t="s">
        <v>175</v>
      </c>
      <c r="E260" s="43"/>
      <c r="F260" s="229" t="s">
        <v>303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175</v>
      </c>
      <c r="AU260" s="20" t="s">
        <v>81</v>
      </c>
    </row>
    <row r="261" s="13" customFormat="1">
      <c r="A261" s="13"/>
      <c r="B261" s="233"/>
      <c r="C261" s="234"/>
      <c r="D261" s="235" t="s">
        <v>177</v>
      </c>
      <c r="E261" s="236" t="s">
        <v>19</v>
      </c>
      <c r="F261" s="237" t="s">
        <v>253</v>
      </c>
      <c r="G261" s="234"/>
      <c r="H261" s="236" t="s">
        <v>19</v>
      </c>
      <c r="I261" s="238"/>
      <c r="J261" s="234"/>
      <c r="K261" s="234"/>
      <c r="L261" s="239"/>
      <c r="M261" s="240"/>
      <c r="N261" s="241"/>
      <c r="O261" s="241"/>
      <c r="P261" s="241"/>
      <c r="Q261" s="241"/>
      <c r="R261" s="241"/>
      <c r="S261" s="241"/>
      <c r="T261" s="242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3" t="s">
        <v>177</v>
      </c>
      <c r="AU261" s="243" t="s">
        <v>81</v>
      </c>
      <c r="AV261" s="13" t="s">
        <v>79</v>
      </c>
      <c r="AW261" s="13" t="s">
        <v>33</v>
      </c>
      <c r="AX261" s="13" t="s">
        <v>71</v>
      </c>
      <c r="AY261" s="243" t="s">
        <v>166</v>
      </c>
    </row>
    <row r="262" s="13" customFormat="1">
      <c r="A262" s="13"/>
      <c r="B262" s="233"/>
      <c r="C262" s="234"/>
      <c r="D262" s="235" t="s">
        <v>177</v>
      </c>
      <c r="E262" s="236" t="s">
        <v>19</v>
      </c>
      <c r="F262" s="237" t="s">
        <v>304</v>
      </c>
      <c r="G262" s="234"/>
      <c r="H262" s="236" t="s">
        <v>19</v>
      </c>
      <c r="I262" s="238"/>
      <c r="J262" s="234"/>
      <c r="K262" s="234"/>
      <c r="L262" s="239"/>
      <c r="M262" s="240"/>
      <c r="N262" s="241"/>
      <c r="O262" s="241"/>
      <c r="P262" s="241"/>
      <c r="Q262" s="241"/>
      <c r="R262" s="241"/>
      <c r="S262" s="241"/>
      <c r="T262" s="242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3" t="s">
        <v>177</v>
      </c>
      <c r="AU262" s="243" t="s">
        <v>81</v>
      </c>
      <c r="AV262" s="13" t="s">
        <v>79</v>
      </c>
      <c r="AW262" s="13" t="s">
        <v>33</v>
      </c>
      <c r="AX262" s="13" t="s">
        <v>71</v>
      </c>
      <c r="AY262" s="243" t="s">
        <v>166</v>
      </c>
    </row>
    <row r="263" s="14" customFormat="1">
      <c r="A263" s="14"/>
      <c r="B263" s="244"/>
      <c r="C263" s="245"/>
      <c r="D263" s="235" t="s">
        <v>177</v>
      </c>
      <c r="E263" s="246" t="s">
        <v>19</v>
      </c>
      <c r="F263" s="247" t="s">
        <v>305</v>
      </c>
      <c r="G263" s="245"/>
      <c r="H263" s="248">
        <v>0.71899999999999997</v>
      </c>
      <c r="I263" s="249"/>
      <c r="J263" s="245"/>
      <c r="K263" s="245"/>
      <c r="L263" s="250"/>
      <c r="M263" s="251"/>
      <c r="N263" s="252"/>
      <c r="O263" s="252"/>
      <c r="P263" s="252"/>
      <c r="Q263" s="252"/>
      <c r="R263" s="252"/>
      <c r="S263" s="252"/>
      <c r="T263" s="253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4" t="s">
        <v>177</v>
      </c>
      <c r="AU263" s="254" t="s">
        <v>81</v>
      </c>
      <c r="AV263" s="14" t="s">
        <v>81</v>
      </c>
      <c r="AW263" s="14" t="s">
        <v>33</v>
      </c>
      <c r="AX263" s="14" t="s">
        <v>71</v>
      </c>
      <c r="AY263" s="254" t="s">
        <v>166</v>
      </c>
    </row>
    <row r="264" s="13" customFormat="1">
      <c r="A264" s="13"/>
      <c r="B264" s="233"/>
      <c r="C264" s="234"/>
      <c r="D264" s="235" t="s">
        <v>177</v>
      </c>
      <c r="E264" s="236" t="s">
        <v>19</v>
      </c>
      <c r="F264" s="237" t="s">
        <v>306</v>
      </c>
      <c r="G264" s="234"/>
      <c r="H264" s="236" t="s">
        <v>19</v>
      </c>
      <c r="I264" s="238"/>
      <c r="J264" s="234"/>
      <c r="K264" s="234"/>
      <c r="L264" s="239"/>
      <c r="M264" s="240"/>
      <c r="N264" s="241"/>
      <c r="O264" s="241"/>
      <c r="P264" s="241"/>
      <c r="Q264" s="241"/>
      <c r="R264" s="241"/>
      <c r="S264" s="241"/>
      <c r="T264" s="242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3" t="s">
        <v>177</v>
      </c>
      <c r="AU264" s="243" t="s">
        <v>81</v>
      </c>
      <c r="AV264" s="13" t="s">
        <v>79</v>
      </c>
      <c r="AW264" s="13" t="s">
        <v>33</v>
      </c>
      <c r="AX264" s="13" t="s">
        <v>71</v>
      </c>
      <c r="AY264" s="243" t="s">
        <v>166</v>
      </c>
    </row>
    <row r="265" s="14" customFormat="1">
      <c r="A265" s="14"/>
      <c r="B265" s="244"/>
      <c r="C265" s="245"/>
      <c r="D265" s="235" t="s">
        <v>177</v>
      </c>
      <c r="E265" s="246" t="s">
        <v>19</v>
      </c>
      <c r="F265" s="247" t="s">
        <v>307</v>
      </c>
      <c r="G265" s="245"/>
      <c r="H265" s="248">
        <v>0.94799999999999995</v>
      </c>
      <c r="I265" s="249"/>
      <c r="J265" s="245"/>
      <c r="K265" s="245"/>
      <c r="L265" s="250"/>
      <c r="M265" s="251"/>
      <c r="N265" s="252"/>
      <c r="O265" s="252"/>
      <c r="P265" s="252"/>
      <c r="Q265" s="252"/>
      <c r="R265" s="252"/>
      <c r="S265" s="252"/>
      <c r="T265" s="253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4" t="s">
        <v>177</v>
      </c>
      <c r="AU265" s="254" t="s">
        <v>81</v>
      </c>
      <c r="AV265" s="14" t="s">
        <v>81</v>
      </c>
      <c r="AW265" s="14" t="s">
        <v>33</v>
      </c>
      <c r="AX265" s="14" t="s">
        <v>71</v>
      </c>
      <c r="AY265" s="254" t="s">
        <v>166</v>
      </c>
    </row>
    <row r="266" s="13" customFormat="1">
      <c r="A266" s="13"/>
      <c r="B266" s="233"/>
      <c r="C266" s="234"/>
      <c r="D266" s="235" t="s">
        <v>177</v>
      </c>
      <c r="E266" s="236" t="s">
        <v>19</v>
      </c>
      <c r="F266" s="237" t="s">
        <v>308</v>
      </c>
      <c r="G266" s="234"/>
      <c r="H266" s="236" t="s">
        <v>19</v>
      </c>
      <c r="I266" s="238"/>
      <c r="J266" s="234"/>
      <c r="K266" s="234"/>
      <c r="L266" s="239"/>
      <c r="M266" s="240"/>
      <c r="N266" s="241"/>
      <c r="O266" s="241"/>
      <c r="P266" s="241"/>
      <c r="Q266" s="241"/>
      <c r="R266" s="241"/>
      <c r="S266" s="241"/>
      <c r="T266" s="242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3" t="s">
        <v>177</v>
      </c>
      <c r="AU266" s="243" t="s">
        <v>81</v>
      </c>
      <c r="AV266" s="13" t="s">
        <v>79</v>
      </c>
      <c r="AW266" s="13" t="s">
        <v>33</v>
      </c>
      <c r="AX266" s="13" t="s">
        <v>71</v>
      </c>
      <c r="AY266" s="243" t="s">
        <v>166</v>
      </c>
    </row>
    <row r="267" s="14" customFormat="1">
      <c r="A267" s="14"/>
      <c r="B267" s="244"/>
      <c r="C267" s="245"/>
      <c r="D267" s="235" t="s">
        <v>177</v>
      </c>
      <c r="E267" s="246" t="s">
        <v>19</v>
      </c>
      <c r="F267" s="247" t="s">
        <v>309</v>
      </c>
      <c r="G267" s="245"/>
      <c r="H267" s="248">
        <v>0.064000000000000001</v>
      </c>
      <c r="I267" s="249"/>
      <c r="J267" s="245"/>
      <c r="K267" s="245"/>
      <c r="L267" s="250"/>
      <c r="M267" s="251"/>
      <c r="N267" s="252"/>
      <c r="O267" s="252"/>
      <c r="P267" s="252"/>
      <c r="Q267" s="252"/>
      <c r="R267" s="252"/>
      <c r="S267" s="252"/>
      <c r="T267" s="253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4" t="s">
        <v>177</v>
      </c>
      <c r="AU267" s="254" t="s">
        <v>81</v>
      </c>
      <c r="AV267" s="14" t="s">
        <v>81</v>
      </c>
      <c r="AW267" s="14" t="s">
        <v>33</v>
      </c>
      <c r="AX267" s="14" t="s">
        <v>71</v>
      </c>
      <c r="AY267" s="254" t="s">
        <v>166</v>
      </c>
    </row>
    <row r="268" s="13" customFormat="1">
      <c r="A268" s="13"/>
      <c r="B268" s="233"/>
      <c r="C268" s="234"/>
      <c r="D268" s="235" t="s">
        <v>177</v>
      </c>
      <c r="E268" s="236" t="s">
        <v>19</v>
      </c>
      <c r="F268" s="237" t="s">
        <v>310</v>
      </c>
      <c r="G268" s="234"/>
      <c r="H268" s="236" t="s">
        <v>19</v>
      </c>
      <c r="I268" s="238"/>
      <c r="J268" s="234"/>
      <c r="K268" s="234"/>
      <c r="L268" s="239"/>
      <c r="M268" s="240"/>
      <c r="N268" s="241"/>
      <c r="O268" s="241"/>
      <c r="P268" s="241"/>
      <c r="Q268" s="241"/>
      <c r="R268" s="241"/>
      <c r="S268" s="241"/>
      <c r="T268" s="242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43" t="s">
        <v>177</v>
      </c>
      <c r="AU268" s="243" t="s">
        <v>81</v>
      </c>
      <c r="AV268" s="13" t="s">
        <v>79</v>
      </c>
      <c r="AW268" s="13" t="s">
        <v>33</v>
      </c>
      <c r="AX268" s="13" t="s">
        <v>71</v>
      </c>
      <c r="AY268" s="243" t="s">
        <v>166</v>
      </c>
    </row>
    <row r="269" s="14" customFormat="1">
      <c r="A269" s="14"/>
      <c r="B269" s="244"/>
      <c r="C269" s="245"/>
      <c r="D269" s="235" t="s">
        <v>177</v>
      </c>
      <c r="E269" s="246" t="s">
        <v>19</v>
      </c>
      <c r="F269" s="247" t="s">
        <v>311</v>
      </c>
      <c r="G269" s="245"/>
      <c r="H269" s="248">
        <v>0.22</v>
      </c>
      <c r="I269" s="249"/>
      <c r="J269" s="245"/>
      <c r="K269" s="245"/>
      <c r="L269" s="250"/>
      <c r="M269" s="251"/>
      <c r="N269" s="252"/>
      <c r="O269" s="252"/>
      <c r="P269" s="252"/>
      <c r="Q269" s="252"/>
      <c r="R269" s="252"/>
      <c r="S269" s="252"/>
      <c r="T269" s="253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4" t="s">
        <v>177</v>
      </c>
      <c r="AU269" s="254" t="s">
        <v>81</v>
      </c>
      <c r="AV269" s="14" t="s">
        <v>81</v>
      </c>
      <c r="AW269" s="14" t="s">
        <v>33</v>
      </c>
      <c r="AX269" s="14" t="s">
        <v>71</v>
      </c>
      <c r="AY269" s="254" t="s">
        <v>166</v>
      </c>
    </row>
    <row r="270" s="13" customFormat="1">
      <c r="A270" s="13"/>
      <c r="B270" s="233"/>
      <c r="C270" s="234"/>
      <c r="D270" s="235" t="s">
        <v>177</v>
      </c>
      <c r="E270" s="236" t="s">
        <v>19</v>
      </c>
      <c r="F270" s="237" t="s">
        <v>312</v>
      </c>
      <c r="G270" s="234"/>
      <c r="H270" s="236" t="s">
        <v>19</v>
      </c>
      <c r="I270" s="238"/>
      <c r="J270" s="234"/>
      <c r="K270" s="234"/>
      <c r="L270" s="239"/>
      <c r="M270" s="240"/>
      <c r="N270" s="241"/>
      <c r="O270" s="241"/>
      <c r="P270" s="241"/>
      <c r="Q270" s="241"/>
      <c r="R270" s="241"/>
      <c r="S270" s="241"/>
      <c r="T270" s="242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3" t="s">
        <v>177</v>
      </c>
      <c r="AU270" s="243" t="s">
        <v>81</v>
      </c>
      <c r="AV270" s="13" t="s">
        <v>79</v>
      </c>
      <c r="AW270" s="13" t="s">
        <v>33</v>
      </c>
      <c r="AX270" s="13" t="s">
        <v>71</v>
      </c>
      <c r="AY270" s="243" t="s">
        <v>166</v>
      </c>
    </row>
    <row r="271" s="14" customFormat="1">
      <c r="A271" s="14"/>
      <c r="B271" s="244"/>
      <c r="C271" s="245"/>
      <c r="D271" s="235" t="s">
        <v>177</v>
      </c>
      <c r="E271" s="246" t="s">
        <v>19</v>
      </c>
      <c r="F271" s="247" t="s">
        <v>313</v>
      </c>
      <c r="G271" s="245"/>
      <c r="H271" s="248">
        <v>0.032000000000000001</v>
      </c>
      <c r="I271" s="249"/>
      <c r="J271" s="245"/>
      <c r="K271" s="245"/>
      <c r="L271" s="250"/>
      <c r="M271" s="251"/>
      <c r="N271" s="252"/>
      <c r="O271" s="252"/>
      <c r="P271" s="252"/>
      <c r="Q271" s="252"/>
      <c r="R271" s="252"/>
      <c r="S271" s="252"/>
      <c r="T271" s="253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4" t="s">
        <v>177</v>
      </c>
      <c r="AU271" s="254" t="s">
        <v>81</v>
      </c>
      <c r="AV271" s="14" t="s">
        <v>81</v>
      </c>
      <c r="AW271" s="14" t="s">
        <v>33</v>
      </c>
      <c r="AX271" s="14" t="s">
        <v>71</v>
      </c>
      <c r="AY271" s="254" t="s">
        <v>166</v>
      </c>
    </row>
    <row r="272" s="15" customFormat="1">
      <c r="A272" s="15"/>
      <c r="B272" s="255"/>
      <c r="C272" s="256"/>
      <c r="D272" s="235" t="s">
        <v>177</v>
      </c>
      <c r="E272" s="257" t="s">
        <v>19</v>
      </c>
      <c r="F272" s="258" t="s">
        <v>180</v>
      </c>
      <c r="G272" s="256"/>
      <c r="H272" s="259">
        <v>1.9829999999999999</v>
      </c>
      <c r="I272" s="260"/>
      <c r="J272" s="256"/>
      <c r="K272" s="256"/>
      <c r="L272" s="261"/>
      <c r="M272" s="262"/>
      <c r="N272" s="263"/>
      <c r="O272" s="263"/>
      <c r="P272" s="263"/>
      <c r="Q272" s="263"/>
      <c r="R272" s="263"/>
      <c r="S272" s="263"/>
      <c r="T272" s="264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65" t="s">
        <v>177</v>
      </c>
      <c r="AU272" s="265" t="s">
        <v>81</v>
      </c>
      <c r="AV272" s="15" t="s">
        <v>173</v>
      </c>
      <c r="AW272" s="15" t="s">
        <v>33</v>
      </c>
      <c r="AX272" s="15" t="s">
        <v>79</v>
      </c>
      <c r="AY272" s="265" t="s">
        <v>166</v>
      </c>
    </row>
    <row r="273" s="12" customFormat="1" ht="22.8" customHeight="1">
      <c r="A273" s="12"/>
      <c r="B273" s="199"/>
      <c r="C273" s="200"/>
      <c r="D273" s="201" t="s">
        <v>70</v>
      </c>
      <c r="E273" s="213" t="s">
        <v>231</v>
      </c>
      <c r="F273" s="213" t="s">
        <v>314</v>
      </c>
      <c r="G273" s="200"/>
      <c r="H273" s="200"/>
      <c r="I273" s="203"/>
      <c r="J273" s="214">
        <f>BK273</f>
        <v>0</v>
      </c>
      <c r="K273" s="200"/>
      <c r="L273" s="205"/>
      <c r="M273" s="206"/>
      <c r="N273" s="207"/>
      <c r="O273" s="207"/>
      <c r="P273" s="208">
        <f>SUM(P274:P279)</f>
        <v>0</v>
      </c>
      <c r="Q273" s="207"/>
      <c r="R273" s="208">
        <f>SUM(R274:R279)</f>
        <v>0</v>
      </c>
      <c r="S273" s="207"/>
      <c r="T273" s="209">
        <f>SUM(T274:T279)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0" t="s">
        <v>79</v>
      </c>
      <c r="AT273" s="211" t="s">
        <v>70</v>
      </c>
      <c r="AU273" s="211" t="s">
        <v>79</v>
      </c>
      <c r="AY273" s="210" t="s">
        <v>166</v>
      </c>
      <c r="BK273" s="212">
        <f>SUM(BK274:BK279)</f>
        <v>0</v>
      </c>
    </row>
    <row r="274" s="2" customFormat="1" ht="24.15" customHeight="1">
      <c r="A274" s="41"/>
      <c r="B274" s="42"/>
      <c r="C274" s="215" t="s">
        <v>315</v>
      </c>
      <c r="D274" s="215" t="s">
        <v>168</v>
      </c>
      <c r="E274" s="216" t="s">
        <v>316</v>
      </c>
      <c r="F274" s="217" t="s">
        <v>317</v>
      </c>
      <c r="G274" s="218" t="s">
        <v>188</v>
      </c>
      <c r="H274" s="219">
        <v>88.430000000000007</v>
      </c>
      <c r="I274" s="220"/>
      <c r="J274" s="221">
        <f>ROUND(I274*H274,2)</f>
        <v>0</v>
      </c>
      <c r="K274" s="217" t="s">
        <v>172</v>
      </c>
      <c r="L274" s="47"/>
      <c r="M274" s="222" t="s">
        <v>19</v>
      </c>
      <c r="N274" s="223" t="s">
        <v>42</v>
      </c>
      <c r="O274" s="87"/>
      <c r="P274" s="224">
        <f>O274*H274</f>
        <v>0</v>
      </c>
      <c r="Q274" s="224">
        <v>0</v>
      </c>
      <c r="R274" s="224">
        <f>Q274*H274</f>
        <v>0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173</v>
      </c>
      <c r="AT274" s="226" t="s">
        <v>168</v>
      </c>
      <c r="AU274" s="226" t="s">
        <v>81</v>
      </c>
      <c r="AY274" s="20" t="s">
        <v>166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79</v>
      </c>
      <c r="BK274" s="227">
        <f>ROUND(I274*H274,2)</f>
        <v>0</v>
      </c>
      <c r="BL274" s="20" t="s">
        <v>173</v>
      </c>
      <c r="BM274" s="226" t="s">
        <v>318</v>
      </c>
    </row>
    <row r="275" s="2" customFormat="1">
      <c r="A275" s="41"/>
      <c r="B275" s="42"/>
      <c r="C275" s="43"/>
      <c r="D275" s="228" t="s">
        <v>175</v>
      </c>
      <c r="E275" s="43"/>
      <c r="F275" s="229" t="s">
        <v>319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175</v>
      </c>
      <c r="AU275" s="20" t="s">
        <v>81</v>
      </c>
    </row>
    <row r="276" s="13" customFormat="1">
      <c r="A276" s="13"/>
      <c r="B276" s="233"/>
      <c r="C276" s="234"/>
      <c r="D276" s="235" t="s">
        <v>177</v>
      </c>
      <c r="E276" s="236" t="s">
        <v>19</v>
      </c>
      <c r="F276" s="237" t="s">
        <v>320</v>
      </c>
      <c r="G276" s="234"/>
      <c r="H276" s="236" t="s">
        <v>19</v>
      </c>
      <c r="I276" s="238"/>
      <c r="J276" s="234"/>
      <c r="K276" s="234"/>
      <c r="L276" s="239"/>
      <c r="M276" s="240"/>
      <c r="N276" s="241"/>
      <c r="O276" s="241"/>
      <c r="P276" s="241"/>
      <c r="Q276" s="241"/>
      <c r="R276" s="241"/>
      <c r="S276" s="241"/>
      <c r="T276" s="242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3" t="s">
        <v>177</v>
      </c>
      <c r="AU276" s="243" t="s">
        <v>81</v>
      </c>
      <c r="AV276" s="13" t="s">
        <v>79</v>
      </c>
      <c r="AW276" s="13" t="s">
        <v>33</v>
      </c>
      <c r="AX276" s="13" t="s">
        <v>71</v>
      </c>
      <c r="AY276" s="243" t="s">
        <v>166</v>
      </c>
    </row>
    <row r="277" s="14" customFormat="1">
      <c r="A277" s="14"/>
      <c r="B277" s="244"/>
      <c r="C277" s="245"/>
      <c r="D277" s="235" t="s">
        <v>177</v>
      </c>
      <c r="E277" s="246" t="s">
        <v>19</v>
      </c>
      <c r="F277" s="247" t="s">
        <v>321</v>
      </c>
      <c r="G277" s="245"/>
      <c r="H277" s="248">
        <v>48.432000000000002</v>
      </c>
      <c r="I277" s="249"/>
      <c r="J277" s="245"/>
      <c r="K277" s="245"/>
      <c r="L277" s="250"/>
      <c r="M277" s="251"/>
      <c r="N277" s="252"/>
      <c r="O277" s="252"/>
      <c r="P277" s="252"/>
      <c r="Q277" s="252"/>
      <c r="R277" s="252"/>
      <c r="S277" s="252"/>
      <c r="T277" s="253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4" t="s">
        <v>177</v>
      </c>
      <c r="AU277" s="254" t="s">
        <v>81</v>
      </c>
      <c r="AV277" s="14" t="s">
        <v>81</v>
      </c>
      <c r="AW277" s="14" t="s">
        <v>33</v>
      </c>
      <c r="AX277" s="14" t="s">
        <v>71</v>
      </c>
      <c r="AY277" s="254" t="s">
        <v>166</v>
      </c>
    </row>
    <row r="278" s="14" customFormat="1">
      <c r="A278" s="14"/>
      <c r="B278" s="244"/>
      <c r="C278" s="245"/>
      <c r="D278" s="235" t="s">
        <v>177</v>
      </c>
      <c r="E278" s="246" t="s">
        <v>19</v>
      </c>
      <c r="F278" s="247" t="s">
        <v>322</v>
      </c>
      <c r="G278" s="245"/>
      <c r="H278" s="248">
        <v>39.997999999999998</v>
      </c>
      <c r="I278" s="249"/>
      <c r="J278" s="245"/>
      <c r="K278" s="245"/>
      <c r="L278" s="250"/>
      <c r="M278" s="251"/>
      <c r="N278" s="252"/>
      <c r="O278" s="252"/>
      <c r="P278" s="252"/>
      <c r="Q278" s="252"/>
      <c r="R278" s="252"/>
      <c r="S278" s="252"/>
      <c r="T278" s="253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4" t="s">
        <v>177</v>
      </c>
      <c r="AU278" s="254" t="s">
        <v>81</v>
      </c>
      <c r="AV278" s="14" t="s">
        <v>81</v>
      </c>
      <c r="AW278" s="14" t="s">
        <v>33</v>
      </c>
      <c r="AX278" s="14" t="s">
        <v>71</v>
      </c>
      <c r="AY278" s="254" t="s">
        <v>166</v>
      </c>
    </row>
    <row r="279" s="15" customFormat="1">
      <c r="A279" s="15"/>
      <c r="B279" s="255"/>
      <c r="C279" s="256"/>
      <c r="D279" s="235" t="s">
        <v>177</v>
      </c>
      <c r="E279" s="257" t="s">
        <v>19</v>
      </c>
      <c r="F279" s="258" t="s">
        <v>180</v>
      </c>
      <c r="G279" s="256"/>
      <c r="H279" s="259">
        <v>88.430000000000007</v>
      </c>
      <c r="I279" s="260"/>
      <c r="J279" s="256"/>
      <c r="K279" s="256"/>
      <c r="L279" s="261"/>
      <c r="M279" s="262"/>
      <c r="N279" s="263"/>
      <c r="O279" s="263"/>
      <c r="P279" s="263"/>
      <c r="Q279" s="263"/>
      <c r="R279" s="263"/>
      <c r="S279" s="263"/>
      <c r="T279" s="264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65" t="s">
        <v>177</v>
      </c>
      <c r="AU279" s="265" t="s">
        <v>81</v>
      </c>
      <c r="AV279" s="15" t="s">
        <v>173</v>
      </c>
      <c r="AW279" s="15" t="s">
        <v>33</v>
      </c>
      <c r="AX279" s="15" t="s">
        <v>79</v>
      </c>
      <c r="AY279" s="265" t="s">
        <v>166</v>
      </c>
    </row>
    <row r="280" s="12" customFormat="1" ht="22.8" customHeight="1">
      <c r="A280" s="12"/>
      <c r="B280" s="199"/>
      <c r="C280" s="200"/>
      <c r="D280" s="201" t="s">
        <v>70</v>
      </c>
      <c r="E280" s="213" t="s">
        <v>323</v>
      </c>
      <c r="F280" s="213" t="s">
        <v>324</v>
      </c>
      <c r="G280" s="200"/>
      <c r="H280" s="200"/>
      <c r="I280" s="203"/>
      <c r="J280" s="214">
        <f>BK280</f>
        <v>0</v>
      </c>
      <c r="K280" s="200"/>
      <c r="L280" s="205"/>
      <c r="M280" s="206"/>
      <c r="N280" s="207"/>
      <c r="O280" s="207"/>
      <c r="P280" s="208">
        <f>SUM(P281:P282)</f>
        <v>0</v>
      </c>
      <c r="Q280" s="207"/>
      <c r="R280" s="208">
        <f>SUM(R281:R282)</f>
        <v>0</v>
      </c>
      <c r="S280" s="207"/>
      <c r="T280" s="209">
        <f>SUM(T281:T282)</f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10" t="s">
        <v>79</v>
      </c>
      <c r="AT280" s="211" t="s">
        <v>70</v>
      </c>
      <c r="AU280" s="211" t="s">
        <v>79</v>
      </c>
      <c r="AY280" s="210" t="s">
        <v>166</v>
      </c>
      <c r="BK280" s="212">
        <f>SUM(BK281:BK282)</f>
        <v>0</v>
      </c>
    </row>
    <row r="281" s="2" customFormat="1" ht="37.8" customHeight="1">
      <c r="A281" s="41"/>
      <c r="B281" s="42"/>
      <c r="C281" s="215" t="s">
        <v>325</v>
      </c>
      <c r="D281" s="215" t="s">
        <v>168</v>
      </c>
      <c r="E281" s="216" t="s">
        <v>326</v>
      </c>
      <c r="F281" s="217" t="s">
        <v>327</v>
      </c>
      <c r="G281" s="218" t="s">
        <v>234</v>
      </c>
      <c r="H281" s="219">
        <v>167.02199999999999</v>
      </c>
      <c r="I281" s="220"/>
      <c r="J281" s="221">
        <f>ROUND(I281*H281,2)</f>
        <v>0</v>
      </c>
      <c r="K281" s="217" t="s">
        <v>172</v>
      </c>
      <c r="L281" s="47"/>
      <c r="M281" s="222" t="s">
        <v>19</v>
      </c>
      <c r="N281" s="223" t="s">
        <v>42</v>
      </c>
      <c r="O281" s="87"/>
      <c r="P281" s="224">
        <f>O281*H281</f>
        <v>0</v>
      </c>
      <c r="Q281" s="224">
        <v>0</v>
      </c>
      <c r="R281" s="224">
        <f>Q281*H281</f>
        <v>0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173</v>
      </c>
      <c r="AT281" s="226" t="s">
        <v>168</v>
      </c>
      <c r="AU281" s="226" t="s">
        <v>81</v>
      </c>
      <c r="AY281" s="20" t="s">
        <v>166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79</v>
      </c>
      <c r="BK281" s="227">
        <f>ROUND(I281*H281,2)</f>
        <v>0</v>
      </c>
      <c r="BL281" s="20" t="s">
        <v>173</v>
      </c>
      <c r="BM281" s="226" t="s">
        <v>328</v>
      </c>
    </row>
    <row r="282" s="2" customFormat="1">
      <c r="A282" s="41"/>
      <c r="B282" s="42"/>
      <c r="C282" s="43"/>
      <c r="D282" s="228" t="s">
        <v>175</v>
      </c>
      <c r="E282" s="43"/>
      <c r="F282" s="229" t="s">
        <v>329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175</v>
      </c>
      <c r="AU282" s="20" t="s">
        <v>81</v>
      </c>
    </row>
    <row r="283" s="12" customFormat="1" ht="25.92" customHeight="1">
      <c r="A283" s="12"/>
      <c r="B283" s="199"/>
      <c r="C283" s="200"/>
      <c r="D283" s="201" t="s">
        <v>70</v>
      </c>
      <c r="E283" s="202" t="s">
        <v>330</v>
      </c>
      <c r="F283" s="202" t="s">
        <v>331</v>
      </c>
      <c r="G283" s="200"/>
      <c r="H283" s="200"/>
      <c r="I283" s="203"/>
      <c r="J283" s="204">
        <f>BK283</f>
        <v>0</v>
      </c>
      <c r="K283" s="200"/>
      <c r="L283" s="205"/>
      <c r="M283" s="206"/>
      <c r="N283" s="207"/>
      <c r="O283" s="207"/>
      <c r="P283" s="208">
        <f>SUM(P284:P285)</f>
        <v>0</v>
      </c>
      <c r="Q283" s="207"/>
      <c r="R283" s="208">
        <f>SUM(R284:R285)</f>
        <v>0</v>
      </c>
      <c r="S283" s="207"/>
      <c r="T283" s="209">
        <f>SUM(T284:T285)</f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R283" s="210" t="s">
        <v>173</v>
      </c>
      <c r="AT283" s="211" t="s">
        <v>70</v>
      </c>
      <c r="AU283" s="211" t="s">
        <v>71</v>
      </c>
      <c r="AY283" s="210" t="s">
        <v>166</v>
      </c>
      <c r="BK283" s="212">
        <f>SUM(BK284:BK285)</f>
        <v>0</v>
      </c>
    </row>
    <row r="284" s="2" customFormat="1" ht="16.5" customHeight="1">
      <c r="A284" s="41"/>
      <c r="B284" s="42"/>
      <c r="C284" s="215" t="s">
        <v>332</v>
      </c>
      <c r="D284" s="215" t="s">
        <v>168</v>
      </c>
      <c r="E284" s="216" t="s">
        <v>333</v>
      </c>
      <c r="F284" s="217" t="s">
        <v>334</v>
      </c>
      <c r="G284" s="218" t="s">
        <v>335</v>
      </c>
      <c r="H284" s="219">
        <v>1</v>
      </c>
      <c r="I284" s="220"/>
      <c r="J284" s="221">
        <f>ROUND(I284*H284,2)</f>
        <v>0</v>
      </c>
      <c r="K284" s="217" t="s">
        <v>19</v>
      </c>
      <c r="L284" s="47"/>
      <c r="M284" s="222" t="s">
        <v>19</v>
      </c>
      <c r="N284" s="223" t="s">
        <v>42</v>
      </c>
      <c r="O284" s="87"/>
      <c r="P284" s="224">
        <f>O284*H284</f>
        <v>0</v>
      </c>
      <c r="Q284" s="224">
        <v>0</v>
      </c>
      <c r="R284" s="224">
        <f>Q284*H284</f>
        <v>0</v>
      </c>
      <c r="S284" s="224">
        <v>0</v>
      </c>
      <c r="T284" s="225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6" t="s">
        <v>336</v>
      </c>
      <c r="AT284" s="226" t="s">
        <v>168</v>
      </c>
      <c r="AU284" s="226" t="s">
        <v>79</v>
      </c>
      <c r="AY284" s="20" t="s">
        <v>166</v>
      </c>
      <c r="BE284" s="227">
        <f>IF(N284="základní",J284,0)</f>
        <v>0</v>
      </c>
      <c r="BF284" s="227">
        <f>IF(N284="snížená",J284,0)</f>
        <v>0</v>
      </c>
      <c r="BG284" s="227">
        <f>IF(N284="zákl. přenesená",J284,0)</f>
        <v>0</v>
      </c>
      <c r="BH284" s="227">
        <f>IF(N284="sníž. přenesená",J284,0)</f>
        <v>0</v>
      </c>
      <c r="BI284" s="227">
        <f>IF(N284="nulová",J284,0)</f>
        <v>0</v>
      </c>
      <c r="BJ284" s="20" t="s">
        <v>79</v>
      </c>
      <c r="BK284" s="227">
        <f>ROUND(I284*H284,2)</f>
        <v>0</v>
      </c>
      <c r="BL284" s="20" t="s">
        <v>336</v>
      </c>
      <c r="BM284" s="226" t="s">
        <v>337</v>
      </c>
    </row>
    <row r="285" s="2" customFormat="1" ht="16.5" customHeight="1">
      <c r="A285" s="41"/>
      <c r="B285" s="42"/>
      <c r="C285" s="215" t="s">
        <v>338</v>
      </c>
      <c r="D285" s="215" t="s">
        <v>168</v>
      </c>
      <c r="E285" s="216" t="s">
        <v>339</v>
      </c>
      <c r="F285" s="217" t="s">
        <v>340</v>
      </c>
      <c r="G285" s="218" t="s">
        <v>335</v>
      </c>
      <c r="H285" s="219">
        <v>1</v>
      </c>
      <c r="I285" s="220"/>
      <c r="J285" s="221">
        <f>ROUND(I285*H285,2)</f>
        <v>0</v>
      </c>
      <c r="K285" s="217" t="s">
        <v>19</v>
      </c>
      <c r="L285" s="47"/>
      <c r="M285" s="222" t="s">
        <v>19</v>
      </c>
      <c r="N285" s="223" t="s">
        <v>42</v>
      </c>
      <c r="O285" s="87"/>
      <c r="P285" s="224">
        <f>O285*H285</f>
        <v>0</v>
      </c>
      <c r="Q285" s="224">
        <v>0</v>
      </c>
      <c r="R285" s="224">
        <f>Q285*H285</f>
        <v>0</v>
      </c>
      <c r="S285" s="224">
        <v>0</v>
      </c>
      <c r="T285" s="225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6" t="s">
        <v>336</v>
      </c>
      <c r="AT285" s="226" t="s">
        <v>168</v>
      </c>
      <c r="AU285" s="226" t="s">
        <v>79</v>
      </c>
      <c r="AY285" s="20" t="s">
        <v>166</v>
      </c>
      <c r="BE285" s="227">
        <f>IF(N285="základní",J285,0)</f>
        <v>0</v>
      </c>
      <c r="BF285" s="227">
        <f>IF(N285="snížená",J285,0)</f>
        <v>0</v>
      </c>
      <c r="BG285" s="227">
        <f>IF(N285="zákl. přenesená",J285,0)</f>
        <v>0</v>
      </c>
      <c r="BH285" s="227">
        <f>IF(N285="sníž. přenesená",J285,0)</f>
        <v>0</v>
      </c>
      <c r="BI285" s="227">
        <f>IF(N285="nulová",J285,0)</f>
        <v>0</v>
      </c>
      <c r="BJ285" s="20" t="s">
        <v>79</v>
      </c>
      <c r="BK285" s="227">
        <f>ROUND(I285*H285,2)</f>
        <v>0</v>
      </c>
      <c r="BL285" s="20" t="s">
        <v>336</v>
      </c>
      <c r="BM285" s="226" t="s">
        <v>341</v>
      </c>
    </row>
    <row r="286" s="12" customFormat="1" ht="25.92" customHeight="1">
      <c r="A286" s="12"/>
      <c r="B286" s="199"/>
      <c r="C286" s="200"/>
      <c r="D286" s="201" t="s">
        <v>70</v>
      </c>
      <c r="E286" s="202" t="s">
        <v>342</v>
      </c>
      <c r="F286" s="202" t="s">
        <v>343</v>
      </c>
      <c r="G286" s="200"/>
      <c r="H286" s="200"/>
      <c r="I286" s="203"/>
      <c r="J286" s="204">
        <f>BK286</f>
        <v>0</v>
      </c>
      <c r="K286" s="200"/>
      <c r="L286" s="205"/>
      <c r="M286" s="206"/>
      <c r="N286" s="207"/>
      <c r="O286" s="207"/>
      <c r="P286" s="208">
        <f>P287</f>
        <v>0</v>
      </c>
      <c r="Q286" s="207"/>
      <c r="R286" s="208">
        <f>R287</f>
        <v>0</v>
      </c>
      <c r="S286" s="207"/>
      <c r="T286" s="209">
        <f>T287</f>
        <v>0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R286" s="210" t="s">
        <v>198</v>
      </c>
      <c r="AT286" s="211" t="s">
        <v>70</v>
      </c>
      <c r="AU286" s="211" t="s">
        <v>71</v>
      </c>
      <c r="AY286" s="210" t="s">
        <v>166</v>
      </c>
      <c r="BK286" s="212">
        <f>BK287</f>
        <v>0</v>
      </c>
    </row>
    <row r="287" s="2" customFormat="1" ht="16.5" customHeight="1">
      <c r="A287" s="41"/>
      <c r="B287" s="42"/>
      <c r="C287" s="215" t="s">
        <v>344</v>
      </c>
      <c r="D287" s="215" t="s">
        <v>168</v>
      </c>
      <c r="E287" s="216" t="s">
        <v>345</v>
      </c>
      <c r="F287" s="217" t="s">
        <v>346</v>
      </c>
      <c r="G287" s="218" t="s">
        <v>347</v>
      </c>
      <c r="H287" s="277"/>
      <c r="I287" s="220"/>
      <c r="J287" s="221">
        <f>ROUND(I287*H287,2)</f>
        <v>0</v>
      </c>
      <c r="K287" s="217" t="s">
        <v>19</v>
      </c>
      <c r="L287" s="47"/>
      <c r="M287" s="278" t="s">
        <v>19</v>
      </c>
      <c r="N287" s="279" t="s">
        <v>42</v>
      </c>
      <c r="O287" s="280"/>
      <c r="P287" s="281">
        <f>O287*H287</f>
        <v>0</v>
      </c>
      <c r="Q287" s="281">
        <v>0</v>
      </c>
      <c r="R287" s="281">
        <f>Q287*H287</f>
        <v>0</v>
      </c>
      <c r="S287" s="281">
        <v>0</v>
      </c>
      <c r="T287" s="282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173</v>
      </c>
      <c r="AT287" s="226" t="s">
        <v>168</v>
      </c>
      <c r="AU287" s="226" t="s">
        <v>79</v>
      </c>
      <c r="AY287" s="20" t="s">
        <v>166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79</v>
      </c>
      <c r="BK287" s="227">
        <f>ROUND(I287*H287,2)</f>
        <v>0</v>
      </c>
      <c r="BL287" s="20" t="s">
        <v>173</v>
      </c>
      <c r="BM287" s="226" t="s">
        <v>348</v>
      </c>
    </row>
    <row r="288" s="2" customFormat="1" ht="6.96" customHeight="1">
      <c r="A288" s="41"/>
      <c r="B288" s="62"/>
      <c r="C288" s="63"/>
      <c r="D288" s="63"/>
      <c r="E288" s="63"/>
      <c r="F288" s="63"/>
      <c r="G288" s="63"/>
      <c r="H288" s="63"/>
      <c r="I288" s="63"/>
      <c r="J288" s="63"/>
      <c r="K288" s="63"/>
      <c r="L288" s="47"/>
      <c r="M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</row>
  </sheetData>
  <sheetProtection sheet="1" autoFilter="0" formatColumns="0" formatRows="0" objects="1" scenarios="1" spinCount="100000" saltValue="MVYSqbIKGrEtH9qpf9FJlOA7eZ97Z7ALH6xsyYI7Er16079dQCHUo4vaDfswMspXGiHrcS9PEtxmVUhcYxB95g==" hashValue="wS400TedpkPjvvBMEzljjelkiEqKWtlMm0fJ03sl8pwk95QTs5R6uPHuA614Qb0yr39TmretIcw0QOPsQ8xU0g==" algorithmName="SHA-512" password="CC35"/>
  <autoFilter ref="C85:K287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90" r:id="rId1" display="https://podminky.urs.cz/item/CS_URS_2025_02/112101103"/>
    <hyperlink ref="F95" r:id="rId2" display="https://podminky.urs.cz/item/CS_URS_2025_02/112251103"/>
    <hyperlink ref="F100" r:id="rId3" display="https://podminky.urs.cz/item/CS_URS_2025_02/121151123"/>
    <hyperlink ref="F105" r:id="rId4" display="https://podminky.urs.cz/item/CS_URS_2025_02/131251105"/>
    <hyperlink ref="F110" r:id="rId5" display="https://podminky.urs.cz/item/CS_URS_2025_02/132251102"/>
    <hyperlink ref="F123" r:id="rId6" display="https://podminky.urs.cz/item/CS_URS_2025_02/161151103"/>
    <hyperlink ref="F140" r:id="rId7" display="https://podminky.urs.cz/item/CS_URS_2025_02/162551108"/>
    <hyperlink ref="F160" r:id="rId8" display="https://podminky.urs.cz/item/CS_URS_2025_02/167151101"/>
    <hyperlink ref="F165" r:id="rId9" display="https://podminky.urs.cz/item/CS_URS_2025_02/171201231"/>
    <hyperlink ref="F186" r:id="rId10" display="https://podminky.urs.cz/item/CS_URS_2025_02/171251201"/>
    <hyperlink ref="F206" r:id="rId11" display="https://podminky.urs.cz/item/CS_URS_2025_02/181951112"/>
    <hyperlink ref="F212" r:id="rId12" display="https://podminky.urs.cz/item/CS_URS_2025_02/274321411"/>
    <hyperlink ref="F225" r:id="rId13" display="https://podminky.urs.cz/item/CS_URS_2025_02/274361821"/>
    <hyperlink ref="F235" r:id="rId14" display="https://podminky.urs.cz/item/CS_URS_2025_02/279113145"/>
    <hyperlink ref="F260" r:id="rId15" display="https://podminky.urs.cz/item/CS_URS_2025_02/279361821"/>
    <hyperlink ref="F275" r:id="rId16" display="https://podminky.urs.cz/item/CS_URS_2025_02/949101111"/>
    <hyperlink ref="F282" r:id="rId17" display="https://podminky.urs.cz/item/CS_URS_2025_02/998011008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8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93" customWidth="1"/>
    <col min="2" max="2" width="1.667969" style="293" customWidth="1"/>
    <col min="3" max="4" width="5" style="293" customWidth="1"/>
    <col min="5" max="5" width="11.66016" style="293" customWidth="1"/>
    <col min="6" max="6" width="9.160156" style="293" customWidth="1"/>
    <col min="7" max="7" width="5" style="293" customWidth="1"/>
    <col min="8" max="8" width="77.83203" style="293" customWidth="1"/>
    <col min="9" max="10" width="20" style="293" customWidth="1"/>
    <col min="11" max="11" width="1.667969" style="293" customWidth="1"/>
  </cols>
  <sheetData>
    <row r="1" s="1" customFormat="1" ht="37.5" customHeight="1"/>
    <row r="2" s="1" customFormat="1" ht="7.5" customHeight="1">
      <c r="B2" s="294"/>
      <c r="C2" s="295"/>
      <c r="D2" s="295"/>
      <c r="E2" s="295"/>
      <c r="F2" s="295"/>
      <c r="G2" s="295"/>
      <c r="H2" s="295"/>
      <c r="I2" s="295"/>
      <c r="J2" s="295"/>
      <c r="K2" s="296"/>
    </row>
    <row r="3" s="17" customFormat="1" ht="45" customHeight="1">
      <c r="B3" s="297"/>
      <c r="C3" s="298" t="s">
        <v>1503</v>
      </c>
      <c r="D3" s="298"/>
      <c r="E3" s="298"/>
      <c r="F3" s="298"/>
      <c r="G3" s="298"/>
      <c r="H3" s="298"/>
      <c r="I3" s="298"/>
      <c r="J3" s="298"/>
      <c r="K3" s="299"/>
    </row>
    <row r="4" s="1" customFormat="1" ht="25.5" customHeight="1">
      <c r="B4" s="300"/>
      <c r="C4" s="301" t="s">
        <v>1504</v>
      </c>
      <c r="D4" s="301"/>
      <c r="E4" s="301"/>
      <c r="F4" s="301"/>
      <c r="G4" s="301"/>
      <c r="H4" s="301"/>
      <c r="I4" s="301"/>
      <c r="J4" s="301"/>
      <c r="K4" s="302"/>
    </row>
    <row r="5" s="1" customFormat="1" ht="5.25" customHeight="1">
      <c r="B5" s="300"/>
      <c r="C5" s="303"/>
      <c r="D5" s="303"/>
      <c r="E5" s="303"/>
      <c r="F5" s="303"/>
      <c r="G5" s="303"/>
      <c r="H5" s="303"/>
      <c r="I5" s="303"/>
      <c r="J5" s="303"/>
      <c r="K5" s="302"/>
    </row>
    <row r="6" s="1" customFormat="1" ht="15" customHeight="1">
      <c r="B6" s="300"/>
      <c r="C6" s="304" t="s">
        <v>1505</v>
      </c>
      <c r="D6" s="304"/>
      <c r="E6" s="304"/>
      <c r="F6" s="304"/>
      <c r="G6" s="304"/>
      <c r="H6" s="304"/>
      <c r="I6" s="304"/>
      <c r="J6" s="304"/>
      <c r="K6" s="302"/>
    </row>
    <row r="7" s="1" customFormat="1" ht="15" customHeight="1">
      <c r="B7" s="305"/>
      <c r="C7" s="304" t="s">
        <v>1506</v>
      </c>
      <c r="D7" s="304"/>
      <c r="E7" s="304"/>
      <c r="F7" s="304"/>
      <c r="G7" s="304"/>
      <c r="H7" s="304"/>
      <c r="I7" s="304"/>
      <c r="J7" s="304"/>
      <c r="K7" s="302"/>
    </row>
    <row r="8" s="1" customFormat="1" ht="12.75" customHeight="1">
      <c r="B8" s="305"/>
      <c r="C8" s="304"/>
      <c r="D8" s="304"/>
      <c r="E8" s="304"/>
      <c r="F8" s="304"/>
      <c r="G8" s="304"/>
      <c r="H8" s="304"/>
      <c r="I8" s="304"/>
      <c r="J8" s="304"/>
      <c r="K8" s="302"/>
    </row>
    <row r="9" s="1" customFormat="1" ht="15" customHeight="1">
      <c r="B9" s="305"/>
      <c r="C9" s="304" t="s">
        <v>1507</v>
      </c>
      <c r="D9" s="304"/>
      <c r="E9" s="304"/>
      <c r="F9" s="304"/>
      <c r="G9" s="304"/>
      <c r="H9" s="304"/>
      <c r="I9" s="304"/>
      <c r="J9" s="304"/>
      <c r="K9" s="302"/>
    </row>
    <row r="10" s="1" customFormat="1" ht="15" customHeight="1">
      <c r="B10" s="305"/>
      <c r="C10" s="304"/>
      <c r="D10" s="304" t="s">
        <v>1508</v>
      </c>
      <c r="E10" s="304"/>
      <c r="F10" s="304"/>
      <c r="G10" s="304"/>
      <c r="H10" s="304"/>
      <c r="I10" s="304"/>
      <c r="J10" s="304"/>
      <c r="K10" s="302"/>
    </row>
    <row r="11" s="1" customFormat="1" ht="15" customHeight="1">
      <c r="B11" s="305"/>
      <c r="C11" s="306"/>
      <c r="D11" s="304" t="s">
        <v>1509</v>
      </c>
      <c r="E11" s="304"/>
      <c r="F11" s="304"/>
      <c r="G11" s="304"/>
      <c r="H11" s="304"/>
      <c r="I11" s="304"/>
      <c r="J11" s="304"/>
      <c r="K11" s="302"/>
    </row>
    <row r="12" s="1" customFormat="1" ht="15" customHeight="1">
      <c r="B12" s="305"/>
      <c r="C12" s="306"/>
      <c r="D12" s="304"/>
      <c r="E12" s="304"/>
      <c r="F12" s="304"/>
      <c r="G12" s="304"/>
      <c r="H12" s="304"/>
      <c r="I12" s="304"/>
      <c r="J12" s="304"/>
      <c r="K12" s="302"/>
    </row>
    <row r="13" s="1" customFormat="1" ht="15" customHeight="1">
      <c r="B13" s="305"/>
      <c r="C13" s="306"/>
      <c r="D13" s="307" t="s">
        <v>1510</v>
      </c>
      <c r="E13" s="304"/>
      <c r="F13" s="304"/>
      <c r="G13" s="304"/>
      <c r="H13" s="304"/>
      <c r="I13" s="304"/>
      <c r="J13" s="304"/>
      <c r="K13" s="302"/>
    </row>
    <row r="14" s="1" customFormat="1" ht="12.75" customHeight="1">
      <c r="B14" s="305"/>
      <c r="C14" s="306"/>
      <c r="D14" s="306"/>
      <c r="E14" s="306"/>
      <c r="F14" s="306"/>
      <c r="G14" s="306"/>
      <c r="H14" s="306"/>
      <c r="I14" s="306"/>
      <c r="J14" s="306"/>
      <c r="K14" s="302"/>
    </row>
    <row r="15" s="1" customFormat="1" ht="15" customHeight="1">
      <c r="B15" s="305"/>
      <c r="C15" s="306"/>
      <c r="D15" s="304" t="s">
        <v>1511</v>
      </c>
      <c r="E15" s="304"/>
      <c r="F15" s="304"/>
      <c r="G15" s="304"/>
      <c r="H15" s="304"/>
      <c r="I15" s="304"/>
      <c r="J15" s="304"/>
      <c r="K15" s="302"/>
    </row>
    <row r="16" s="1" customFormat="1" ht="15" customHeight="1">
      <c r="B16" s="305"/>
      <c r="C16" s="306"/>
      <c r="D16" s="304" t="s">
        <v>1512</v>
      </c>
      <c r="E16" s="304"/>
      <c r="F16" s="304"/>
      <c r="G16" s="304"/>
      <c r="H16" s="304"/>
      <c r="I16" s="304"/>
      <c r="J16" s="304"/>
      <c r="K16" s="302"/>
    </row>
    <row r="17" s="1" customFormat="1" ht="15" customHeight="1">
      <c r="B17" s="305"/>
      <c r="C17" s="306"/>
      <c r="D17" s="304" t="s">
        <v>1513</v>
      </c>
      <c r="E17" s="304"/>
      <c r="F17" s="304"/>
      <c r="G17" s="304"/>
      <c r="H17" s="304"/>
      <c r="I17" s="304"/>
      <c r="J17" s="304"/>
      <c r="K17" s="302"/>
    </row>
    <row r="18" s="1" customFormat="1" ht="15" customHeight="1">
      <c r="B18" s="305"/>
      <c r="C18" s="306"/>
      <c r="D18" s="306"/>
      <c r="E18" s="308" t="s">
        <v>78</v>
      </c>
      <c r="F18" s="304" t="s">
        <v>1514</v>
      </c>
      <c r="G18" s="304"/>
      <c r="H18" s="304"/>
      <c r="I18" s="304"/>
      <c r="J18" s="304"/>
      <c r="K18" s="302"/>
    </row>
    <row r="19" s="1" customFormat="1" ht="15" customHeight="1">
      <c r="B19" s="305"/>
      <c r="C19" s="306"/>
      <c r="D19" s="306"/>
      <c r="E19" s="308" t="s">
        <v>1515</v>
      </c>
      <c r="F19" s="304" t="s">
        <v>1516</v>
      </c>
      <c r="G19" s="304"/>
      <c r="H19" s="304"/>
      <c r="I19" s="304"/>
      <c r="J19" s="304"/>
      <c r="K19" s="302"/>
    </row>
    <row r="20" s="1" customFormat="1" ht="15" customHeight="1">
      <c r="B20" s="305"/>
      <c r="C20" s="306"/>
      <c r="D20" s="306"/>
      <c r="E20" s="308" t="s">
        <v>1517</v>
      </c>
      <c r="F20" s="304" t="s">
        <v>1518</v>
      </c>
      <c r="G20" s="304"/>
      <c r="H20" s="304"/>
      <c r="I20" s="304"/>
      <c r="J20" s="304"/>
      <c r="K20" s="302"/>
    </row>
    <row r="21" s="1" customFormat="1" ht="15" customHeight="1">
      <c r="B21" s="305"/>
      <c r="C21" s="306"/>
      <c r="D21" s="306"/>
      <c r="E21" s="308" t="s">
        <v>1519</v>
      </c>
      <c r="F21" s="304" t="s">
        <v>1520</v>
      </c>
      <c r="G21" s="304"/>
      <c r="H21" s="304"/>
      <c r="I21" s="304"/>
      <c r="J21" s="304"/>
      <c r="K21" s="302"/>
    </row>
    <row r="22" s="1" customFormat="1" ht="15" customHeight="1">
      <c r="B22" s="305"/>
      <c r="C22" s="306"/>
      <c r="D22" s="306"/>
      <c r="E22" s="308" t="s">
        <v>330</v>
      </c>
      <c r="F22" s="304" t="s">
        <v>331</v>
      </c>
      <c r="G22" s="304"/>
      <c r="H22" s="304"/>
      <c r="I22" s="304"/>
      <c r="J22" s="304"/>
      <c r="K22" s="302"/>
    </row>
    <row r="23" s="1" customFormat="1" ht="15" customHeight="1">
      <c r="B23" s="305"/>
      <c r="C23" s="306"/>
      <c r="D23" s="306"/>
      <c r="E23" s="308" t="s">
        <v>87</v>
      </c>
      <c r="F23" s="304" t="s">
        <v>1521</v>
      </c>
      <c r="G23" s="304"/>
      <c r="H23" s="304"/>
      <c r="I23" s="304"/>
      <c r="J23" s="304"/>
      <c r="K23" s="302"/>
    </row>
    <row r="24" s="1" customFormat="1" ht="12.75" customHeight="1">
      <c r="B24" s="305"/>
      <c r="C24" s="306"/>
      <c r="D24" s="306"/>
      <c r="E24" s="306"/>
      <c r="F24" s="306"/>
      <c r="G24" s="306"/>
      <c r="H24" s="306"/>
      <c r="I24" s="306"/>
      <c r="J24" s="306"/>
      <c r="K24" s="302"/>
    </row>
    <row r="25" s="1" customFormat="1" ht="15" customHeight="1">
      <c r="B25" s="305"/>
      <c r="C25" s="304" t="s">
        <v>1522</v>
      </c>
      <c r="D25" s="304"/>
      <c r="E25" s="304"/>
      <c r="F25" s="304"/>
      <c r="G25" s="304"/>
      <c r="H25" s="304"/>
      <c r="I25" s="304"/>
      <c r="J25" s="304"/>
      <c r="K25" s="302"/>
    </row>
    <row r="26" s="1" customFormat="1" ht="15" customHeight="1">
      <c r="B26" s="305"/>
      <c r="C26" s="304" t="s">
        <v>1523</v>
      </c>
      <c r="D26" s="304"/>
      <c r="E26" s="304"/>
      <c r="F26" s="304"/>
      <c r="G26" s="304"/>
      <c r="H26" s="304"/>
      <c r="I26" s="304"/>
      <c r="J26" s="304"/>
      <c r="K26" s="302"/>
    </row>
    <row r="27" s="1" customFormat="1" ht="15" customHeight="1">
      <c r="B27" s="305"/>
      <c r="C27" s="304"/>
      <c r="D27" s="304" t="s">
        <v>1524</v>
      </c>
      <c r="E27" s="304"/>
      <c r="F27" s="304"/>
      <c r="G27" s="304"/>
      <c r="H27" s="304"/>
      <c r="I27" s="304"/>
      <c r="J27" s="304"/>
      <c r="K27" s="302"/>
    </row>
    <row r="28" s="1" customFormat="1" ht="15" customHeight="1">
      <c r="B28" s="305"/>
      <c r="C28" s="306"/>
      <c r="D28" s="304" t="s">
        <v>1525</v>
      </c>
      <c r="E28" s="304"/>
      <c r="F28" s="304"/>
      <c r="G28" s="304"/>
      <c r="H28" s="304"/>
      <c r="I28" s="304"/>
      <c r="J28" s="304"/>
      <c r="K28" s="302"/>
    </row>
    <row r="29" s="1" customFormat="1" ht="12.75" customHeight="1">
      <c r="B29" s="305"/>
      <c r="C29" s="306"/>
      <c r="D29" s="306"/>
      <c r="E29" s="306"/>
      <c r="F29" s="306"/>
      <c r="G29" s="306"/>
      <c r="H29" s="306"/>
      <c r="I29" s="306"/>
      <c r="J29" s="306"/>
      <c r="K29" s="302"/>
    </row>
    <row r="30" s="1" customFormat="1" ht="15" customHeight="1">
      <c r="B30" s="305"/>
      <c r="C30" s="306"/>
      <c r="D30" s="304" t="s">
        <v>1526</v>
      </c>
      <c r="E30" s="304"/>
      <c r="F30" s="304"/>
      <c r="G30" s="304"/>
      <c r="H30" s="304"/>
      <c r="I30" s="304"/>
      <c r="J30" s="304"/>
      <c r="K30" s="302"/>
    </row>
    <row r="31" s="1" customFormat="1" ht="15" customHeight="1">
      <c r="B31" s="305"/>
      <c r="C31" s="306"/>
      <c r="D31" s="304" t="s">
        <v>1527</v>
      </c>
      <c r="E31" s="304"/>
      <c r="F31" s="304"/>
      <c r="G31" s="304"/>
      <c r="H31" s="304"/>
      <c r="I31" s="304"/>
      <c r="J31" s="304"/>
      <c r="K31" s="302"/>
    </row>
    <row r="32" s="1" customFormat="1" ht="12.75" customHeight="1">
      <c r="B32" s="305"/>
      <c r="C32" s="306"/>
      <c r="D32" s="306"/>
      <c r="E32" s="306"/>
      <c r="F32" s="306"/>
      <c r="G32" s="306"/>
      <c r="H32" s="306"/>
      <c r="I32" s="306"/>
      <c r="J32" s="306"/>
      <c r="K32" s="302"/>
    </row>
    <row r="33" s="1" customFormat="1" ht="15" customHeight="1">
      <c r="B33" s="305"/>
      <c r="C33" s="306"/>
      <c r="D33" s="304" t="s">
        <v>1528</v>
      </c>
      <c r="E33" s="304"/>
      <c r="F33" s="304"/>
      <c r="G33" s="304"/>
      <c r="H33" s="304"/>
      <c r="I33" s="304"/>
      <c r="J33" s="304"/>
      <c r="K33" s="302"/>
    </row>
    <row r="34" s="1" customFormat="1" ht="15" customHeight="1">
      <c r="B34" s="305"/>
      <c r="C34" s="306"/>
      <c r="D34" s="304" t="s">
        <v>1529</v>
      </c>
      <c r="E34" s="304"/>
      <c r="F34" s="304"/>
      <c r="G34" s="304"/>
      <c r="H34" s="304"/>
      <c r="I34" s="304"/>
      <c r="J34" s="304"/>
      <c r="K34" s="302"/>
    </row>
    <row r="35" s="1" customFormat="1" ht="15" customHeight="1">
      <c r="B35" s="305"/>
      <c r="C35" s="306"/>
      <c r="D35" s="304" t="s">
        <v>1530</v>
      </c>
      <c r="E35" s="304"/>
      <c r="F35" s="304"/>
      <c r="G35" s="304"/>
      <c r="H35" s="304"/>
      <c r="I35" s="304"/>
      <c r="J35" s="304"/>
      <c r="K35" s="302"/>
    </row>
    <row r="36" s="1" customFormat="1" ht="15" customHeight="1">
      <c r="B36" s="305"/>
      <c r="C36" s="306"/>
      <c r="D36" s="304"/>
      <c r="E36" s="307" t="s">
        <v>152</v>
      </c>
      <c r="F36" s="304"/>
      <c r="G36" s="304" t="s">
        <v>1531</v>
      </c>
      <c r="H36" s="304"/>
      <c r="I36" s="304"/>
      <c r="J36" s="304"/>
      <c r="K36" s="302"/>
    </row>
    <row r="37" s="1" customFormat="1" ht="30.75" customHeight="1">
      <c r="B37" s="305"/>
      <c r="C37" s="306"/>
      <c r="D37" s="304"/>
      <c r="E37" s="307" t="s">
        <v>1532</v>
      </c>
      <c r="F37" s="304"/>
      <c r="G37" s="304" t="s">
        <v>1533</v>
      </c>
      <c r="H37" s="304"/>
      <c r="I37" s="304"/>
      <c r="J37" s="304"/>
      <c r="K37" s="302"/>
    </row>
    <row r="38" s="1" customFormat="1" ht="15" customHeight="1">
      <c r="B38" s="305"/>
      <c r="C38" s="306"/>
      <c r="D38" s="304"/>
      <c r="E38" s="307" t="s">
        <v>52</v>
      </c>
      <c r="F38" s="304"/>
      <c r="G38" s="304" t="s">
        <v>1534</v>
      </c>
      <c r="H38" s="304"/>
      <c r="I38" s="304"/>
      <c r="J38" s="304"/>
      <c r="K38" s="302"/>
    </row>
    <row r="39" s="1" customFormat="1" ht="15" customHeight="1">
      <c r="B39" s="305"/>
      <c r="C39" s="306"/>
      <c r="D39" s="304"/>
      <c r="E39" s="307" t="s">
        <v>53</v>
      </c>
      <c r="F39" s="304"/>
      <c r="G39" s="304" t="s">
        <v>1535</v>
      </c>
      <c r="H39" s="304"/>
      <c r="I39" s="304"/>
      <c r="J39" s="304"/>
      <c r="K39" s="302"/>
    </row>
    <row r="40" s="1" customFormat="1" ht="15" customHeight="1">
      <c r="B40" s="305"/>
      <c r="C40" s="306"/>
      <c r="D40" s="304"/>
      <c r="E40" s="307" t="s">
        <v>153</v>
      </c>
      <c r="F40" s="304"/>
      <c r="G40" s="304" t="s">
        <v>1536</v>
      </c>
      <c r="H40" s="304"/>
      <c r="I40" s="304"/>
      <c r="J40" s="304"/>
      <c r="K40" s="302"/>
    </row>
    <row r="41" s="1" customFormat="1" ht="15" customHeight="1">
      <c r="B41" s="305"/>
      <c r="C41" s="306"/>
      <c r="D41" s="304"/>
      <c r="E41" s="307" t="s">
        <v>154</v>
      </c>
      <c r="F41" s="304"/>
      <c r="G41" s="304" t="s">
        <v>1537</v>
      </c>
      <c r="H41" s="304"/>
      <c r="I41" s="304"/>
      <c r="J41" s="304"/>
      <c r="K41" s="302"/>
    </row>
    <row r="42" s="1" customFormat="1" ht="15" customHeight="1">
      <c r="B42" s="305"/>
      <c r="C42" s="306"/>
      <c r="D42" s="304"/>
      <c r="E42" s="307" t="s">
        <v>1538</v>
      </c>
      <c r="F42" s="304"/>
      <c r="G42" s="304" t="s">
        <v>1539</v>
      </c>
      <c r="H42" s="304"/>
      <c r="I42" s="304"/>
      <c r="J42" s="304"/>
      <c r="K42" s="302"/>
    </row>
    <row r="43" s="1" customFormat="1" ht="15" customHeight="1">
      <c r="B43" s="305"/>
      <c r="C43" s="306"/>
      <c r="D43" s="304"/>
      <c r="E43" s="307"/>
      <c r="F43" s="304"/>
      <c r="G43" s="304" t="s">
        <v>1540</v>
      </c>
      <c r="H43" s="304"/>
      <c r="I43" s="304"/>
      <c r="J43" s="304"/>
      <c r="K43" s="302"/>
    </row>
    <row r="44" s="1" customFormat="1" ht="15" customHeight="1">
      <c r="B44" s="305"/>
      <c r="C44" s="306"/>
      <c r="D44" s="304"/>
      <c r="E44" s="307" t="s">
        <v>1541</v>
      </c>
      <c r="F44" s="304"/>
      <c r="G44" s="304" t="s">
        <v>1542</v>
      </c>
      <c r="H44" s="304"/>
      <c r="I44" s="304"/>
      <c r="J44" s="304"/>
      <c r="K44" s="302"/>
    </row>
    <row r="45" s="1" customFormat="1" ht="15" customHeight="1">
      <c r="B45" s="305"/>
      <c r="C45" s="306"/>
      <c r="D45" s="304"/>
      <c r="E45" s="307" t="s">
        <v>156</v>
      </c>
      <c r="F45" s="304"/>
      <c r="G45" s="304" t="s">
        <v>1543</v>
      </c>
      <c r="H45" s="304"/>
      <c r="I45" s="304"/>
      <c r="J45" s="304"/>
      <c r="K45" s="302"/>
    </row>
    <row r="46" s="1" customFormat="1" ht="12.75" customHeight="1">
      <c r="B46" s="305"/>
      <c r="C46" s="306"/>
      <c r="D46" s="304"/>
      <c r="E46" s="304"/>
      <c r="F46" s="304"/>
      <c r="G46" s="304"/>
      <c r="H46" s="304"/>
      <c r="I46" s="304"/>
      <c r="J46" s="304"/>
      <c r="K46" s="302"/>
    </row>
    <row r="47" s="1" customFormat="1" ht="15" customHeight="1">
      <c r="B47" s="305"/>
      <c r="C47" s="306"/>
      <c r="D47" s="304" t="s">
        <v>1544</v>
      </c>
      <c r="E47" s="304"/>
      <c r="F47" s="304"/>
      <c r="G47" s="304"/>
      <c r="H47" s="304"/>
      <c r="I47" s="304"/>
      <c r="J47" s="304"/>
      <c r="K47" s="302"/>
    </row>
    <row r="48" s="1" customFormat="1" ht="15" customHeight="1">
      <c r="B48" s="305"/>
      <c r="C48" s="306"/>
      <c r="D48" s="306"/>
      <c r="E48" s="304" t="s">
        <v>1545</v>
      </c>
      <c r="F48" s="304"/>
      <c r="G48" s="304"/>
      <c r="H48" s="304"/>
      <c r="I48" s="304"/>
      <c r="J48" s="304"/>
      <c r="K48" s="302"/>
    </row>
    <row r="49" s="1" customFormat="1" ht="15" customHeight="1">
      <c r="B49" s="305"/>
      <c r="C49" s="306"/>
      <c r="D49" s="306"/>
      <c r="E49" s="304" t="s">
        <v>1546</v>
      </c>
      <c r="F49" s="304"/>
      <c r="G49" s="304"/>
      <c r="H49" s="304"/>
      <c r="I49" s="304"/>
      <c r="J49" s="304"/>
      <c r="K49" s="302"/>
    </row>
    <row r="50" s="1" customFormat="1" ht="15" customHeight="1">
      <c r="B50" s="305"/>
      <c r="C50" s="306"/>
      <c r="D50" s="306"/>
      <c r="E50" s="304" t="s">
        <v>1547</v>
      </c>
      <c r="F50" s="304"/>
      <c r="G50" s="304"/>
      <c r="H50" s="304"/>
      <c r="I50" s="304"/>
      <c r="J50" s="304"/>
      <c r="K50" s="302"/>
    </row>
    <row r="51" s="1" customFormat="1" ht="15" customHeight="1">
      <c r="B51" s="305"/>
      <c r="C51" s="306"/>
      <c r="D51" s="304" t="s">
        <v>1548</v>
      </c>
      <c r="E51" s="304"/>
      <c r="F51" s="304"/>
      <c r="G51" s="304"/>
      <c r="H51" s="304"/>
      <c r="I51" s="304"/>
      <c r="J51" s="304"/>
      <c r="K51" s="302"/>
    </row>
    <row r="52" s="1" customFormat="1" ht="25.5" customHeight="1">
      <c r="B52" s="300"/>
      <c r="C52" s="301" t="s">
        <v>1549</v>
      </c>
      <c r="D52" s="301"/>
      <c r="E52" s="301"/>
      <c r="F52" s="301"/>
      <c r="G52" s="301"/>
      <c r="H52" s="301"/>
      <c r="I52" s="301"/>
      <c r="J52" s="301"/>
      <c r="K52" s="302"/>
    </row>
    <row r="53" s="1" customFormat="1" ht="5.25" customHeight="1">
      <c r="B53" s="300"/>
      <c r="C53" s="303"/>
      <c r="D53" s="303"/>
      <c r="E53" s="303"/>
      <c r="F53" s="303"/>
      <c r="G53" s="303"/>
      <c r="H53" s="303"/>
      <c r="I53" s="303"/>
      <c r="J53" s="303"/>
      <c r="K53" s="302"/>
    </row>
    <row r="54" s="1" customFormat="1" ht="15" customHeight="1">
      <c r="B54" s="300"/>
      <c r="C54" s="304" t="s">
        <v>1550</v>
      </c>
      <c r="D54" s="304"/>
      <c r="E54" s="304"/>
      <c r="F54" s="304"/>
      <c r="G54" s="304"/>
      <c r="H54" s="304"/>
      <c r="I54" s="304"/>
      <c r="J54" s="304"/>
      <c r="K54" s="302"/>
    </row>
    <row r="55" s="1" customFormat="1" ht="15" customHeight="1">
      <c r="B55" s="300"/>
      <c r="C55" s="304" t="s">
        <v>1551</v>
      </c>
      <c r="D55" s="304"/>
      <c r="E55" s="304"/>
      <c r="F55" s="304"/>
      <c r="G55" s="304"/>
      <c r="H55" s="304"/>
      <c r="I55" s="304"/>
      <c r="J55" s="304"/>
      <c r="K55" s="302"/>
    </row>
    <row r="56" s="1" customFormat="1" ht="12.75" customHeight="1">
      <c r="B56" s="300"/>
      <c r="C56" s="304"/>
      <c r="D56" s="304"/>
      <c r="E56" s="304"/>
      <c r="F56" s="304"/>
      <c r="G56" s="304"/>
      <c r="H56" s="304"/>
      <c r="I56" s="304"/>
      <c r="J56" s="304"/>
      <c r="K56" s="302"/>
    </row>
    <row r="57" s="1" customFormat="1" ht="15" customHeight="1">
      <c r="B57" s="300"/>
      <c r="C57" s="304" t="s">
        <v>1552</v>
      </c>
      <c r="D57" s="304"/>
      <c r="E57" s="304"/>
      <c r="F57" s="304"/>
      <c r="G57" s="304"/>
      <c r="H57" s="304"/>
      <c r="I57" s="304"/>
      <c r="J57" s="304"/>
      <c r="K57" s="302"/>
    </row>
    <row r="58" s="1" customFormat="1" ht="15" customHeight="1">
      <c r="B58" s="300"/>
      <c r="C58" s="306"/>
      <c r="D58" s="304" t="s">
        <v>1553</v>
      </c>
      <c r="E58" s="304"/>
      <c r="F58" s="304"/>
      <c r="G58" s="304"/>
      <c r="H58" s="304"/>
      <c r="I58" s="304"/>
      <c r="J58" s="304"/>
      <c r="K58" s="302"/>
    </row>
    <row r="59" s="1" customFormat="1" ht="15" customHeight="1">
      <c r="B59" s="300"/>
      <c r="C59" s="306"/>
      <c r="D59" s="304" t="s">
        <v>1554</v>
      </c>
      <c r="E59" s="304"/>
      <c r="F59" s="304"/>
      <c r="G59" s="304"/>
      <c r="H59" s="304"/>
      <c r="I59" s="304"/>
      <c r="J59" s="304"/>
      <c r="K59" s="302"/>
    </row>
    <row r="60" s="1" customFormat="1" ht="15" customHeight="1">
      <c r="B60" s="300"/>
      <c r="C60" s="306"/>
      <c r="D60" s="304" t="s">
        <v>1555</v>
      </c>
      <c r="E60" s="304"/>
      <c r="F60" s="304"/>
      <c r="G60" s="304"/>
      <c r="H60" s="304"/>
      <c r="I60" s="304"/>
      <c r="J60" s="304"/>
      <c r="K60" s="302"/>
    </row>
    <row r="61" s="1" customFormat="1" ht="15" customHeight="1">
      <c r="B61" s="300"/>
      <c r="C61" s="306"/>
      <c r="D61" s="304" t="s">
        <v>1556</v>
      </c>
      <c r="E61" s="304"/>
      <c r="F61" s="304"/>
      <c r="G61" s="304"/>
      <c r="H61" s="304"/>
      <c r="I61" s="304"/>
      <c r="J61" s="304"/>
      <c r="K61" s="302"/>
    </row>
    <row r="62" s="1" customFormat="1" ht="15" customHeight="1">
      <c r="B62" s="300"/>
      <c r="C62" s="306"/>
      <c r="D62" s="309" t="s">
        <v>1557</v>
      </c>
      <c r="E62" s="309"/>
      <c r="F62" s="309"/>
      <c r="G62" s="309"/>
      <c r="H62" s="309"/>
      <c r="I62" s="309"/>
      <c r="J62" s="309"/>
      <c r="K62" s="302"/>
    </row>
    <row r="63" s="1" customFormat="1" ht="15" customHeight="1">
      <c r="B63" s="300"/>
      <c r="C63" s="306"/>
      <c r="D63" s="304" t="s">
        <v>1558</v>
      </c>
      <c r="E63" s="304"/>
      <c r="F63" s="304"/>
      <c r="G63" s="304"/>
      <c r="H63" s="304"/>
      <c r="I63" s="304"/>
      <c r="J63" s="304"/>
      <c r="K63" s="302"/>
    </row>
    <row r="64" s="1" customFormat="1" ht="12.75" customHeight="1">
      <c r="B64" s="300"/>
      <c r="C64" s="306"/>
      <c r="D64" s="306"/>
      <c r="E64" s="310"/>
      <c r="F64" s="306"/>
      <c r="G64" s="306"/>
      <c r="H64" s="306"/>
      <c r="I64" s="306"/>
      <c r="J64" s="306"/>
      <c r="K64" s="302"/>
    </row>
    <row r="65" s="1" customFormat="1" ht="15" customHeight="1">
      <c r="B65" s="300"/>
      <c r="C65" s="306"/>
      <c r="D65" s="304" t="s">
        <v>1559</v>
      </c>
      <c r="E65" s="304"/>
      <c r="F65" s="304"/>
      <c r="G65" s="304"/>
      <c r="H65" s="304"/>
      <c r="I65" s="304"/>
      <c r="J65" s="304"/>
      <c r="K65" s="302"/>
    </row>
    <row r="66" s="1" customFormat="1" ht="15" customHeight="1">
      <c r="B66" s="300"/>
      <c r="C66" s="306"/>
      <c r="D66" s="309" t="s">
        <v>1560</v>
      </c>
      <c r="E66" s="309"/>
      <c r="F66" s="309"/>
      <c r="G66" s="309"/>
      <c r="H66" s="309"/>
      <c r="I66" s="309"/>
      <c r="J66" s="309"/>
      <c r="K66" s="302"/>
    </row>
    <row r="67" s="1" customFormat="1" ht="15" customHeight="1">
      <c r="B67" s="300"/>
      <c r="C67" s="306"/>
      <c r="D67" s="304" t="s">
        <v>1561</v>
      </c>
      <c r="E67" s="304"/>
      <c r="F67" s="304"/>
      <c r="G67" s="304"/>
      <c r="H67" s="304"/>
      <c r="I67" s="304"/>
      <c r="J67" s="304"/>
      <c r="K67" s="302"/>
    </row>
    <row r="68" s="1" customFormat="1" ht="15" customHeight="1">
      <c r="B68" s="300"/>
      <c r="C68" s="306"/>
      <c r="D68" s="304" t="s">
        <v>1562</v>
      </c>
      <c r="E68" s="304"/>
      <c r="F68" s="304"/>
      <c r="G68" s="304"/>
      <c r="H68" s="304"/>
      <c r="I68" s="304"/>
      <c r="J68" s="304"/>
      <c r="K68" s="302"/>
    </row>
    <row r="69" s="1" customFormat="1" ht="15" customHeight="1">
      <c r="B69" s="300"/>
      <c r="C69" s="306"/>
      <c r="D69" s="304" t="s">
        <v>1563</v>
      </c>
      <c r="E69" s="304"/>
      <c r="F69" s="304"/>
      <c r="G69" s="304"/>
      <c r="H69" s="304"/>
      <c r="I69" s="304"/>
      <c r="J69" s="304"/>
      <c r="K69" s="302"/>
    </row>
    <row r="70" s="1" customFormat="1" ht="15" customHeight="1">
      <c r="B70" s="300"/>
      <c r="C70" s="306"/>
      <c r="D70" s="304" t="s">
        <v>1564</v>
      </c>
      <c r="E70" s="304"/>
      <c r="F70" s="304"/>
      <c r="G70" s="304"/>
      <c r="H70" s="304"/>
      <c r="I70" s="304"/>
      <c r="J70" s="304"/>
      <c r="K70" s="302"/>
    </row>
    <row r="71" s="1" customFormat="1" ht="12.75" customHeight="1">
      <c r="B71" s="311"/>
      <c r="C71" s="312"/>
      <c r="D71" s="312"/>
      <c r="E71" s="312"/>
      <c r="F71" s="312"/>
      <c r="G71" s="312"/>
      <c r="H71" s="312"/>
      <c r="I71" s="312"/>
      <c r="J71" s="312"/>
      <c r="K71" s="313"/>
    </row>
    <row r="72" s="1" customFormat="1" ht="18.75" customHeight="1">
      <c r="B72" s="314"/>
      <c r="C72" s="314"/>
      <c r="D72" s="314"/>
      <c r="E72" s="314"/>
      <c r="F72" s="314"/>
      <c r="G72" s="314"/>
      <c r="H72" s="314"/>
      <c r="I72" s="314"/>
      <c r="J72" s="314"/>
      <c r="K72" s="315"/>
    </row>
    <row r="73" s="1" customFormat="1" ht="18.75" customHeight="1">
      <c r="B73" s="315"/>
      <c r="C73" s="315"/>
      <c r="D73" s="315"/>
      <c r="E73" s="315"/>
      <c r="F73" s="315"/>
      <c r="G73" s="315"/>
      <c r="H73" s="315"/>
      <c r="I73" s="315"/>
      <c r="J73" s="315"/>
      <c r="K73" s="315"/>
    </row>
    <row r="74" s="1" customFormat="1" ht="7.5" customHeight="1">
      <c r="B74" s="316"/>
      <c r="C74" s="317"/>
      <c r="D74" s="317"/>
      <c r="E74" s="317"/>
      <c r="F74" s="317"/>
      <c r="G74" s="317"/>
      <c r="H74" s="317"/>
      <c r="I74" s="317"/>
      <c r="J74" s="317"/>
      <c r="K74" s="318"/>
    </row>
    <row r="75" s="1" customFormat="1" ht="45" customHeight="1">
      <c r="B75" s="319"/>
      <c r="C75" s="320" t="s">
        <v>1565</v>
      </c>
      <c r="D75" s="320"/>
      <c r="E75" s="320"/>
      <c r="F75" s="320"/>
      <c r="G75" s="320"/>
      <c r="H75" s="320"/>
      <c r="I75" s="320"/>
      <c r="J75" s="320"/>
      <c r="K75" s="321"/>
    </row>
    <row r="76" s="1" customFormat="1" ht="17.25" customHeight="1">
      <c r="B76" s="319"/>
      <c r="C76" s="322" t="s">
        <v>1566</v>
      </c>
      <c r="D76" s="322"/>
      <c r="E76" s="322"/>
      <c r="F76" s="322" t="s">
        <v>1567</v>
      </c>
      <c r="G76" s="323"/>
      <c r="H76" s="322" t="s">
        <v>53</v>
      </c>
      <c r="I76" s="322" t="s">
        <v>56</v>
      </c>
      <c r="J76" s="322" t="s">
        <v>1568</v>
      </c>
      <c r="K76" s="321"/>
    </row>
    <row r="77" s="1" customFormat="1" ht="17.25" customHeight="1">
      <c r="B77" s="319"/>
      <c r="C77" s="324" t="s">
        <v>1569</v>
      </c>
      <c r="D77" s="324"/>
      <c r="E77" s="324"/>
      <c r="F77" s="325" t="s">
        <v>1570</v>
      </c>
      <c r="G77" s="326"/>
      <c r="H77" s="324"/>
      <c r="I77" s="324"/>
      <c r="J77" s="324" t="s">
        <v>1571</v>
      </c>
      <c r="K77" s="321"/>
    </row>
    <row r="78" s="1" customFormat="1" ht="5.25" customHeight="1">
      <c r="B78" s="319"/>
      <c r="C78" s="327"/>
      <c r="D78" s="327"/>
      <c r="E78" s="327"/>
      <c r="F78" s="327"/>
      <c r="G78" s="328"/>
      <c r="H78" s="327"/>
      <c r="I78" s="327"/>
      <c r="J78" s="327"/>
      <c r="K78" s="321"/>
    </row>
    <row r="79" s="1" customFormat="1" ht="15" customHeight="1">
      <c r="B79" s="319"/>
      <c r="C79" s="307" t="s">
        <v>52</v>
      </c>
      <c r="D79" s="329"/>
      <c r="E79" s="329"/>
      <c r="F79" s="330" t="s">
        <v>1572</v>
      </c>
      <c r="G79" s="331"/>
      <c r="H79" s="307" t="s">
        <v>1573</v>
      </c>
      <c r="I79" s="307" t="s">
        <v>1574</v>
      </c>
      <c r="J79" s="307">
        <v>20</v>
      </c>
      <c r="K79" s="321"/>
    </row>
    <row r="80" s="1" customFormat="1" ht="15" customHeight="1">
      <c r="B80" s="319"/>
      <c r="C80" s="307" t="s">
        <v>1575</v>
      </c>
      <c r="D80" s="307"/>
      <c r="E80" s="307"/>
      <c r="F80" s="330" t="s">
        <v>1572</v>
      </c>
      <c r="G80" s="331"/>
      <c r="H80" s="307" t="s">
        <v>1576</v>
      </c>
      <c r="I80" s="307" t="s">
        <v>1574</v>
      </c>
      <c r="J80" s="307">
        <v>120</v>
      </c>
      <c r="K80" s="321"/>
    </row>
    <row r="81" s="1" customFormat="1" ht="15" customHeight="1">
      <c r="B81" s="332"/>
      <c r="C81" s="307" t="s">
        <v>1577</v>
      </c>
      <c r="D81" s="307"/>
      <c r="E81" s="307"/>
      <c r="F81" s="330" t="s">
        <v>1578</v>
      </c>
      <c r="G81" s="331"/>
      <c r="H81" s="307" t="s">
        <v>1579</v>
      </c>
      <c r="I81" s="307" t="s">
        <v>1574</v>
      </c>
      <c r="J81" s="307">
        <v>50</v>
      </c>
      <c r="K81" s="321"/>
    </row>
    <row r="82" s="1" customFormat="1" ht="15" customHeight="1">
      <c r="B82" s="332"/>
      <c r="C82" s="307" t="s">
        <v>1580</v>
      </c>
      <c r="D82" s="307"/>
      <c r="E82" s="307"/>
      <c r="F82" s="330" t="s">
        <v>1572</v>
      </c>
      <c r="G82" s="331"/>
      <c r="H82" s="307" t="s">
        <v>1581</v>
      </c>
      <c r="I82" s="307" t="s">
        <v>1582</v>
      </c>
      <c r="J82" s="307"/>
      <c r="K82" s="321"/>
    </row>
    <row r="83" s="1" customFormat="1" ht="15" customHeight="1">
      <c r="B83" s="332"/>
      <c r="C83" s="333" t="s">
        <v>1583</v>
      </c>
      <c r="D83" s="333"/>
      <c r="E83" s="333"/>
      <c r="F83" s="334" t="s">
        <v>1578</v>
      </c>
      <c r="G83" s="333"/>
      <c r="H83" s="333" t="s">
        <v>1584</v>
      </c>
      <c r="I83" s="333" t="s">
        <v>1574</v>
      </c>
      <c r="J83" s="333">
        <v>15</v>
      </c>
      <c r="K83" s="321"/>
    </row>
    <row r="84" s="1" customFormat="1" ht="15" customHeight="1">
      <c r="B84" s="332"/>
      <c r="C84" s="333" t="s">
        <v>1585</v>
      </c>
      <c r="D84" s="333"/>
      <c r="E84" s="333"/>
      <c r="F84" s="334" t="s">
        <v>1578</v>
      </c>
      <c r="G84" s="333"/>
      <c r="H84" s="333" t="s">
        <v>1586</v>
      </c>
      <c r="I84" s="333" t="s">
        <v>1574</v>
      </c>
      <c r="J84" s="333">
        <v>15</v>
      </c>
      <c r="K84" s="321"/>
    </row>
    <row r="85" s="1" customFormat="1" ht="15" customHeight="1">
      <c r="B85" s="332"/>
      <c r="C85" s="333" t="s">
        <v>1587</v>
      </c>
      <c r="D85" s="333"/>
      <c r="E85" s="333"/>
      <c r="F85" s="334" t="s">
        <v>1578</v>
      </c>
      <c r="G85" s="333"/>
      <c r="H85" s="333" t="s">
        <v>1588</v>
      </c>
      <c r="I85" s="333" t="s">
        <v>1574</v>
      </c>
      <c r="J85" s="333">
        <v>20</v>
      </c>
      <c r="K85" s="321"/>
    </row>
    <row r="86" s="1" customFormat="1" ht="15" customHeight="1">
      <c r="B86" s="332"/>
      <c r="C86" s="333" t="s">
        <v>1589</v>
      </c>
      <c r="D86" s="333"/>
      <c r="E86" s="333"/>
      <c r="F86" s="334" t="s">
        <v>1578</v>
      </c>
      <c r="G86" s="333"/>
      <c r="H86" s="333" t="s">
        <v>1590</v>
      </c>
      <c r="I86" s="333" t="s">
        <v>1574</v>
      </c>
      <c r="J86" s="333">
        <v>20</v>
      </c>
      <c r="K86" s="321"/>
    </row>
    <row r="87" s="1" customFormat="1" ht="15" customHeight="1">
      <c r="B87" s="332"/>
      <c r="C87" s="307" t="s">
        <v>1591</v>
      </c>
      <c r="D87" s="307"/>
      <c r="E87" s="307"/>
      <c r="F87" s="330" t="s">
        <v>1578</v>
      </c>
      <c r="G87" s="331"/>
      <c r="H87" s="307" t="s">
        <v>1592</v>
      </c>
      <c r="I87" s="307" t="s">
        <v>1574</v>
      </c>
      <c r="J87" s="307">
        <v>50</v>
      </c>
      <c r="K87" s="321"/>
    </row>
    <row r="88" s="1" customFormat="1" ht="15" customHeight="1">
      <c r="B88" s="332"/>
      <c r="C88" s="307" t="s">
        <v>1593</v>
      </c>
      <c r="D88" s="307"/>
      <c r="E88" s="307"/>
      <c r="F88" s="330" t="s">
        <v>1578</v>
      </c>
      <c r="G88" s="331"/>
      <c r="H88" s="307" t="s">
        <v>1594</v>
      </c>
      <c r="I88" s="307" t="s">
        <v>1574</v>
      </c>
      <c r="J88" s="307">
        <v>20</v>
      </c>
      <c r="K88" s="321"/>
    </row>
    <row r="89" s="1" customFormat="1" ht="15" customHeight="1">
      <c r="B89" s="332"/>
      <c r="C89" s="307" t="s">
        <v>1595</v>
      </c>
      <c r="D89" s="307"/>
      <c r="E89" s="307"/>
      <c r="F89" s="330" t="s">
        <v>1578</v>
      </c>
      <c r="G89" s="331"/>
      <c r="H89" s="307" t="s">
        <v>1596</v>
      </c>
      <c r="I89" s="307" t="s">
        <v>1574</v>
      </c>
      <c r="J89" s="307">
        <v>20</v>
      </c>
      <c r="K89" s="321"/>
    </row>
    <row r="90" s="1" customFormat="1" ht="15" customHeight="1">
      <c r="B90" s="332"/>
      <c r="C90" s="307" t="s">
        <v>1597</v>
      </c>
      <c r="D90" s="307"/>
      <c r="E90" s="307"/>
      <c r="F90" s="330" t="s">
        <v>1578</v>
      </c>
      <c r="G90" s="331"/>
      <c r="H90" s="307" t="s">
        <v>1598</v>
      </c>
      <c r="I90" s="307" t="s">
        <v>1574</v>
      </c>
      <c r="J90" s="307">
        <v>50</v>
      </c>
      <c r="K90" s="321"/>
    </row>
    <row r="91" s="1" customFormat="1" ht="15" customHeight="1">
      <c r="B91" s="332"/>
      <c r="C91" s="307" t="s">
        <v>1599</v>
      </c>
      <c r="D91" s="307"/>
      <c r="E91" s="307"/>
      <c r="F91" s="330" t="s">
        <v>1578</v>
      </c>
      <c r="G91" s="331"/>
      <c r="H91" s="307" t="s">
        <v>1599</v>
      </c>
      <c r="I91" s="307" t="s">
        <v>1574</v>
      </c>
      <c r="J91" s="307">
        <v>50</v>
      </c>
      <c r="K91" s="321"/>
    </row>
    <row r="92" s="1" customFormat="1" ht="15" customHeight="1">
      <c r="B92" s="332"/>
      <c r="C92" s="307" t="s">
        <v>1600</v>
      </c>
      <c r="D92" s="307"/>
      <c r="E92" s="307"/>
      <c r="F92" s="330" t="s">
        <v>1578</v>
      </c>
      <c r="G92" s="331"/>
      <c r="H92" s="307" t="s">
        <v>1601</v>
      </c>
      <c r="I92" s="307" t="s">
        <v>1574</v>
      </c>
      <c r="J92" s="307">
        <v>255</v>
      </c>
      <c r="K92" s="321"/>
    </row>
    <row r="93" s="1" customFormat="1" ht="15" customHeight="1">
      <c r="B93" s="332"/>
      <c r="C93" s="307" t="s">
        <v>1602</v>
      </c>
      <c r="D93" s="307"/>
      <c r="E93" s="307"/>
      <c r="F93" s="330" t="s">
        <v>1572</v>
      </c>
      <c r="G93" s="331"/>
      <c r="H93" s="307" t="s">
        <v>1603</v>
      </c>
      <c r="I93" s="307" t="s">
        <v>1604</v>
      </c>
      <c r="J93" s="307"/>
      <c r="K93" s="321"/>
    </row>
    <row r="94" s="1" customFormat="1" ht="15" customHeight="1">
      <c r="B94" s="332"/>
      <c r="C94" s="307" t="s">
        <v>1605</v>
      </c>
      <c r="D94" s="307"/>
      <c r="E94" s="307"/>
      <c r="F94" s="330" t="s">
        <v>1572</v>
      </c>
      <c r="G94" s="331"/>
      <c r="H94" s="307" t="s">
        <v>1606</v>
      </c>
      <c r="I94" s="307" t="s">
        <v>1607</v>
      </c>
      <c r="J94" s="307"/>
      <c r="K94" s="321"/>
    </row>
    <row r="95" s="1" customFormat="1" ht="15" customHeight="1">
      <c r="B95" s="332"/>
      <c r="C95" s="307" t="s">
        <v>1608</v>
      </c>
      <c r="D95" s="307"/>
      <c r="E95" s="307"/>
      <c r="F95" s="330" t="s">
        <v>1572</v>
      </c>
      <c r="G95" s="331"/>
      <c r="H95" s="307" t="s">
        <v>1608</v>
      </c>
      <c r="I95" s="307" t="s">
        <v>1607</v>
      </c>
      <c r="J95" s="307"/>
      <c r="K95" s="321"/>
    </row>
    <row r="96" s="1" customFormat="1" ht="15" customHeight="1">
      <c r="B96" s="332"/>
      <c r="C96" s="307" t="s">
        <v>37</v>
      </c>
      <c r="D96" s="307"/>
      <c r="E96" s="307"/>
      <c r="F96" s="330" t="s">
        <v>1572</v>
      </c>
      <c r="G96" s="331"/>
      <c r="H96" s="307" t="s">
        <v>1609</v>
      </c>
      <c r="I96" s="307" t="s">
        <v>1607</v>
      </c>
      <c r="J96" s="307"/>
      <c r="K96" s="321"/>
    </row>
    <row r="97" s="1" customFormat="1" ht="15" customHeight="1">
      <c r="B97" s="332"/>
      <c r="C97" s="307" t="s">
        <v>47</v>
      </c>
      <c r="D97" s="307"/>
      <c r="E97" s="307"/>
      <c r="F97" s="330" t="s">
        <v>1572</v>
      </c>
      <c r="G97" s="331"/>
      <c r="H97" s="307" t="s">
        <v>1610</v>
      </c>
      <c r="I97" s="307" t="s">
        <v>1607</v>
      </c>
      <c r="J97" s="307"/>
      <c r="K97" s="321"/>
    </row>
    <row r="98" s="1" customFormat="1" ht="15" customHeight="1">
      <c r="B98" s="335"/>
      <c r="C98" s="336"/>
      <c r="D98" s="336"/>
      <c r="E98" s="336"/>
      <c r="F98" s="336"/>
      <c r="G98" s="336"/>
      <c r="H98" s="336"/>
      <c r="I98" s="336"/>
      <c r="J98" s="336"/>
      <c r="K98" s="337"/>
    </row>
    <row r="99" s="1" customFormat="1" ht="18.75" customHeight="1">
      <c r="B99" s="338"/>
      <c r="C99" s="339"/>
      <c r="D99" s="339"/>
      <c r="E99" s="339"/>
      <c r="F99" s="339"/>
      <c r="G99" s="339"/>
      <c r="H99" s="339"/>
      <c r="I99" s="339"/>
      <c r="J99" s="339"/>
      <c r="K99" s="338"/>
    </row>
    <row r="100" s="1" customFormat="1" ht="18.75" customHeight="1">
      <c r="B100" s="315"/>
      <c r="C100" s="315"/>
      <c r="D100" s="315"/>
      <c r="E100" s="315"/>
      <c r="F100" s="315"/>
      <c r="G100" s="315"/>
      <c r="H100" s="315"/>
      <c r="I100" s="315"/>
      <c r="J100" s="315"/>
      <c r="K100" s="315"/>
    </row>
    <row r="101" s="1" customFormat="1" ht="7.5" customHeight="1">
      <c r="B101" s="316"/>
      <c r="C101" s="317"/>
      <c r="D101" s="317"/>
      <c r="E101" s="317"/>
      <c r="F101" s="317"/>
      <c r="G101" s="317"/>
      <c r="H101" s="317"/>
      <c r="I101" s="317"/>
      <c r="J101" s="317"/>
      <c r="K101" s="318"/>
    </row>
    <row r="102" s="1" customFormat="1" ht="45" customHeight="1">
      <c r="B102" s="319"/>
      <c r="C102" s="320" t="s">
        <v>1611</v>
      </c>
      <c r="D102" s="320"/>
      <c r="E102" s="320"/>
      <c r="F102" s="320"/>
      <c r="G102" s="320"/>
      <c r="H102" s="320"/>
      <c r="I102" s="320"/>
      <c r="J102" s="320"/>
      <c r="K102" s="321"/>
    </row>
    <row r="103" s="1" customFormat="1" ht="17.25" customHeight="1">
      <c r="B103" s="319"/>
      <c r="C103" s="322" t="s">
        <v>1566</v>
      </c>
      <c r="D103" s="322"/>
      <c r="E103" s="322"/>
      <c r="F103" s="322" t="s">
        <v>1567</v>
      </c>
      <c r="G103" s="323"/>
      <c r="H103" s="322" t="s">
        <v>53</v>
      </c>
      <c r="I103" s="322" t="s">
        <v>56</v>
      </c>
      <c r="J103" s="322" t="s">
        <v>1568</v>
      </c>
      <c r="K103" s="321"/>
    </row>
    <row r="104" s="1" customFormat="1" ht="17.25" customHeight="1">
      <c r="B104" s="319"/>
      <c r="C104" s="324" t="s">
        <v>1569</v>
      </c>
      <c r="D104" s="324"/>
      <c r="E104" s="324"/>
      <c r="F104" s="325" t="s">
        <v>1570</v>
      </c>
      <c r="G104" s="326"/>
      <c r="H104" s="324"/>
      <c r="I104" s="324"/>
      <c r="J104" s="324" t="s">
        <v>1571</v>
      </c>
      <c r="K104" s="321"/>
    </row>
    <row r="105" s="1" customFormat="1" ht="5.25" customHeight="1">
      <c r="B105" s="319"/>
      <c r="C105" s="322"/>
      <c r="D105" s="322"/>
      <c r="E105" s="322"/>
      <c r="F105" s="322"/>
      <c r="G105" s="340"/>
      <c r="H105" s="322"/>
      <c r="I105" s="322"/>
      <c r="J105" s="322"/>
      <c r="K105" s="321"/>
    </row>
    <row r="106" s="1" customFormat="1" ht="15" customHeight="1">
      <c r="B106" s="319"/>
      <c r="C106" s="307" t="s">
        <v>52</v>
      </c>
      <c r="D106" s="329"/>
      <c r="E106" s="329"/>
      <c r="F106" s="330" t="s">
        <v>1572</v>
      </c>
      <c r="G106" s="307"/>
      <c r="H106" s="307" t="s">
        <v>1612</v>
      </c>
      <c r="I106" s="307" t="s">
        <v>1574</v>
      </c>
      <c r="J106" s="307">
        <v>20</v>
      </c>
      <c r="K106" s="321"/>
    </row>
    <row r="107" s="1" customFormat="1" ht="15" customHeight="1">
      <c r="B107" s="319"/>
      <c r="C107" s="307" t="s">
        <v>1575</v>
      </c>
      <c r="D107" s="307"/>
      <c r="E107" s="307"/>
      <c r="F107" s="330" t="s">
        <v>1572</v>
      </c>
      <c r="G107" s="307"/>
      <c r="H107" s="307" t="s">
        <v>1612</v>
      </c>
      <c r="I107" s="307" t="s">
        <v>1574</v>
      </c>
      <c r="J107" s="307">
        <v>120</v>
      </c>
      <c r="K107" s="321"/>
    </row>
    <row r="108" s="1" customFormat="1" ht="15" customHeight="1">
      <c r="B108" s="332"/>
      <c r="C108" s="307" t="s">
        <v>1577</v>
      </c>
      <c r="D108" s="307"/>
      <c r="E108" s="307"/>
      <c r="F108" s="330" t="s">
        <v>1578</v>
      </c>
      <c r="G108" s="307"/>
      <c r="H108" s="307" t="s">
        <v>1612</v>
      </c>
      <c r="I108" s="307" t="s">
        <v>1574</v>
      </c>
      <c r="J108" s="307">
        <v>50</v>
      </c>
      <c r="K108" s="321"/>
    </row>
    <row r="109" s="1" customFormat="1" ht="15" customHeight="1">
      <c r="B109" s="332"/>
      <c r="C109" s="307" t="s">
        <v>1580</v>
      </c>
      <c r="D109" s="307"/>
      <c r="E109" s="307"/>
      <c r="F109" s="330" t="s">
        <v>1572</v>
      </c>
      <c r="G109" s="307"/>
      <c r="H109" s="307" t="s">
        <v>1612</v>
      </c>
      <c r="I109" s="307" t="s">
        <v>1582</v>
      </c>
      <c r="J109" s="307"/>
      <c r="K109" s="321"/>
    </row>
    <row r="110" s="1" customFormat="1" ht="15" customHeight="1">
      <c r="B110" s="332"/>
      <c r="C110" s="307" t="s">
        <v>1591</v>
      </c>
      <c r="D110" s="307"/>
      <c r="E110" s="307"/>
      <c r="F110" s="330" t="s">
        <v>1578</v>
      </c>
      <c r="G110" s="307"/>
      <c r="H110" s="307" t="s">
        <v>1612</v>
      </c>
      <c r="I110" s="307" t="s">
        <v>1574</v>
      </c>
      <c r="J110" s="307">
        <v>50</v>
      </c>
      <c r="K110" s="321"/>
    </row>
    <row r="111" s="1" customFormat="1" ht="15" customHeight="1">
      <c r="B111" s="332"/>
      <c r="C111" s="307" t="s">
        <v>1599</v>
      </c>
      <c r="D111" s="307"/>
      <c r="E111" s="307"/>
      <c r="F111" s="330" t="s">
        <v>1578</v>
      </c>
      <c r="G111" s="307"/>
      <c r="H111" s="307" t="s">
        <v>1612</v>
      </c>
      <c r="I111" s="307" t="s">
        <v>1574</v>
      </c>
      <c r="J111" s="307">
        <v>50</v>
      </c>
      <c r="K111" s="321"/>
    </row>
    <row r="112" s="1" customFormat="1" ht="15" customHeight="1">
      <c r="B112" s="332"/>
      <c r="C112" s="307" t="s">
        <v>1597</v>
      </c>
      <c r="D112" s="307"/>
      <c r="E112" s="307"/>
      <c r="F112" s="330" t="s">
        <v>1578</v>
      </c>
      <c r="G112" s="307"/>
      <c r="H112" s="307" t="s">
        <v>1612</v>
      </c>
      <c r="I112" s="307" t="s">
        <v>1574</v>
      </c>
      <c r="J112" s="307">
        <v>50</v>
      </c>
      <c r="K112" s="321"/>
    </row>
    <row r="113" s="1" customFormat="1" ht="15" customHeight="1">
      <c r="B113" s="332"/>
      <c r="C113" s="307" t="s">
        <v>52</v>
      </c>
      <c r="D113" s="307"/>
      <c r="E113" s="307"/>
      <c r="F113" s="330" t="s">
        <v>1572</v>
      </c>
      <c r="G113" s="307"/>
      <c r="H113" s="307" t="s">
        <v>1613</v>
      </c>
      <c r="I113" s="307" t="s">
        <v>1574</v>
      </c>
      <c r="J113" s="307">
        <v>20</v>
      </c>
      <c r="K113" s="321"/>
    </row>
    <row r="114" s="1" customFormat="1" ht="15" customHeight="1">
      <c r="B114" s="332"/>
      <c r="C114" s="307" t="s">
        <v>1614</v>
      </c>
      <c r="D114" s="307"/>
      <c r="E114" s="307"/>
      <c r="F114" s="330" t="s">
        <v>1572</v>
      </c>
      <c r="G114" s="307"/>
      <c r="H114" s="307" t="s">
        <v>1615</v>
      </c>
      <c r="I114" s="307" t="s">
        <v>1574</v>
      </c>
      <c r="J114" s="307">
        <v>120</v>
      </c>
      <c r="K114" s="321"/>
    </row>
    <row r="115" s="1" customFormat="1" ht="15" customHeight="1">
      <c r="B115" s="332"/>
      <c r="C115" s="307" t="s">
        <v>37</v>
      </c>
      <c r="D115" s="307"/>
      <c r="E115" s="307"/>
      <c r="F115" s="330" t="s">
        <v>1572</v>
      </c>
      <c r="G115" s="307"/>
      <c r="H115" s="307" t="s">
        <v>1616</v>
      </c>
      <c r="I115" s="307" t="s">
        <v>1607</v>
      </c>
      <c r="J115" s="307"/>
      <c r="K115" s="321"/>
    </row>
    <row r="116" s="1" customFormat="1" ht="15" customHeight="1">
      <c r="B116" s="332"/>
      <c r="C116" s="307" t="s">
        <v>47</v>
      </c>
      <c r="D116" s="307"/>
      <c r="E116" s="307"/>
      <c r="F116" s="330" t="s">
        <v>1572</v>
      </c>
      <c r="G116" s="307"/>
      <c r="H116" s="307" t="s">
        <v>1617</v>
      </c>
      <c r="I116" s="307" t="s">
        <v>1607</v>
      </c>
      <c r="J116" s="307"/>
      <c r="K116" s="321"/>
    </row>
    <row r="117" s="1" customFormat="1" ht="15" customHeight="1">
      <c r="B117" s="332"/>
      <c r="C117" s="307" t="s">
        <v>56</v>
      </c>
      <c r="D117" s="307"/>
      <c r="E117" s="307"/>
      <c r="F117" s="330" t="s">
        <v>1572</v>
      </c>
      <c r="G117" s="307"/>
      <c r="H117" s="307" t="s">
        <v>1618</v>
      </c>
      <c r="I117" s="307" t="s">
        <v>1619</v>
      </c>
      <c r="J117" s="307"/>
      <c r="K117" s="321"/>
    </row>
    <row r="118" s="1" customFormat="1" ht="15" customHeight="1">
      <c r="B118" s="335"/>
      <c r="C118" s="341"/>
      <c r="D118" s="341"/>
      <c r="E118" s="341"/>
      <c r="F118" s="341"/>
      <c r="G118" s="341"/>
      <c r="H118" s="341"/>
      <c r="I118" s="341"/>
      <c r="J118" s="341"/>
      <c r="K118" s="337"/>
    </row>
    <row r="119" s="1" customFormat="1" ht="18.75" customHeight="1">
      <c r="B119" s="342"/>
      <c r="C119" s="343"/>
      <c r="D119" s="343"/>
      <c r="E119" s="343"/>
      <c r="F119" s="344"/>
      <c r="G119" s="343"/>
      <c r="H119" s="343"/>
      <c r="I119" s="343"/>
      <c r="J119" s="343"/>
      <c r="K119" s="342"/>
    </row>
    <row r="120" s="1" customFormat="1" ht="18.75" customHeight="1">
      <c r="B120" s="315"/>
      <c r="C120" s="315"/>
      <c r="D120" s="315"/>
      <c r="E120" s="315"/>
      <c r="F120" s="315"/>
      <c r="G120" s="315"/>
      <c r="H120" s="315"/>
      <c r="I120" s="315"/>
      <c r="J120" s="315"/>
      <c r="K120" s="315"/>
    </row>
    <row r="121" s="1" customFormat="1" ht="7.5" customHeight="1">
      <c r="B121" s="345"/>
      <c r="C121" s="346"/>
      <c r="D121" s="346"/>
      <c r="E121" s="346"/>
      <c r="F121" s="346"/>
      <c r="G121" s="346"/>
      <c r="H121" s="346"/>
      <c r="I121" s="346"/>
      <c r="J121" s="346"/>
      <c r="K121" s="347"/>
    </row>
    <row r="122" s="1" customFormat="1" ht="45" customHeight="1">
      <c r="B122" s="348"/>
      <c r="C122" s="298" t="s">
        <v>1620</v>
      </c>
      <c r="D122" s="298"/>
      <c r="E122" s="298"/>
      <c r="F122" s="298"/>
      <c r="G122" s="298"/>
      <c r="H122" s="298"/>
      <c r="I122" s="298"/>
      <c r="J122" s="298"/>
      <c r="K122" s="349"/>
    </row>
    <row r="123" s="1" customFormat="1" ht="17.25" customHeight="1">
      <c r="B123" s="350"/>
      <c r="C123" s="322" t="s">
        <v>1566</v>
      </c>
      <c r="D123" s="322"/>
      <c r="E123" s="322"/>
      <c r="F123" s="322" t="s">
        <v>1567</v>
      </c>
      <c r="G123" s="323"/>
      <c r="H123" s="322" t="s">
        <v>53</v>
      </c>
      <c r="I123" s="322" t="s">
        <v>56</v>
      </c>
      <c r="J123" s="322" t="s">
        <v>1568</v>
      </c>
      <c r="K123" s="351"/>
    </row>
    <row r="124" s="1" customFormat="1" ht="17.25" customHeight="1">
      <c r="B124" s="350"/>
      <c r="C124" s="324" t="s">
        <v>1569</v>
      </c>
      <c r="D124" s="324"/>
      <c r="E124" s="324"/>
      <c r="F124" s="325" t="s">
        <v>1570</v>
      </c>
      <c r="G124" s="326"/>
      <c r="H124" s="324"/>
      <c r="I124" s="324"/>
      <c r="J124" s="324" t="s">
        <v>1571</v>
      </c>
      <c r="K124" s="351"/>
    </row>
    <row r="125" s="1" customFormat="1" ht="5.25" customHeight="1">
      <c r="B125" s="352"/>
      <c r="C125" s="327"/>
      <c r="D125" s="327"/>
      <c r="E125" s="327"/>
      <c r="F125" s="327"/>
      <c r="G125" s="353"/>
      <c r="H125" s="327"/>
      <c r="I125" s="327"/>
      <c r="J125" s="327"/>
      <c r="K125" s="354"/>
    </row>
    <row r="126" s="1" customFormat="1" ht="15" customHeight="1">
      <c r="B126" s="352"/>
      <c r="C126" s="307" t="s">
        <v>1575</v>
      </c>
      <c r="D126" s="329"/>
      <c r="E126" s="329"/>
      <c r="F126" s="330" t="s">
        <v>1572</v>
      </c>
      <c r="G126" s="307"/>
      <c r="H126" s="307" t="s">
        <v>1612</v>
      </c>
      <c r="I126" s="307" t="s">
        <v>1574</v>
      </c>
      <c r="J126" s="307">
        <v>120</v>
      </c>
      <c r="K126" s="355"/>
    </row>
    <row r="127" s="1" customFormat="1" ht="15" customHeight="1">
      <c r="B127" s="352"/>
      <c r="C127" s="307" t="s">
        <v>1621</v>
      </c>
      <c r="D127" s="307"/>
      <c r="E127" s="307"/>
      <c r="F127" s="330" t="s">
        <v>1572</v>
      </c>
      <c r="G127" s="307"/>
      <c r="H127" s="307" t="s">
        <v>1622</v>
      </c>
      <c r="I127" s="307" t="s">
        <v>1574</v>
      </c>
      <c r="J127" s="307" t="s">
        <v>1623</v>
      </c>
      <c r="K127" s="355"/>
    </row>
    <row r="128" s="1" customFormat="1" ht="15" customHeight="1">
      <c r="B128" s="352"/>
      <c r="C128" s="307" t="s">
        <v>87</v>
      </c>
      <c r="D128" s="307"/>
      <c r="E128" s="307"/>
      <c r="F128" s="330" t="s">
        <v>1572</v>
      </c>
      <c r="G128" s="307"/>
      <c r="H128" s="307" t="s">
        <v>1624</v>
      </c>
      <c r="I128" s="307" t="s">
        <v>1574</v>
      </c>
      <c r="J128" s="307" t="s">
        <v>1623</v>
      </c>
      <c r="K128" s="355"/>
    </row>
    <row r="129" s="1" customFormat="1" ht="15" customHeight="1">
      <c r="B129" s="352"/>
      <c r="C129" s="307" t="s">
        <v>1583</v>
      </c>
      <c r="D129" s="307"/>
      <c r="E129" s="307"/>
      <c r="F129" s="330" t="s">
        <v>1578</v>
      </c>
      <c r="G129" s="307"/>
      <c r="H129" s="307" t="s">
        <v>1584</v>
      </c>
      <c r="I129" s="307" t="s">
        <v>1574</v>
      </c>
      <c r="J129" s="307">
        <v>15</v>
      </c>
      <c r="K129" s="355"/>
    </row>
    <row r="130" s="1" customFormat="1" ht="15" customHeight="1">
      <c r="B130" s="352"/>
      <c r="C130" s="333" t="s">
        <v>1585</v>
      </c>
      <c r="D130" s="333"/>
      <c r="E130" s="333"/>
      <c r="F130" s="334" t="s">
        <v>1578</v>
      </c>
      <c r="G130" s="333"/>
      <c r="H130" s="333" t="s">
        <v>1586</v>
      </c>
      <c r="I130" s="333" t="s">
        <v>1574</v>
      </c>
      <c r="J130" s="333">
        <v>15</v>
      </c>
      <c r="K130" s="355"/>
    </row>
    <row r="131" s="1" customFormat="1" ht="15" customHeight="1">
      <c r="B131" s="352"/>
      <c r="C131" s="333" t="s">
        <v>1587</v>
      </c>
      <c r="D131" s="333"/>
      <c r="E131" s="333"/>
      <c r="F131" s="334" t="s">
        <v>1578</v>
      </c>
      <c r="G131" s="333"/>
      <c r="H131" s="333" t="s">
        <v>1588</v>
      </c>
      <c r="I131" s="333" t="s">
        <v>1574</v>
      </c>
      <c r="J131" s="333">
        <v>20</v>
      </c>
      <c r="K131" s="355"/>
    </row>
    <row r="132" s="1" customFormat="1" ht="15" customHeight="1">
      <c r="B132" s="352"/>
      <c r="C132" s="333" t="s">
        <v>1589</v>
      </c>
      <c r="D132" s="333"/>
      <c r="E132" s="333"/>
      <c r="F132" s="334" t="s">
        <v>1578</v>
      </c>
      <c r="G132" s="333"/>
      <c r="H132" s="333" t="s">
        <v>1590</v>
      </c>
      <c r="I132" s="333" t="s">
        <v>1574</v>
      </c>
      <c r="J132" s="333">
        <v>20</v>
      </c>
      <c r="K132" s="355"/>
    </row>
    <row r="133" s="1" customFormat="1" ht="15" customHeight="1">
      <c r="B133" s="352"/>
      <c r="C133" s="307" t="s">
        <v>1577</v>
      </c>
      <c r="D133" s="307"/>
      <c r="E133" s="307"/>
      <c r="F133" s="330" t="s">
        <v>1578</v>
      </c>
      <c r="G133" s="307"/>
      <c r="H133" s="307" t="s">
        <v>1612</v>
      </c>
      <c r="I133" s="307" t="s">
        <v>1574</v>
      </c>
      <c r="J133" s="307">
        <v>50</v>
      </c>
      <c r="K133" s="355"/>
    </row>
    <row r="134" s="1" customFormat="1" ht="15" customHeight="1">
      <c r="B134" s="352"/>
      <c r="C134" s="307" t="s">
        <v>1591</v>
      </c>
      <c r="D134" s="307"/>
      <c r="E134" s="307"/>
      <c r="F134" s="330" t="s">
        <v>1578</v>
      </c>
      <c r="G134" s="307"/>
      <c r="H134" s="307" t="s">
        <v>1612</v>
      </c>
      <c r="I134" s="307" t="s">
        <v>1574</v>
      </c>
      <c r="J134" s="307">
        <v>50</v>
      </c>
      <c r="K134" s="355"/>
    </row>
    <row r="135" s="1" customFormat="1" ht="15" customHeight="1">
      <c r="B135" s="352"/>
      <c r="C135" s="307" t="s">
        <v>1597</v>
      </c>
      <c r="D135" s="307"/>
      <c r="E135" s="307"/>
      <c r="F135" s="330" t="s">
        <v>1578</v>
      </c>
      <c r="G135" s="307"/>
      <c r="H135" s="307" t="s">
        <v>1612</v>
      </c>
      <c r="I135" s="307" t="s">
        <v>1574</v>
      </c>
      <c r="J135" s="307">
        <v>50</v>
      </c>
      <c r="K135" s="355"/>
    </row>
    <row r="136" s="1" customFormat="1" ht="15" customHeight="1">
      <c r="B136" s="352"/>
      <c r="C136" s="307" t="s">
        <v>1599</v>
      </c>
      <c r="D136" s="307"/>
      <c r="E136" s="307"/>
      <c r="F136" s="330" t="s">
        <v>1578</v>
      </c>
      <c r="G136" s="307"/>
      <c r="H136" s="307" t="s">
        <v>1612</v>
      </c>
      <c r="I136" s="307" t="s">
        <v>1574</v>
      </c>
      <c r="J136" s="307">
        <v>50</v>
      </c>
      <c r="K136" s="355"/>
    </row>
    <row r="137" s="1" customFormat="1" ht="15" customHeight="1">
      <c r="B137" s="352"/>
      <c r="C137" s="307" t="s">
        <v>1600</v>
      </c>
      <c r="D137" s="307"/>
      <c r="E137" s="307"/>
      <c r="F137" s="330" t="s">
        <v>1578</v>
      </c>
      <c r="G137" s="307"/>
      <c r="H137" s="307" t="s">
        <v>1625</v>
      </c>
      <c r="I137" s="307" t="s">
        <v>1574</v>
      </c>
      <c r="J137" s="307">
        <v>255</v>
      </c>
      <c r="K137" s="355"/>
    </row>
    <row r="138" s="1" customFormat="1" ht="15" customHeight="1">
      <c r="B138" s="352"/>
      <c r="C138" s="307" t="s">
        <v>1602</v>
      </c>
      <c r="D138" s="307"/>
      <c r="E138" s="307"/>
      <c r="F138" s="330" t="s">
        <v>1572</v>
      </c>
      <c r="G138" s="307"/>
      <c r="H138" s="307" t="s">
        <v>1626</v>
      </c>
      <c r="I138" s="307" t="s">
        <v>1604</v>
      </c>
      <c r="J138" s="307"/>
      <c r="K138" s="355"/>
    </row>
    <row r="139" s="1" customFormat="1" ht="15" customHeight="1">
      <c r="B139" s="352"/>
      <c r="C139" s="307" t="s">
        <v>1605</v>
      </c>
      <c r="D139" s="307"/>
      <c r="E139" s="307"/>
      <c r="F139" s="330" t="s">
        <v>1572</v>
      </c>
      <c r="G139" s="307"/>
      <c r="H139" s="307" t="s">
        <v>1627</v>
      </c>
      <c r="I139" s="307" t="s">
        <v>1607</v>
      </c>
      <c r="J139" s="307"/>
      <c r="K139" s="355"/>
    </row>
    <row r="140" s="1" customFormat="1" ht="15" customHeight="1">
      <c r="B140" s="352"/>
      <c r="C140" s="307" t="s">
        <v>1608</v>
      </c>
      <c r="D140" s="307"/>
      <c r="E140" s="307"/>
      <c r="F140" s="330" t="s">
        <v>1572</v>
      </c>
      <c r="G140" s="307"/>
      <c r="H140" s="307" t="s">
        <v>1608</v>
      </c>
      <c r="I140" s="307" t="s">
        <v>1607</v>
      </c>
      <c r="J140" s="307"/>
      <c r="K140" s="355"/>
    </row>
    <row r="141" s="1" customFormat="1" ht="15" customHeight="1">
      <c r="B141" s="352"/>
      <c r="C141" s="307" t="s">
        <v>37</v>
      </c>
      <c r="D141" s="307"/>
      <c r="E141" s="307"/>
      <c r="F141" s="330" t="s">
        <v>1572</v>
      </c>
      <c r="G141" s="307"/>
      <c r="H141" s="307" t="s">
        <v>1628</v>
      </c>
      <c r="I141" s="307" t="s">
        <v>1607</v>
      </c>
      <c r="J141" s="307"/>
      <c r="K141" s="355"/>
    </row>
    <row r="142" s="1" customFormat="1" ht="15" customHeight="1">
      <c r="B142" s="352"/>
      <c r="C142" s="307" t="s">
        <v>1629</v>
      </c>
      <c r="D142" s="307"/>
      <c r="E142" s="307"/>
      <c r="F142" s="330" t="s">
        <v>1572</v>
      </c>
      <c r="G142" s="307"/>
      <c r="H142" s="307" t="s">
        <v>1630</v>
      </c>
      <c r="I142" s="307" t="s">
        <v>1607</v>
      </c>
      <c r="J142" s="307"/>
      <c r="K142" s="355"/>
    </row>
    <row r="143" s="1" customFormat="1" ht="15" customHeight="1">
      <c r="B143" s="356"/>
      <c r="C143" s="357"/>
      <c r="D143" s="357"/>
      <c r="E143" s="357"/>
      <c r="F143" s="357"/>
      <c r="G143" s="357"/>
      <c r="H143" s="357"/>
      <c r="I143" s="357"/>
      <c r="J143" s="357"/>
      <c r="K143" s="358"/>
    </row>
    <row r="144" s="1" customFormat="1" ht="18.75" customHeight="1">
      <c r="B144" s="343"/>
      <c r="C144" s="343"/>
      <c r="D144" s="343"/>
      <c r="E144" s="343"/>
      <c r="F144" s="344"/>
      <c r="G144" s="343"/>
      <c r="H144" s="343"/>
      <c r="I144" s="343"/>
      <c r="J144" s="343"/>
      <c r="K144" s="343"/>
    </row>
    <row r="145" s="1" customFormat="1" ht="18.75" customHeight="1">
      <c r="B145" s="315"/>
      <c r="C145" s="315"/>
      <c r="D145" s="315"/>
      <c r="E145" s="315"/>
      <c r="F145" s="315"/>
      <c r="G145" s="315"/>
      <c r="H145" s="315"/>
      <c r="I145" s="315"/>
      <c r="J145" s="315"/>
      <c r="K145" s="315"/>
    </row>
    <row r="146" s="1" customFormat="1" ht="7.5" customHeight="1">
      <c r="B146" s="316"/>
      <c r="C146" s="317"/>
      <c r="D146" s="317"/>
      <c r="E146" s="317"/>
      <c r="F146" s="317"/>
      <c r="G146" s="317"/>
      <c r="H146" s="317"/>
      <c r="I146" s="317"/>
      <c r="J146" s="317"/>
      <c r="K146" s="318"/>
    </row>
    <row r="147" s="1" customFormat="1" ht="45" customHeight="1">
      <c r="B147" s="319"/>
      <c r="C147" s="320" t="s">
        <v>1631</v>
      </c>
      <c r="D147" s="320"/>
      <c r="E147" s="320"/>
      <c r="F147" s="320"/>
      <c r="G147" s="320"/>
      <c r="H147" s="320"/>
      <c r="I147" s="320"/>
      <c r="J147" s="320"/>
      <c r="K147" s="321"/>
    </row>
    <row r="148" s="1" customFormat="1" ht="17.25" customHeight="1">
      <c r="B148" s="319"/>
      <c r="C148" s="322" t="s">
        <v>1566</v>
      </c>
      <c r="D148" s="322"/>
      <c r="E148" s="322"/>
      <c r="F148" s="322" t="s">
        <v>1567</v>
      </c>
      <c r="G148" s="323"/>
      <c r="H148" s="322" t="s">
        <v>53</v>
      </c>
      <c r="I148" s="322" t="s">
        <v>56</v>
      </c>
      <c r="J148" s="322" t="s">
        <v>1568</v>
      </c>
      <c r="K148" s="321"/>
    </row>
    <row r="149" s="1" customFormat="1" ht="17.25" customHeight="1">
      <c r="B149" s="319"/>
      <c r="C149" s="324" t="s">
        <v>1569</v>
      </c>
      <c r="D149" s="324"/>
      <c r="E149" s="324"/>
      <c r="F149" s="325" t="s">
        <v>1570</v>
      </c>
      <c r="G149" s="326"/>
      <c r="H149" s="324"/>
      <c r="I149" s="324"/>
      <c r="J149" s="324" t="s">
        <v>1571</v>
      </c>
      <c r="K149" s="321"/>
    </row>
    <row r="150" s="1" customFormat="1" ht="5.25" customHeight="1">
      <c r="B150" s="332"/>
      <c r="C150" s="327"/>
      <c r="D150" s="327"/>
      <c r="E150" s="327"/>
      <c r="F150" s="327"/>
      <c r="G150" s="328"/>
      <c r="H150" s="327"/>
      <c r="I150" s="327"/>
      <c r="J150" s="327"/>
      <c r="K150" s="355"/>
    </row>
    <row r="151" s="1" customFormat="1" ht="15" customHeight="1">
      <c r="B151" s="332"/>
      <c r="C151" s="359" t="s">
        <v>1575</v>
      </c>
      <c r="D151" s="307"/>
      <c r="E151" s="307"/>
      <c r="F151" s="360" t="s">
        <v>1572</v>
      </c>
      <c r="G151" s="307"/>
      <c r="H151" s="359" t="s">
        <v>1612</v>
      </c>
      <c r="I151" s="359" t="s">
        <v>1574</v>
      </c>
      <c r="J151" s="359">
        <v>120</v>
      </c>
      <c r="K151" s="355"/>
    </row>
    <row r="152" s="1" customFormat="1" ht="15" customHeight="1">
      <c r="B152" s="332"/>
      <c r="C152" s="359" t="s">
        <v>1621</v>
      </c>
      <c r="D152" s="307"/>
      <c r="E152" s="307"/>
      <c r="F152" s="360" t="s">
        <v>1572</v>
      </c>
      <c r="G152" s="307"/>
      <c r="H152" s="359" t="s">
        <v>1632</v>
      </c>
      <c r="I152" s="359" t="s">
        <v>1574</v>
      </c>
      <c r="J152" s="359" t="s">
        <v>1623</v>
      </c>
      <c r="K152" s="355"/>
    </row>
    <row r="153" s="1" customFormat="1" ht="15" customHeight="1">
      <c r="B153" s="332"/>
      <c r="C153" s="359" t="s">
        <v>87</v>
      </c>
      <c r="D153" s="307"/>
      <c r="E153" s="307"/>
      <c r="F153" s="360" t="s">
        <v>1572</v>
      </c>
      <c r="G153" s="307"/>
      <c r="H153" s="359" t="s">
        <v>1633</v>
      </c>
      <c r="I153" s="359" t="s">
        <v>1574</v>
      </c>
      <c r="J153" s="359" t="s">
        <v>1623</v>
      </c>
      <c r="K153" s="355"/>
    </row>
    <row r="154" s="1" customFormat="1" ht="15" customHeight="1">
      <c r="B154" s="332"/>
      <c r="C154" s="359" t="s">
        <v>1577</v>
      </c>
      <c r="D154" s="307"/>
      <c r="E154" s="307"/>
      <c r="F154" s="360" t="s">
        <v>1578</v>
      </c>
      <c r="G154" s="307"/>
      <c r="H154" s="359" t="s">
        <v>1612</v>
      </c>
      <c r="I154" s="359" t="s">
        <v>1574</v>
      </c>
      <c r="J154" s="359">
        <v>50</v>
      </c>
      <c r="K154" s="355"/>
    </row>
    <row r="155" s="1" customFormat="1" ht="15" customHeight="1">
      <c r="B155" s="332"/>
      <c r="C155" s="359" t="s">
        <v>1580</v>
      </c>
      <c r="D155" s="307"/>
      <c r="E155" s="307"/>
      <c r="F155" s="360" t="s">
        <v>1572</v>
      </c>
      <c r="G155" s="307"/>
      <c r="H155" s="359" t="s">
        <v>1612</v>
      </c>
      <c r="I155" s="359" t="s">
        <v>1582</v>
      </c>
      <c r="J155" s="359"/>
      <c r="K155" s="355"/>
    </row>
    <row r="156" s="1" customFormat="1" ht="15" customHeight="1">
      <c r="B156" s="332"/>
      <c r="C156" s="359" t="s">
        <v>1591</v>
      </c>
      <c r="D156" s="307"/>
      <c r="E156" s="307"/>
      <c r="F156" s="360" t="s">
        <v>1578</v>
      </c>
      <c r="G156" s="307"/>
      <c r="H156" s="359" t="s">
        <v>1612</v>
      </c>
      <c r="I156" s="359" t="s">
        <v>1574</v>
      </c>
      <c r="J156" s="359">
        <v>50</v>
      </c>
      <c r="K156" s="355"/>
    </row>
    <row r="157" s="1" customFormat="1" ht="15" customHeight="1">
      <c r="B157" s="332"/>
      <c r="C157" s="359" t="s">
        <v>1599</v>
      </c>
      <c r="D157" s="307"/>
      <c r="E157" s="307"/>
      <c r="F157" s="360" t="s">
        <v>1578</v>
      </c>
      <c r="G157" s="307"/>
      <c r="H157" s="359" t="s">
        <v>1612</v>
      </c>
      <c r="I157" s="359" t="s">
        <v>1574</v>
      </c>
      <c r="J157" s="359">
        <v>50</v>
      </c>
      <c r="K157" s="355"/>
    </row>
    <row r="158" s="1" customFormat="1" ht="15" customHeight="1">
      <c r="B158" s="332"/>
      <c r="C158" s="359" t="s">
        <v>1597</v>
      </c>
      <c r="D158" s="307"/>
      <c r="E158" s="307"/>
      <c r="F158" s="360" t="s">
        <v>1578</v>
      </c>
      <c r="G158" s="307"/>
      <c r="H158" s="359" t="s">
        <v>1612</v>
      </c>
      <c r="I158" s="359" t="s">
        <v>1574</v>
      </c>
      <c r="J158" s="359">
        <v>50</v>
      </c>
      <c r="K158" s="355"/>
    </row>
    <row r="159" s="1" customFormat="1" ht="15" customHeight="1">
      <c r="B159" s="332"/>
      <c r="C159" s="359" t="s">
        <v>141</v>
      </c>
      <c r="D159" s="307"/>
      <c r="E159" s="307"/>
      <c r="F159" s="360" t="s">
        <v>1572</v>
      </c>
      <c r="G159" s="307"/>
      <c r="H159" s="359" t="s">
        <v>1634</v>
      </c>
      <c r="I159" s="359" t="s">
        <v>1574</v>
      </c>
      <c r="J159" s="359" t="s">
        <v>1635</v>
      </c>
      <c r="K159" s="355"/>
    </row>
    <row r="160" s="1" customFormat="1" ht="15" customHeight="1">
      <c r="B160" s="332"/>
      <c r="C160" s="359" t="s">
        <v>1636</v>
      </c>
      <c r="D160" s="307"/>
      <c r="E160" s="307"/>
      <c r="F160" s="360" t="s">
        <v>1572</v>
      </c>
      <c r="G160" s="307"/>
      <c r="H160" s="359" t="s">
        <v>1637</v>
      </c>
      <c r="I160" s="359" t="s">
        <v>1607</v>
      </c>
      <c r="J160" s="359"/>
      <c r="K160" s="355"/>
    </row>
    <row r="161" s="1" customFormat="1" ht="15" customHeight="1">
      <c r="B161" s="361"/>
      <c r="C161" s="341"/>
      <c r="D161" s="341"/>
      <c r="E161" s="341"/>
      <c r="F161" s="341"/>
      <c r="G161" s="341"/>
      <c r="H161" s="341"/>
      <c r="I161" s="341"/>
      <c r="J161" s="341"/>
      <c r="K161" s="362"/>
    </row>
    <row r="162" s="1" customFormat="1" ht="18.75" customHeight="1">
      <c r="B162" s="343"/>
      <c r="C162" s="353"/>
      <c r="D162" s="353"/>
      <c r="E162" s="353"/>
      <c r="F162" s="363"/>
      <c r="G162" s="353"/>
      <c r="H162" s="353"/>
      <c r="I162" s="353"/>
      <c r="J162" s="353"/>
      <c r="K162" s="343"/>
    </row>
    <row r="163" s="1" customFormat="1" ht="18.75" customHeight="1">
      <c r="B163" s="315"/>
      <c r="C163" s="315"/>
      <c r="D163" s="315"/>
      <c r="E163" s="315"/>
      <c r="F163" s="315"/>
      <c r="G163" s="315"/>
      <c r="H163" s="315"/>
      <c r="I163" s="315"/>
      <c r="J163" s="315"/>
      <c r="K163" s="315"/>
    </row>
    <row r="164" s="1" customFormat="1" ht="7.5" customHeight="1">
      <c r="B164" s="294"/>
      <c r="C164" s="295"/>
      <c r="D164" s="295"/>
      <c r="E164" s="295"/>
      <c r="F164" s="295"/>
      <c r="G164" s="295"/>
      <c r="H164" s="295"/>
      <c r="I164" s="295"/>
      <c r="J164" s="295"/>
      <c r="K164" s="296"/>
    </row>
    <row r="165" s="1" customFormat="1" ht="45" customHeight="1">
      <c r="B165" s="297"/>
      <c r="C165" s="298" t="s">
        <v>1638</v>
      </c>
      <c r="D165" s="298"/>
      <c r="E165" s="298"/>
      <c r="F165" s="298"/>
      <c r="G165" s="298"/>
      <c r="H165" s="298"/>
      <c r="I165" s="298"/>
      <c r="J165" s="298"/>
      <c r="K165" s="299"/>
    </row>
    <row r="166" s="1" customFormat="1" ht="17.25" customHeight="1">
      <c r="B166" s="297"/>
      <c r="C166" s="322" t="s">
        <v>1566</v>
      </c>
      <c r="D166" s="322"/>
      <c r="E166" s="322"/>
      <c r="F166" s="322" t="s">
        <v>1567</v>
      </c>
      <c r="G166" s="364"/>
      <c r="H166" s="365" t="s">
        <v>53</v>
      </c>
      <c r="I166" s="365" t="s">
        <v>56</v>
      </c>
      <c r="J166" s="322" t="s">
        <v>1568</v>
      </c>
      <c r="K166" s="299"/>
    </row>
    <row r="167" s="1" customFormat="1" ht="17.25" customHeight="1">
      <c r="B167" s="300"/>
      <c r="C167" s="324" t="s">
        <v>1569</v>
      </c>
      <c r="D167" s="324"/>
      <c r="E167" s="324"/>
      <c r="F167" s="325" t="s">
        <v>1570</v>
      </c>
      <c r="G167" s="366"/>
      <c r="H167" s="367"/>
      <c r="I167" s="367"/>
      <c r="J167" s="324" t="s">
        <v>1571</v>
      </c>
      <c r="K167" s="302"/>
    </row>
    <row r="168" s="1" customFormat="1" ht="5.25" customHeight="1">
      <c r="B168" s="332"/>
      <c r="C168" s="327"/>
      <c r="D168" s="327"/>
      <c r="E168" s="327"/>
      <c r="F168" s="327"/>
      <c r="G168" s="328"/>
      <c r="H168" s="327"/>
      <c r="I168" s="327"/>
      <c r="J168" s="327"/>
      <c r="K168" s="355"/>
    </row>
    <row r="169" s="1" customFormat="1" ht="15" customHeight="1">
      <c r="B169" s="332"/>
      <c r="C169" s="307" t="s">
        <v>1575</v>
      </c>
      <c r="D169" s="307"/>
      <c r="E169" s="307"/>
      <c r="F169" s="330" t="s">
        <v>1572</v>
      </c>
      <c r="G169" s="307"/>
      <c r="H169" s="307" t="s">
        <v>1612</v>
      </c>
      <c r="I169" s="307" t="s">
        <v>1574</v>
      </c>
      <c r="J169" s="307">
        <v>120</v>
      </c>
      <c r="K169" s="355"/>
    </row>
    <row r="170" s="1" customFormat="1" ht="15" customHeight="1">
      <c r="B170" s="332"/>
      <c r="C170" s="307" t="s">
        <v>1621</v>
      </c>
      <c r="D170" s="307"/>
      <c r="E170" s="307"/>
      <c r="F170" s="330" t="s">
        <v>1572</v>
      </c>
      <c r="G170" s="307"/>
      <c r="H170" s="307" t="s">
        <v>1622</v>
      </c>
      <c r="I170" s="307" t="s">
        <v>1574</v>
      </c>
      <c r="J170" s="307" t="s">
        <v>1623</v>
      </c>
      <c r="K170" s="355"/>
    </row>
    <row r="171" s="1" customFormat="1" ht="15" customHeight="1">
      <c r="B171" s="332"/>
      <c r="C171" s="307" t="s">
        <v>87</v>
      </c>
      <c r="D171" s="307"/>
      <c r="E171" s="307"/>
      <c r="F171" s="330" t="s">
        <v>1572</v>
      </c>
      <c r="G171" s="307"/>
      <c r="H171" s="307" t="s">
        <v>1639</v>
      </c>
      <c r="I171" s="307" t="s">
        <v>1574</v>
      </c>
      <c r="J171" s="307" t="s">
        <v>1623</v>
      </c>
      <c r="K171" s="355"/>
    </row>
    <row r="172" s="1" customFormat="1" ht="15" customHeight="1">
      <c r="B172" s="332"/>
      <c r="C172" s="307" t="s">
        <v>1577</v>
      </c>
      <c r="D172" s="307"/>
      <c r="E172" s="307"/>
      <c r="F172" s="330" t="s">
        <v>1578</v>
      </c>
      <c r="G172" s="307"/>
      <c r="H172" s="307" t="s">
        <v>1639</v>
      </c>
      <c r="I172" s="307" t="s">
        <v>1574</v>
      </c>
      <c r="J172" s="307">
        <v>50</v>
      </c>
      <c r="K172" s="355"/>
    </row>
    <row r="173" s="1" customFormat="1" ht="15" customHeight="1">
      <c r="B173" s="332"/>
      <c r="C173" s="307" t="s">
        <v>1580</v>
      </c>
      <c r="D173" s="307"/>
      <c r="E173" s="307"/>
      <c r="F173" s="330" t="s">
        <v>1572</v>
      </c>
      <c r="G173" s="307"/>
      <c r="H173" s="307" t="s">
        <v>1639</v>
      </c>
      <c r="I173" s="307" t="s">
        <v>1582</v>
      </c>
      <c r="J173" s="307"/>
      <c r="K173" s="355"/>
    </row>
    <row r="174" s="1" customFormat="1" ht="15" customHeight="1">
      <c r="B174" s="332"/>
      <c r="C174" s="307" t="s">
        <v>1591</v>
      </c>
      <c r="D174" s="307"/>
      <c r="E174" s="307"/>
      <c r="F174" s="330" t="s">
        <v>1578</v>
      </c>
      <c r="G174" s="307"/>
      <c r="H174" s="307" t="s">
        <v>1639</v>
      </c>
      <c r="I174" s="307" t="s">
        <v>1574</v>
      </c>
      <c r="J174" s="307">
        <v>50</v>
      </c>
      <c r="K174" s="355"/>
    </row>
    <row r="175" s="1" customFormat="1" ht="15" customHeight="1">
      <c r="B175" s="332"/>
      <c r="C175" s="307" t="s">
        <v>1599</v>
      </c>
      <c r="D175" s="307"/>
      <c r="E175" s="307"/>
      <c r="F175" s="330" t="s">
        <v>1578</v>
      </c>
      <c r="G175" s="307"/>
      <c r="H175" s="307" t="s">
        <v>1639</v>
      </c>
      <c r="I175" s="307" t="s">
        <v>1574</v>
      </c>
      <c r="J175" s="307">
        <v>50</v>
      </c>
      <c r="K175" s="355"/>
    </row>
    <row r="176" s="1" customFormat="1" ht="15" customHeight="1">
      <c r="B176" s="332"/>
      <c r="C176" s="307" t="s">
        <v>1597</v>
      </c>
      <c r="D176" s="307"/>
      <c r="E176" s="307"/>
      <c r="F176" s="330" t="s">
        <v>1578</v>
      </c>
      <c r="G176" s="307"/>
      <c r="H176" s="307" t="s">
        <v>1639</v>
      </c>
      <c r="I176" s="307" t="s">
        <v>1574</v>
      </c>
      <c r="J176" s="307">
        <v>50</v>
      </c>
      <c r="K176" s="355"/>
    </row>
    <row r="177" s="1" customFormat="1" ht="15" customHeight="1">
      <c r="B177" s="332"/>
      <c r="C177" s="307" t="s">
        <v>152</v>
      </c>
      <c r="D177" s="307"/>
      <c r="E177" s="307"/>
      <c r="F177" s="330" t="s">
        <v>1572</v>
      </c>
      <c r="G177" s="307"/>
      <c r="H177" s="307" t="s">
        <v>1640</v>
      </c>
      <c r="I177" s="307" t="s">
        <v>1641</v>
      </c>
      <c r="J177" s="307"/>
      <c r="K177" s="355"/>
    </row>
    <row r="178" s="1" customFormat="1" ht="15" customHeight="1">
      <c r="B178" s="332"/>
      <c r="C178" s="307" t="s">
        <v>56</v>
      </c>
      <c r="D178" s="307"/>
      <c r="E178" s="307"/>
      <c r="F178" s="330" t="s">
        <v>1572</v>
      </c>
      <c r="G178" s="307"/>
      <c r="H178" s="307" t="s">
        <v>1642</v>
      </c>
      <c r="I178" s="307" t="s">
        <v>1643</v>
      </c>
      <c r="J178" s="307">
        <v>1</v>
      </c>
      <c r="K178" s="355"/>
    </row>
    <row r="179" s="1" customFormat="1" ht="15" customHeight="1">
      <c r="B179" s="332"/>
      <c r="C179" s="307" t="s">
        <v>52</v>
      </c>
      <c r="D179" s="307"/>
      <c r="E179" s="307"/>
      <c r="F179" s="330" t="s">
        <v>1572</v>
      </c>
      <c r="G179" s="307"/>
      <c r="H179" s="307" t="s">
        <v>1644</v>
      </c>
      <c r="I179" s="307" t="s">
        <v>1574</v>
      </c>
      <c r="J179" s="307">
        <v>20</v>
      </c>
      <c r="K179" s="355"/>
    </row>
    <row r="180" s="1" customFormat="1" ht="15" customHeight="1">
      <c r="B180" s="332"/>
      <c r="C180" s="307" t="s">
        <v>53</v>
      </c>
      <c r="D180" s="307"/>
      <c r="E180" s="307"/>
      <c r="F180" s="330" t="s">
        <v>1572</v>
      </c>
      <c r="G180" s="307"/>
      <c r="H180" s="307" t="s">
        <v>1645</v>
      </c>
      <c r="I180" s="307" t="s">
        <v>1574</v>
      </c>
      <c r="J180" s="307">
        <v>255</v>
      </c>
      <c r="K180" s="355"/>
    </row>
    <row r="181" s="1" customFormat="1" ht="15" customHeight="1">
      <c r="B181" s="332"/>
      <c r="C181" s="307" t="s">
        <v>153</v>
      </c>
      <c r="D181" s="307"/>
      <c r="E181" s="307"/>
      <c r="F181" s="330" t="s">
        <v>1572</v>
      </c>
      <c r="G181" s="307"/>
      <c r="H181" s="307" t="s">
        <v>1536</v>
      </c>
      <c r="I181" s="307" t="s">
        <v>1574</v>
      </c>
      <c r="J181" s="307">
        <v>10</v>
      </c>
      <c r="K181" s="355"/>
    </row>
    <row r="182" s="1" customFormat="1" ht="15" customHeight="1">
      <c r="B182" s="332"/>
      <c r="C182" s="307" t="s">
        <v>154</v>
      </c>
      <c r="D182" s="307"/>
      <c r="E182" s="307"/>
      <c r="F182" s="330" t="s">
        <v>1572</v>
      </c>
      <c r="G182" s="307"/>
      <c r="H182" s="307" t="s">
        <v>1646</v>
      </c>
      <c r="I182" s="307" t="s">
        <v>1607</v>
      </c>
      <c r="J182" s="307"/>
      <c r="K182" s="355"/>
    </row>
    <row r="183" s="1" customFormat="1" ht="15" customHeight="1">
      <c r="B183" s="332"/>
      <c r="C183" s="307" t="s">
        <v>1647</v>
      </c>
      <c r="D183" s="307"/>
      <c r="E183" s="307"/>
      <c r="F183" s="330" t="s">
        <v>1572</v>
      </c>
      <c r="G183" s="307"/>
      <c r="H183" s="307" t="s">
        <v>1648</v>
      </c>
      <c r="I183" s="307" t="s">
        <v>1607</v>
      </c>
      <c r="J183" s="307"/>
      <c r="K183" s="355"/>
    </row>
    <row r="184" s="1" customFormat="1" ht="15" customHeight="1">
      <c r="B184" s="332"/>
      <c r="C184" s="307" t="s">
        <v>1636</v>
      </c>
      <c r="D184" s="307"/>
      <c r="E184" s="307"/>
      <c r="F184" s="330" t="s">
        <v>1572</v>
      </c>
      <c r="G184" s="307"/>
      <c r="H184" s="307" t="s">
        <v>1649</v>
      </c>
      <c r="I184" s="307" t="s">
        <v>1607</v>
      </c>
      <c r="J184" s="307"/>
      <c r="K184" s="355"/>
    </row>
    <row r="185" s="1" customFormat="1" ht="15" customHeight="1">
      <c r="B185" s="332"/>
      <c r="C185" s="307" t="s">
        <v>156</v>
      </c>
      <c r="D185" s="307"/>
      <c r="E185" s="307"/>
      <c r="F185" s="330" t="s">
        <v>1578</v>
      </c>
      <c r="G185" s="307"/>
      <c r="H185" s="307" t="s">
        <v>1650</v>
      </c>
      <c r="I185" s="307" t="s">
        <v>1574</v>
      </c>
      <c r="J185" s="307">
        <v>50</v>
      </c>
      <c r="K185" s="355"/>
    </row>
    <row r="186" s="1" customFormat="1" ht="15" customHeight="1">
      <c r="B186" s="332"/>
      <c r="C186" s="307" t="s">
        <v>1651</v>
      </c>
      <c r="D186" s="307"/>
      <c r="E186" s="307"/>
      <c r="F186" s="330" t="s">
        <v>1578</v>
      </c>
      <c r="G186" s="307"/>
      <c r="H186" s="307" t="s">
        <v>1652</v>
      </c>
      <c r="I186" s="307" t="s">
        <v>1653</v>
      </c>
      <c r="J186" s="307"/>
      <c r="K186" s="355"/>
    </row>
    <row r="187" s="1" customFormat="1" ht="15" customHeight="1">
      <c r="B187" s="332"/>
      <c r="C187" s="307" t="s">
        <v>1654</v>
      </c>
      <c r="D187" s="307"/>
      <c r="E187" s="307"/>
      <c r="F187" s="330" t="s">
        <v>1578</v>
      </c>
      <c r="G187" s="307"/>
      <c r="H187" s="307" t="s">
        <v>1655</v>
      </c>
      <c r="I187" s="307" t="s">
        <v>1653</v>
      </c>
      <c r="J187" s="307"/>
      <c r="K187" s="355"/>
    </row>
    <row r="188" s="1" customFormat="1" ht="15" customHeight="1">
      <c r="B188" s="332"/>
      <c r="C188" s="307" t="s">
        <v>1656</v>
      </c>
      <c r="D188" s="307"/>
      <c r="E188" s="307"/>
      <c r="F188" s="330" t="s">
        <v>1578</v>
      </c>
      <c r="G188" s="307"/>
      <c r="H188" s="307" t="s">
        <v>1657</v>
      </c>
      <c r="I188" s="307" t="s">
        <v>1653</v>
      </c>
      <c r="J188" s="307"/>
      <c r="K188" s="355"/>
    </row>
    <row r="189" s="1" customFormat="1" ht="15" customHeight="1">
      <c r="B189" s="332"/>
      <c r="C189" s="368" t="s">
        <v>1658</v>
      </c>
      <c r="D189" s="307"/>
      <c r="E189" s="307"/>
      <c r="F189" s="330" t="s">
        <v>1578</v>
      </c>
      <c r="G189" s="307"/>
      <c r="H189" s="307" t="s">
        <v>1659</v>
      </c>
      <c r="I189" s="307" t="s">
        <v>1660</v>
      </c>
      <c r="J189" s="369" t="s">
        <v>1661</v>
      </c>
      <c r="K189" s="355"/>
    </row>
    <row r="190" s="18" customFormat="1" ht="15" customHeight="1">
      <c r="B190" s="370"/>
      <c r="C190" s="371" t="s">
        <v>1662</v>
      </c>
      <c r="D190" s="372"/>
      <c r="E190" s="372"/>
      <c r="F190" s="373" t="s">
        <v>1578</v>
      </c>
      <c r="G190" s="372"/>
      <c r="H190" s="372" t="s">
        <v>1663</v>
      </c>
      <c r="I190" s="372" t="s">
        <v>1660</v>
      </c>
      <c r="J190" s="374" t="s">
        <v>1661</v>
      </c>
      <c r="K190" s="375"/>
    </row>
    <row r="191" s="1" customFormat="1" ht="15" customHeight="1">
      <c r="B191" s="332"/>
      <c r="C191" s="368" t="s">
        <v>41</v>
      </c>
      <c r="D191" s="307"/>
      <c r="E191" s="307"/>
      <c r="F191" s="330" t="s">
        <v>1572</v>
      </c>
      <c r="G191" s="307"/>
      <c r="H191" s="304" t="s">
        <v>1664</v>
      </c>
      <c r="I191" s="307" t="s">
        <v>1665</v>
      </c>
      <c r="J191" s="307"/>
      <c r="K191" s="355"/>
    </row>
    <row r="192" s="1" customFormat="1" ht="15" customHeight="1">
      <c r="B192" s="332"/>
      <c r="C192" s="368" t="s">
        <v>1666</v>
      </c>
      <c r="D192" s="307"/>
      <c r="E192" s="307"/>
      <c r="F192" s="330" t="s">
        <v>1572</v>
      </c>
      <c r="G192" s="307"/>
      <c r="H192" s="307" t="s">
        <v>1667</v>
      </c>
      <c r="I192" s="307" t="s">
        <v>1607</v>
      </c>
      <c r="J192" s="307"/>
      <c r="K192" s="355"/>
    </row>
    <row r="193" s="1" customFormat="1" ht="15" customHeight="1">
      <c r="B193" s="332"/>
      <c r="C193" s="368" t="s">
        <v>1668</v>
      </c>
      <c r="D193" s="307"/>
      <c r="E193" s="307"/>
      <c r="F193" s="330" t="s">
        <v>1572</v>
      </c>
      <c r="G193" s="307"/>
      <c r="H193" s="307" t="s">
        <v>1669</v>
      </c>
      <c r="I193" s="307" t="s">
        <v>1607</v>
      </c>
      <c r="J193" s="307"/>
      <c r="K193" s="355"/>
    </row>
    <row r="194" s="1" customFormat="1" ht="15" customHeight="1">
      <c r="B194" s="332"/>
      <c r="C194" s="368" t="s">
        <v>1670</v>
      </c>
      <c r="D194" s="307"/>
      <c r="E194" s="307"/>
      <c r="F194" s="330" t="s">
        <v>1578</v>
      </c>
      <c r="G194" s="307"/>
      <c r="H194" s="307" t="s">
        <v>1671</v>
      </c>
      <c r="I194" s="307" t="s">
        <v>1607</v>
      </c>
      <c r="J194" s="307"/>
      <c r="K194" s="355"/>
    </row>
    <row r="195" s="1" customFormat="1" ht="15" customHeight="1">
      <c r="B195" s="361"/>
      <c r="C195" s="376"/>
      <c r="D195" s="341"/>
      <c r="E195" s="341"/>
      <c r="F195" s="341"/>
      <c r="G195" s="341"/>
      <c r="H195" s="341"/>
      <c r="I195" s="341"/>
      <c r="J195" s="341"/>
      <c r="K195" s="362"/>
    </row>
    <row r="196" s="1" customFormat="1" ht="18.75" customHeight="1">
      <c r="B196" s="343"/>
      <c r="C196" s="353"/>
      <c r="D196" s="353"/>
      <c r="E196" s="353"/>
      <c r="F196" s="363"/>
      <c r="G196" s="353"/>
      <c r="H196" s="353"/>
      <c r="I196" s="353"/>
      <c r="J196" s="353"/>
      <c r="K196" s="343"/>
    </row>
    <row r="197" s="1" customFormat="1" ht="18.75" customHeight="1">
      <c r="B197" s="343"/>
      <c r="C197" s="353"/>
      <c r="D197" s="353"/>
      <c r="E197" s="353"/>
      <c r="F197" s="363"/>
      <c r="G197" s="353"/>
      <c r="H197" s="353"/>
      <c r="I197" s="353"/>
      <c r="J197" s="353"/>
      <c r="K197" s="343"/>
    </row>
    <row r="198" s="1" customFormat="1" ht="18.75" customHeight="1">
      <c r="B198" s="315"/>
      <c r="C198" s="315"/>
      <c r="D198" s="315"/>
      <c r="E198" s="315"/>
      <c r="F198" s="315"/>
      <c r="G198" s="315"/>
      <c r="H198" s="315"/>
      <c r="I198" s="315"/>
      <c r="J198" s="315"/>
      <c r="K198" s="315"/>
    </row>
    <row r="199" s="1" customFormat="1" ht="13.5">
      <c r="B199" s="294"/>
      <c r="C199" s="295"/>
      <c r="D199" s="295"/>
      <c r="E199" s="295"/>
      <c r="F199" s="295"/>
      <c r="G199" s="295"/>
      <c r="H199" s="295"/>
      <c r="I199" s="295"/>
      <c r="J199" s="295"/>
      <c r="K199" s="296"/>
    </row>
    <row r="200" s="1" customFormat="1" ht="21">
      <c r="B200" s="297"/>
      <c r="C200" s="298" t="s">
        <v>1672</v>
      </c>
      <c r="D200" s="298"/>
      <c r="E200" s="298"/>
      <c r="F200" s="298"/>
      <c r="G200" s="298"/>
      <c r="H200" s="298"/>
      <c r="I200" s="298"/>
      <c r="J200" s="298"/>
      <c r="K200" s="299"/>
    </row>
    <row r="201" s="1" customFormat="1" ht="25.5" customHeight="1">
      <c r="B201" s="297"/>
      <c r="C201" s="377" t="s">
        <v>1673</v>
      </c>
      <c r="D201" s="377"/>
      <c r="E201" s="377"/>
      <c r="F201" s="377" t="s">
        <v>1674</v>
      </c>
      <c r="G201" s="378"/>
      <c r="H201" s="377" t="s">
        <v>1675</v>
      </c>
      <c r="I201" s="377"/>
      <c r="J201" s="377"/>
      <c r="K201" s="299"/>
    </row>
    <row r="202" s="1" customFormat="1" ht="5.25" customHeight="1">
      <c r="B202" s="332"/>
      <c r="C202" s="327"/>
      <c r="D202" s="327"/>
      <c r="E202" s="327"/>
      <c r="F202" s="327"/>
      <c r="G202" s="353"/>
      <c r="H202" s="327"/>
      <c r="I202" s="327"/>
      <c r="J202" s="327"/>
      <c r="K202" s="355"/>
    </row>
    <row r="203" s="1" customFormat="1" ht="15" customHeight="1">
      <c r="B203" s="332"/>
      <c r="C203" s="307" t="s">
        <v>1665</v>
      </c>
      <c r="D203" s="307"/>
      <c r="E203" s="307"/>
      <c r="F203" s="330" t="s">
        <v>42</v>
      </c>
      <c r="G203" s="307"/>
      <c r="H203" s="307" t="s">
        <v>1676</v>
      </c>
      <c r="I203" s="307"/>
      <c r="J203" s="307"/>
      <c r="K203" s="355"/>
    </row>
    <row r="204" s="1" customFormat="1" ht="15" customHeight="1">
      <c r="B204" s="332"/>
      <c r="C204" s="307"/>
      <c r="D204" s="307"/>
      <c r="E204" s="307"/>
      <c r="F204" s="330" t="s">
        <v>43</v>
      </c>
      <c r="G204" s="307"/>
      <c r="H204" s="307" t="s">
        <v>1677</v>
      </c>
      <c r="I204" s="307"/>
      <c r="J204" s="307"/>
      <c r="K204" s="355"/>
    </row>
    <row r="205" s="1" customFormat="1" ht="15" customHeight="1">
      <c r="B205" s="332"/>
      <c r="C205" s="307"/>
      <c r="D205" s="307"/>
      <c r="E205" s="307"/>
      <c r="F205" s="330" t="s">
        <v>46</v>
      </c>
      <c r="G205" s="307"/>
      <c r="H205" s="307" t="s">
        <v>1678</v>
      </c>
      <c r="I205" s="307"/>
      <c r="J205" s="307"/>
      <c r="K205" s="355"/>
    </row>
    <row r="206" s="1" customFormat="1" ht="15" customHeight="1">
      <c r="B206" s="332"/>
      <c r="C206" s="307"/>
      <c r="D206" s="307"/>
      <c r="E206" s="307"/>
      <c r="F206" s="330" t="s">
        <v>44</v>
      </c>
      <c r="G206" s="307"/>
      <c r="H206" s="307" t="s">
        <v>1679</v>
      </c>
      <c r="I206" s="307"/>
      <c r="J206" s="307"/>
      <c r="K206" s="355"/>
    </row>
    <row r="207" s="1" customFormat="1" ht="15" customHeight="1">
      <c r="B207" s="332"/>
      <c r="C207" s="307"/>
      <c r="D207" s="307"/>
      <c r="E207" s="307"/>
      <c r="F207" s="330" t="s">
        <v>45</v>
      </c>
      <c r="G207" s="307"/>
      <c r="H207" s="307" t="s">
        <v>1680</v>
      </c>
      <c r="I207" s="307"/>
      <c r="J207" s="307"/>
      <c r="K207" s="355"/>
    </row>
    <row r="208" s="1" customFormat="1" ht="15" customHeight="1">
      <c r="B208" s="332"/>
      <c r="C208" s="307"/>
      <c r="D208" s="307"/>
      <c r="E208" s="307"/>
      <c r="F208" s="330"/>
      <c r="G208" s="307"/>
      <c r="H208" s="307"/>
      <c r="I208" s="307"/>
      <c r="J208" s="307"/>
      <c r="K208" s="355"/>
    </row>
    <row r="209" s="1" customFormat="1" ht="15" customHeight="1">
      <c r="B209" s="332"/>
      <c r="C209" s="307" t="s">
        <v>1619</v>
      </c>
      <c r="D209" s="307"/>
      <c r="E209" s="307"/>
      <c r="F209" s="330" t="s">
        <v>78</v>
      </c>
      <c r="G209" s="307"/>
      <c r="H209" s="307" t="s">
        <v>1681</v>
      </c>
      <c r="I209" s="307"/>
      <c r="J209" s="307"/>
      <c r="K209" s="355"/>
    </row>
    <row r="210" s="1" customFormat="1" ht="15" customHeight="1">
      <c r="B210" s="332"/>
      <c r="C210" s="307"/>
      <c r="D210" s="307"/>
      <c r="E210" s="307"/>
      <c r="F210" s="330" t="s">
        <v>1517</v>
      </c>
      <c r="G210" s="307"/>
      <c r="H210" s="307" t="s">
        <v>1518</v>
      </c>
      <c r="I210" s="307"/>
      <c r="J210" s="307"/>
      <c r="K210" s="355"/>
    </row>
    <row r="211" s="1" customFormat="1" ht="15" customHeight="1">
      <c r="B211" s="332"/>
      <c r="C211" s="307"/>
      <c r="D211" s="307"/>
      <c r="E211" s="307"/>
      <c r="F211" s="330" t="s">
        <v>1515</v>
      </c>
      <c r="G211" s="307"/>
      <c r="H211" s="307" t="s">
        <v>1682</v>
      </c>
      <c r="I211" s="307"/>
      <c r="J211" s="307"/>
      <c r="K211" s="355"/>
    </row>
    <row r="212" s="1" customFormat="1" ht="15" customHeight="1">
      <c r="B212" s="379"/>
      <c r="C212" s="307"/>
      <c r="D212" s="307"/>
      <c r="E212" s="307"/>
      <c r="F212" s="330" t="s">
        <v>1519</v>
      </c>
      <c r="G212" s="368"/>
      <c r="H212" s="359" t="s">
        <v>1520</v>
      </c>
      <c r="I212" s="359"/>
      <c r="J212" s="359"/>
      <c r="K212" s="380"/>
    </row>
    <row r="213" s="1" customFormat="1" ht="15" customHeight="1">
      <c r="B213" s="379"/>
      <c r="C213" s="307"/>
      <c r="D213" s="307"/>
      <c r="E213" s="307"/>
      <c r="F213" s="330" t="s">
        <v>330</v>
      </c>
      <c r="G213" s="368"/>
      <c r="H213" s="359" t="s">
        <v>135</v>
      </c>
      <c r="I213" s="359"/>
      <c r="J213" s="359"/>
      <c r="K213" s="380"/>
    </row>
    <row r="214" s="1" customFormat="1" ht="15" customHeight="1">
      <c r="B214" s="379"/>
      <c r="C214" s="307"/>
      <c r="D214" s="307"/>
      <c r="E214" s="307"/>
      <c r="F214" s="330"/>
      <c r="G214" s="368"/>
      <c r="H214" s="359"/>
      <c r="I214" s="359"/>
      <c r="J214" s="359"/>
      <c r="K214" s="380"/>
    </row>
    <row r="215" s="1" customFormat="1" ht="15" customHeight="1">
      <c r="B215" s="379"/>
      <c r="C215" s="307" t="s">
        <v>1643</v>
      </c>
      <c r="D215" s="307"/>
      <c r="E215" s="307"/>
      <c r="F215" s="330">
        <v>1</v>
      </c>
      <c r="G215" s="368"/>
      <c r="H215" s="359" t="s">
        <v>1683</v>
      </c>
      <c r="I215" s="359"/>
      <c r="J215" s="359"/>
      <c r="K215" s="380"/>
    </row>
    <row r="216" s="1" customFormat="1" ht="15" customHeight="1">
      <c r="B216" s="379"/>
      <c r="C216" s="307"/>
      <c r="D216" s="307"/>
      <c r="E216" s="307"/>
      <c r="F216" s="330">
        <v>2</v>
      </c>
      <c r="G216" s="368"/>
      <c r="H216" s="359" t="s">
        <v>1684</v>
      </c>
      <c r="I216" s="359"/>
      <c r="J216" s="359"/>
      <c r="K216" s="380"/>
    </row>
    <row r="217" s="1" customFormat="1" ht="15" customHeight="1">
      <c r="B217" s="379"/>
      <c r="C217" s="307"/>
      <c r="D217" s="307"/>
      <c r="E217" s="307"/>
      <c r="F217" s="330">
        <v>3</v>
      </c>
      <c r="G217" s="368"/>
      <c r="H217" s="359" t="s">
        <v>1685</v>
      </c>
      <c r="I217" s="359"/>
      <c r="J217" s="359"/>
      <c r="K217" s="380"/>
    </row>
    <row r="218" s="1" customFormat="1" ht="15" customHeight="1">
      <c r="B218" s="379"/>
      <c r="C218" s="307"/>
      <c r="D218" s="307"/>
      <c r="E218" s="307"/>
      <c r="F218" s="330">
        <v>4</v>
      </c>
      <c r="G218" s="368"/>
      <c r="H218" s="359" t="s">
        <v>1686</v>
      </c>
      <c r="I218" s="359"/>
      <c r="J218" s="359"/>
      <c r="K218" s="380"/>
    </row>
    <row r="219" s="1" customFormat="1" ht="12.75" customHeight="1">
      <c r="B219" s="381"/>
      <c r="C219" s="382"/>
      <c r="D219" s="382"/>
      <c r="E219" s="382"/>
      <c r="F219" s="382"/>
      <c r="G219" s="382"/>
      <c r="H219" s="382"/>
      <c r="I219" s="382"/>
      <c r="J219" s="382"/>
      <c r="K219" s="383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351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ROUND(J93,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ROUND((SUM(BE93:BE177)),  2)</f>
        <v>0</v>
      </c>
      <c r="G35" s="41"/>
      <c r="H35" s="41"/>
      <c r="I35" s="160">
        <v>0.20999999999999999</v>
      </c>
      <c r="J35" s="159">
        <f>ROUND(((SUM(BE93:BE177))*I35),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ROUND((SUM(BF93:BF177)),  2)</f>
        <v>0</v>
      </c>
      <c r="G36" s="41"/>
      <c r="H36" s="41"/>
      <c r="I36" s="160">
        <v>0.12</v>
      </c>
      <c r="J36" s="159">
        <f>ROUND(((SUM(BF93:BF177))*I36),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ROUND((SUM(BG93:BG177)),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ROUND((SUM(BH93:BH177)),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ROUND((SUM(BI93:BI177)),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0201 - Překážka 1 - Flat rail hranatý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J93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J94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J95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148</v>
      </c>
      <c r="E66" s="185"/>
      <c r="F66" s="185"/>
      <c r="G66" s="185"/>
      <c r="H66" s="185"/>
      <c r="I66" s="185"/>
      <c r="J66" s="186">
        <f>J125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7"/>
      <c r="C67" s="178"/>
      <c r="D67" s="179" t="s">
        <v>352</v>
      </c>
      <c r="E67" s="180"/>
      <c r="F67" s="180"/>
      <c r="G67" s="180"/>
      <c r="H67" s="180"/>
      <c r="I67" s="180"/>
      <c r="J67" s="181">
        <f>J128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3"/>
      <c r="C68" s="128"/>
      <c r="D68" s="184" t="s">
        <v>353</v>
      </c>
      <c r="E68" s="185"/>
      <c r="F68" s="185"/>
      <c r="G68" s="185"/>
      <c r="H68" s="185"/>
      <c r="I68" s="185"/>
      <c r="J68" s="186">
        <f>J129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354</v>
      </c>
      <c r="E69" s="185"/>
      <c r="F69" s="185"/>
      <c r="G69" s="185"/>
      <c r="H69" s="185"/>
      <c r="I69" s="185"/>
      <c r="J69" s="186">
        <f>J150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355</v>
      </c>
      <c r="E70" s="185"/>
      <c r="F70" s="185"/>
      <c r="G70" s="185"/>
      <c r="H70" s="185"/>
      <c r="I70" s="185"/>
      <c r="J70" s="186">
        <f>J157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7"/>
      <c r="C71" s="178"/>
      <c r="D71" s="179" t="s">
        <v>150</v>
      </c>
      <c r="E71" s="180"/>
      <c r="F71" s="180"/>
      <c r="G71" s="180"/>
      <c r="H71" s="180"/>
      <c r="I71" s="180"/>
      <c r="J71" s="181">
        <f>J176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2" customFormat="1" ht="21.84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62"/>
      <c r="C73" s="63"/>
      <c r="D73" s="63"/>
      <c r="E73" s="63"/>
      <c r="F73" s="63"/>
      <c r="G73" s="63"/>
      <c r="H73" s="63"/>
      <c r="I73" s="63"/>
      <c r="J73" s="63"/>
      <c r="K73" s="6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151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16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172" t="str">
        <f>E7</f>
        <v>Novostavba skateparkového hřiště, Bystřice pod Hostýnem</v>
      </c>
      <c r="F81" s="35"/>
      <c r="G81" s="35"/>
      <c r="H81" s="35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4"/>
      <c r="C82" s="35" t="s">
        <v>138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172" t="s">
        <v>349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350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E11</f>
        <v>0201 - Překážka 1 - Flat rail hranatý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F14</f>
        <v xml:space="preserve"> </v>
      </c>
      <c r="G87" s="43"/>
      <c r="H87" s="43"/>
      <c r="I87" s="35" t="s">
        <v>23</v>
      </c>
      <c r="J87" s="75" t="str">
        <f>IF(J14="","",J14)</f>
        <v>31. 8. 2025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25.65" customHeight="1">
      <c r="A89" s="41"/>
      <c r="B89" s="42"/>
      <c r="C89" s="35" t="s">
        <v>25</v>
      </c>
      <c r="D89" s="43"/>
      <c r="E89" s="43"/>
      <c r="F89" s="30" t="str">
        <f>E17</f>
        <v>Město Bystřice pod Hostýnem</v>
      </c>
      <c r="G89" s="43"/>
      <c r="H89" s="43"/>
      <c r="I89" s="35" t="s">
        <v>31</v>
      </c>
      <c r="J89" s="39" t="str">
        <f>E23</f>
        <v>Michal Langoš, Hranice na Moravě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29</v>
      </c>
      <c r="D90" s="43"/>
      <c r="E90" s="43"/>
      <c r="F90" s="30" t="str">
        <f>IF(E20="","",E20)</f>
        <v>Vyplň údaj</v>
      </c>
      <c r="G90" s="43"/>
      <c r="H90" s="43"/>
      <c r="I90" s="35" t="s">
        <v>34</v>
      </c>
      <c r="J90" s="39" t="str">
        <f>E26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88"/>
      <c r="B92" s="189"/>
      <c r="C92" s="190" t="s">
        <v>152</v>
      </c>
      <c r="D92" s="191" t="s">
        <v>56</v>
      </c>
      <c r="E92" s="191" t="s">
        <v>52</v>
      </c>
      <c r="F92" s="191" t="s">
        <v>53</v>
      </c>
      <c r="G92" s="191" t="s">
        <v>153</v>
      </c>
      <c r="H92" s="191" t="s">
        <v>154</v>
      </c>
      <c r="I92" s="191" t="s">
        <v>155</v>
      </c>
      <c r="J92" s="191" t="s">
        <v>142</v>
      </c>
      <c r="K92" s="192" t="s">
        <v>156</v>
      </c>
      <c r="L92" s="193"/>
      <c r="M92" s="95" t="s">
        <v>19</v>
      </c>
      <c r="N92" s="96" t="s">
        <v>41</v>
      </c>
      <c r="O92" s="96" t="s">
        <v>157</v>
      </c>
      <c r="P92" s="96" t="s">
        <v>158</v>
      </c>
      <c r="Q92" s="96" t="s">
        <v>159</v>
      </c>
      <c r="R92" s="96" t="s">
        <v>160</v>
      </c>
      <c r="S92" s="96" t="s">
        <v>161</v>
      </c>
      <c r="T92" s="97" t="s">
        <v>162</v>
      </c>
      <c r="U92" s="188"/>
      <c r="V92" s="188"/>
      <c r="W92" s="188"/>
      <c r="X92" s="188"/>
      <c r="Y92" s="188"/>
      <c r="Z92" s="188"/>
      <c r="AA92" s="188"/>
      <c r="AB92" s="188"/>
      <c r="AC92" s="188"/>
      <c r="AD92" s="188"/>
      <c r="AE92" s="188"/>
    </row>
    <row r="93" s="2" customFormat="1" ht="22.8" customHeight="1">
      <c r="A93" s="41"/>
      <c r="B93" s="42"/>
      <c r="C93" s="102" t="s">
        <v>163</v>
      </c>
      <c r="D93" s="43"/>
      <c r="E93" s="43"/>
      <c r="F93" s="43"/>
      <c r="G93" s="43"/>
      <c r="H93" s="43"/>
      <c r="I93" s="43"/>
      <c r="J93" s="194">
        <f>BK93</f>
        <v>0</v>
      </c>
      <c r="K93" s="43"/>
      <c r="L93" s="47"/>
      <c r="M93" s="98"/>
      <c r="N93" s="195"/>
      <c r="O93" s="99"/>
      <c r="P93" s="196">
        <f>P94+P128+P176</f>
        <v>0</v>
      </c>
      <c r="Q93" s="99"/>
      <c r="R93" s="196">
        <f>R94+R128+R176</f>
        <v>0.29108456999999999</v>
      </c>
      <c r="S93" s="99"/>
      <c r="T93" s="197">
        <f>T94+T128+T176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70</v>
      </c>
      <c r="AU93" s="20" t="s">
        <v>143</v>
      </c>
      <c r="BK93" s="198">
        <f>BK94+BK128+BK176</f>
        <v>0</v>
      </c>
    </row>
    <row r="94" s="12" customFormat="1" ht="25.92" customHeight="1">
      <c r="A94" s="12"/>
      <c r="B94" s="199"/>
      <c r="C94" s="200"/>
      <c r="D94" s="201" t="s">
        <v>70</v>
      </c>
      <c r="E94" s="202" t="s">
        <v>164</v>
      </c>
      <c r="F94" s="202" t="s">
        <v>165</v>
      </c>
      <c r="G94" s="200"/>
      <c r="H94" s="200"/>
      <c r="I94" s="203"/>
      <c r="J94" s="204">
        <f>BK94</f>
        <v>0</v>
      </c>
      <c r="K94" s="200"/>
      <c r="L94" s="205"/>
      <c r="M94" s="206"/>
      <c r="N94" s="207"/>
      <c r="O94" s="207"/>
      <c r="P94" s="208">
        <f>P95+P125</f>
        <v>0</v>
      </c>
      <c r="Q94" s="207"/>
      <c r="R94" s="208">
        <f>R95+R125</f>
        <v>0.20869098</v>
      </c>
      <c r="S94" s="207"/>
      <c r="T94" s="209">
        <f>T95+T125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0" t="s">
        <v>79</v>
      </c>
      <c r="AT94" s="211" t="s">
        <v>70</v>
      </c>
      <c r="AU94" s="211" t="s">
        <v>71</v>
      </c>
      <c r="AY94" s="210" t="s">
        <v>166</v>
      </c>
      <c r="BK94" s="212">
        <f>BK95+BK125</f>
        <v>0</v>
      </c>
    </row>
    <row r="95" s="12" customFormat="1" ht="22.8" customHeight="1">
      <c r="A95" s="12"/>
      <c r="B95" s="199"/>
      <c r="C95" s="200"/>
      <c r="D95" s="201" t="s">
        <v>70</v>
      </c>
      <c r="E95" s="213" t="s">
        <v>81</v>
      </c>
      <c r="F95" s="213" t="s">
        <v>248</v>
      </c>
      <c r="G95" s="200"/>
      <c r="H95" s="200"/>
      <c r="I95" s="203"/>
      <c r="J95" s="214">
        <f>BK95</f>
        <v>0</v>
      </c>
      <c r="K95" s="200"/>
      <c r="L95" s="205"/>
      <c r="M95" s="206"/>
      <c r="N95" s="207"/>
      <c r="O95" s="207"/>
      <c r="P95" s="208">
        <f>SUM(P96:P124)</f>
        <v>0</v>
      </c>
      <c r="Q95" s="207"/>
      <c r="R95" s="208">
        <f>SUM(R96:R124)</f>
        <v>0.20869098</v>
      </c>
      <c r="S95" s="207"/>
      <c r="T95" s="209">
        <f>SUM(T96:T124)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79</v>
      </c>
      <c r="AT95" s="211" t="s">
        <v>70</v>
      </c>
      <c r="AU95" s="211" t="s">
        <v>79</v>
      </c>
      <c r="AY95" s="210" t="s">
        <v>166</v>
      </c>
      <c r="BK95" s="212">
        <f>SUM(BK96:BK124)</f>
        <v>0</v>
      </c>
    </row>
    <row r="96" s="2" customFormat="1" ht="21.75" customHeight="1">
      <c r="A96" s="41"/>
      <c r="B96" s="42"/>
      <c r="C96" s="215" t="s">
        <v>79</v>
      </c>
      <c r="D96" s="215" t="s">
        <v>168</v>
      </c>
      <c r="E96" s="216" t="s">
        <v>356</v>
      </c>
      <c r="F96" s="217" t="s">
        <v>357</v>
      </c>
      <c r="G96" s="218" t="s">
        <v>194</v>
      </c>
      <c r="H96" s="219">
        <v>0.081000000000000003</v>
      </c>
      <c r="I96" s="220"/>
      <c r="J96" s="221">
        <f>ROUND(I96*H96,2)</f>
        <v>0</v>
      </c>
      <c r="K96" s="217" t="s">
        <v>172</v>
      </c>
      <c r="L96" s="47"/>
      <c r="M96" s="222" t="s">
        <v>19</v>
      </c>
      <c r="N96" s="223" t="s">
        <v>42</v>
      </c>
      <c r="O96" s="87"/>
      <c r="P96" s="224">
        <f>O96*H96</f>
        <v>0</v>
      </c>
      <c r="Q96" s="224">
        <v>2.5018699999999998</v>
      </c>
      <c r="R96" s="224">
        <f>Q96*H96</f>
        <v>0.20265147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173</v>
      </c>
      <c r="AT96" s="226" t="s">
        <v>168</v>
      </c>
      <c r="AU96" s="226" t="s">
        <v>81</v>
      </c>
      <c r="AY96" s="20" t="s">
        <v>166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79</v>
      </c>
      <c r="BK96" s="227">
        <f>ROUND(I96*H96,2)</f>
        <v>0</v>
      </c>
      <c r="BL96" s="20" t="s">
        <v>173</v>
      </c>
      <c r="BM96" s="226" t="s">
        <v>358</v>
      </c>
    </row>
    <row r="97" s="2" customFormat="1">
      <c r="A97" s="41"/>
      <c r="B97" s="42"/>
      <c r="C97" s="43"/>
      <c r="D97" s="228" t="s">
        <v>175</v>
      </c>
      <c r="E97" s="43"/>
      <c r="F97" s="229" t="s">
        <v>359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175</v>
      </c>
      <c r="AU97" s="20" t="s">
        <v>81</v>
      </c>
    </row>
    <row r="98" s="13" customFormat="1">
      <c r="A98" s="13"/>
      <c r="B98" s="233"/>
      <c r="C98" s="234"/>
      <c r="D98" s="235" t="s">
        <v>177</v>
      </c>
      <c r="E98" s="236" t="s">
        <v>19</v>
      </c>
      <c r="F98" s="237" t="s">
        <v>360</v>
      </c>
      <c r="G98" s="234"/>
      <c r="H98" s="236" t="s">
        <v>19</v>
      </c>
      <c r="I98" s="238"/>
      <c r="J98" s="234"/>
      <c r="K98" s="234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177</v>
      </c>
      <c r="AU98" s="243" t="s">
        <v>81</v>
      </c>
      <c r="AV98" s="13" t="s">
        <v>79</v>
      </c>
      <c r="AW98" s="13" t="s">
        <v>33</v>
      </c>
      <c r="AX98" s="13" t="s">
        <v>71</v>
      </c>
      <c r="AY98" s="243" t="s">
        <v>166</v>
      </c>
    </row>
    <row r="99" s="14" customFormat="1">
      <c r="A99" s="14"/>
      <c r="B99" s="244"/>
      <c r="C99" s="245"/>
      <c r="D99" s="235" t="s">
        <v>177</v>
      </c>
      <c r="E99" s="246" t="s">
        <v>19</v>
      </c>
      <c r="F99" s="247" t="s">
        <v>361</v>
      </c>
      <c r="G99" s="245"/>
      <c r="H99" s="248">
        <v>0.027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177</v>
      </c>
      <c r="AU99" s="254" t="s">
        <v>81</v>
      </c>
      <c r="AV99" s="14" t="s">
        <v>81</v>
      </c>
      <c r="AW99" s="14" t="s">
        <v>33</v>
      </c>
      <c r="AX99" s="14" t="s">
        <v>71</v>
      </c>
      <c r="AY99" s="254" t="s">
        <v>166</v>
      </c>
    </row>
    <row r="100" s="14" customFormat="1">
      <c r="A100" s="14"/>
      <c r="B100" s="244"/>
      <c r="C100" s="245"/>
      <c r="D100" s="235" t="s">
        <v>177</v>
      </c>
      <c r="E100" s="246" t="s">
        <v>19</v>
      </c>
      <c r="F100" s="247" t="s">
        <v>361</v>
      </c>
      <c r="G100" s="245"/>
      <c r="H100" s="248">
        <v>0.027</v>
      </c>
      <c r="I100" s="249"/>
      <c r="J100" s="245"/>
      <c r="K100" s="245"/>
      <c r="L100" s="250"/>
      <c r="M100" s="251"/>
      <c r="N100" s="252"/>
      <c r="O100" s="252"/>
      <c r="P100" s="252"/>
      <c r="Q100" s="252"/>
      <c r="R100" s="252"/>
      <c r="S100" s="252"/>
      <c r="T100" s="253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4" t="s">
        <v>177</v>
      </c>
      <c r="AU100" s="254" t="s">
        <v>81</v>
      </c>
      <c r="AV100" s="14" t="s">
        <v>81</v>
      </c>
      <c r="AW100" s="14" t="s">
        <v>33</v>
      </c>
      <c r="AX100" s="14" t="s">
        <v>71</v>
      </c>
      <c r="AY100" s="254" t="s">
        <v>166</v>
      </c>
    </row>
    <row r="101" s="14" customFormat="1">
      <c r="A101" s="14"/>
      <c r="B101" s="244"/>
      <c r="C101" s="245"/>
      <c r="D101" s="235" t="s">
        <v>177</v>
      </c>
      <c r="E101" s="246" t="s">
        <v>19</v>
      </c>
      <c r="F101" s="247" t="s">
        <v>361</v>
      </c>
      <c r="G101" s="245"/>
      <c r="H101" s="248">
        <v>0.027</v>
      </c>
      <c r="I101" s="249"/>
      <c r="J101" s="245"/>
      <c r="K101" s="245"/>
      <c r="L101" s="250"/>
      <c r="M101" s="251"/>
      <c r="N101" s="252"/>
      <c r="O101" s="252"/>
      <c r="P101" s="252"/>
      <c r="Q101" s="252"/>
      <c r="R101" s="252"/>
      <c r="S101" s="252"/>
      <c r="T101" s="253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4" t="s">
        <v>177</v>
      </c>
      <c r="AU101" s="254" t="s">
        <v>81</v>
      </c>
      <c r="AV101" s="14" t="s">
        <v>81</v>
      </c>
      <c r="AW101" s="14" t="s">
        <v>33</v>
      </c>
      <c r="AX101" s="14" t="s">
        <v>71</v>
      </c>
      <c r="AY101" s="254" t="s">
        <v>166</v>
      </c>
    </row>
    <row r="102" s="15" customFormat="1">
      <c r="A102" s="15"/>
      <c r="B102" s="255"/>
      <c r="C102" s="256"/>
      <c r="D102" s="235" t="s">
        <v>177</v>
      </c>
      <c r="E102" s="257" t="s">
        <v>19</v>
      </c>
      <c r="F102" s="258" t="s">
        <v>180</v>
      </c>
      <c r="G102" s="256"/>
      <c r="H102" s="259">
        <v>0.081000000000000003</v>
      </c>
      <c r="I102" s="260"/>
      <c r="J102" s="256"/>
      <c r="K102" s="256"/>
      <c r="L102" s="261"/>
      <c r="M102" s="262"/>
      <c r="N102" s="263"/>
      <c r="O102" s="263"/>
      <c r="P102" s="263"/>
      <c r="Q102" s="263"/>
      <c r="R102" s="263"/>
      <c r="S102" s="263"/>
      <c r="T102" s="264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5" t="s">
        <v>177</v>
      </c>
      <c r="AU102" s="265" t="s">
        <v>81</v>
      </c>
      <c r="AV102" s="15" t="s">
        <v>173</v>
      </c>
      <c r="AW102" s="15" t="s">
        <v>33</v>
      </c>
      <c r="AX102" s="15" t="s">
        <v>79</v>
      </c>
      <c r="AY102" s="265" t="s">
        <v>166</v>
      </c>
    </row>
    <row r="103" s="2" customFormat="1" ht="16.5" customHeight="1">
      <c r="A103" s="41"/>
      <c r="B103" s="42"/>
      <c r="C103" s="215" t="s">
        <v>81</v>
      </c>
      <c r="D103" s="215" t="s">
        <v>168</v>
      </c>
      <c r="E103" s="216" t="s">
        <v>362</v>
      </c>
      <c r="F103" s="217" t="s">
        <v>363</v>
      </c>
      <c r="G103" s="218" t="s">
        <v>188</v>
      </c>
      <c r="H103" s="219">
        <v>1.0800000000000001</v>
      </c>
      <c r="I103" s="220"/>
      <c r="J103" s="221">
        <f>ROUND(I103*H103,2)</f>
        <v>0</v>
      </c>
      <c r="K103" s="217" t="s">
        <v>172</v>
      </c>
      <c r="L103" s="47"/>
      <c r="M103" s="222" t="s">
        <v>19</v>
      </c>
      <c r="N103" s="223" t="s">
        <v>42</v>
      </c>
      <c r="O103" s="87"/>
      <c r="P103" s="224">
        <f>O103*H103</f>
        <v>0</v>
      </c>
      <c r="Q103" s="224">
        <v>0.00264</v>
      </c>
      <c r="R103" s="224">
        <f>Q103*H103</f>
        <v>0.0028512000000000003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173</v>
      </c>
      <c r="AT103" s="226" t="s">
        <v>168</v>
      </c>
      <c r="AU103" s="226" t="s">
        <v>81</v>
      </c>
      <c r="AY103" s="20" t="s">
        <v>166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79</v>
      </c>
      <c r="BK103" s="227">
        <f>ROUND(I103*H103,2)</f>
        <v>0</v>
      </c>
      <c r="BL103" s="20" t="s">
        <v>173</v>
      </c>
      <c r="BM103" s="226" t="s">
        <v>364</v>
      </c>
    </row>
    <row r="104" s="2" customFormat="1">
      <c r="A104" s="41"/>
      <c r="B104" s="42"/>
      <c r="C104" s="43"/>
      <c r="D104" s="228" t="s">
        <v>175</v>
      </c>
      <c r="E104" s="43"/>
      <c r="F104" s="229" t="s">
        <v>365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175</v>
      </c>
      <c r="AU104" s="20" t="s">
        <v>81</v>
      </c>
    </row>
    <row r="105" s="13" customFormat="1">
      <c r="A105" s="13"/>
      <c r="B105" s="233"/>
      <c r="C105" s="234"/>
      <c r="D105" s="235" t="s">
        <v>177</v>
      </c>
      <c r="E105" s="236" t="s">
        <v>19</v>
      </c>
      <c r="F105" s="237" t="s">
        <v>366</v>
      </c>
      <c r="G105" s="234"/>
      <c r="H105" s="236" t="s">
        <v>19</v>
      </c>
      <c r="I105" s="238"/>
      <c r="J105" s="234"/>
      <c r="K105" s="234"/>
      <c r="L105" s="239"/>
      <c r="M105" s="240"/>
      <c r="N105" s="241"/>
      <c r="O105" s="241"/>
      <c r="P105" s="241"/>
      <c r="Q105" s="241"/>
      <c r="R105" s="241"/>
      <c r="S105" s="241"/>
      <c r="T105" s="242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3" t="s">
        <v>177</v>
      </c>
      <c r="AU105" s="243" t="s">
        <v>81</v>
      </c>
      <c r="AV105" s="13" t="s">
        <v>79</v>
      </c>
      <c r="AW105" s="13" t="s">
        <v>33</v>
      </c>
      <c r="AX105" s="13" t="s">
        <v>71</v>
      </c>
      <c r="AY105" s="243" t="s">
        <v>166</v>
      </c>
    </row>
    <row r="106" s="14" customFormat="1">
      <c r="A106" s="14"/>
      <c r="B106" s="244"/>
      <c r="C106" s="245"/>
      <c r="D106" s="235" t="s">
        <v>177</v>
      </c>
      <c r="E106" s="246" t="s">
        <v>19</v>
      </c>
      <c r="F106" s="247" t="s">
        <v>367</v>
      </c>
      <c r="G106" s="245"/>
      <c r="H106" s="248">
        <v>0.35999999999999999</v>
      </c>
      <c r="I106" s="249"/>
      <c r="J106" s="245"/>
      <c r="K106" s="245"/>
      <c r="L106" s="250"/>
      <c r="M106" s="251"/>
      <c r="N106" s="252"/>
      <c r="O106" s="252"/>
      <c r="P106" s="252"/>
      <c r="Q106" s="252"/>
      <c r="R106" s="252"/>
      <c r="S106" s="252"/>
      <c r="T106" s="253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4" t="s">
        <v>177</v>
      </c>
      <c r="AU106" s="254" t="s">
        <v>81</v>
      </c>
      <c r="AV106" s="14" t="s">
        <v>81</v>
      </c>
      <c r="AW106" s="14" t="s">
        <v>33</v>
      </c>
      <c r="AX106" s="14" t="s">
        <v>71</v>
      </c>
      <c r="AY106" s="254" t="s">
        <v>166</v>
      </c>
    </row>
    <row r="107" s="14" customFormat="1">
      <c r="A107" s="14"/>
      <c r="B107" s="244"/>
      <c r="C107" s="245"/>
      <c r="D107" s="235" t="s">
        <v>177</v>
      </c>
      <c r="E107" s="246" t="s">
        <v>19</v>
      </c>
      <c r="F107" s="247" t="s">
        <v>367</v>
      </c>
      <c r="G107" s="245"/>
      <c r="H107" s="248">
        <v>0.35999999999999999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177</v>
      </c>
      <c r="AU107" s="254" t="s">
        <v>81</v>
      </c>
      <c r="AV107" s="14" t="s">
        <v>81</v>
      </c>
      <c r="AW107" s="14" t="s">
        <v>33</v>
      </c>
      <c r="AX107" s="14" t="s">
        <v>71</v>
      </c>
      <c r="AY107" s="254" t="s">
        <v>166</v>
      </c>
    </row>
    <row r="108" s="14" customFormat="1">
      <c r="A108" s="14"/>
      <c r="B108" s="244"/>
      <c r="C108" s="245"/>
      <c r="D108" s="235" t="s">
        <v>177</v>
      </c>
      <c r="E108" s="246" t="s">
        <v>19</v>
      </c>
      <c r="F108" s="247" t="s">
        <v>367</v>
      </c>
      <c r="G108" s="245"/>
      <c r="H108" s="248">
        <v>0.35999999999999999</v>
      </c>
      <c r="I108" s="249"/>
      <c r="J108" s="245"/>
      <c r="K108" s="245"/>
      <c r="L108" s="250"/>
      <c r="M108" s="251"/>
      <c r="N108" s="252"/>
      <c r="O108" s="252"/>
      <c r="P108" s="252"/>
      <c r="Q108" s="252"/>
      <c r="R108" s="252"/>
      <c r="S108" s="252"/>
      <c r="T108" s="253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4" t="s">
        <v>177</v>
      </c>
      <c r="AU108" s="254" t="s">
        <v>81</v>
      </c>
      <c r="AV108" s="14" t="s">
        <v>81</v>
      </c>
      <c r="AW108" s="14" t="s">
        <v>33</v>
      </c>
      <c r="AX108" s="14" t="s">
        <v>71</v>
      </c>
      <c r="AY108" s="254" t="s">
        <v>166</v>
      </c>
    </row>
    <row r="109" s="15" customFormat="1">
      <c r="A109" s="15"/>
      <c r="B109" s="255"/>
      <c r="C109" s="256"/>
      <c r="D109" s="235" t="s">
        <v>177</v>
      </c>
      <c r="E109" s="257" t="s">
        <v>19</v>
      </c>
      <c r="F109" s="258" t="s">
        <v>180</v>
      </c>
      <c r="G109" s="256"/>
      <c r="H109" s="259">
        <v>1.0800000000000001</v>
      </c>
      <c r="I109" s="260"/>
      <c r="J109" s="256"/>
      <c r="K109" s="256"/>
      <c r="L109" s="261"/>
      <c r="M109" s="262"/>
      <c r="N109" s="263"/>
      <c r="O109" s="263"/>
      <c r="P109" s="263"/>
      <c r="Q109" s="263"/>
      <c r="R109" s="263"/>
      <c r="S109" s="263"/>
      <c r="T109" s="264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65" t="s">
        <v>177</v>
      </c>
      <c r="AU109" s="265" t="s">
        <v>81</v>
      </c>
      <c r="AV109" s="15" t="s">
        <v>173</v>
      </c>
      <c r="AW109" s="15" t="s">
        <v>33</v>
      </c>
      <c r="AX109" s="15" t="s">
        <v>79</v>
      </c>
      <c r="AY109" s="265" t="s">
        <v>166</v>
      </c>
    </row>
    <row r="110" s="2" customFormat="1" ht="16.5" customHeight="1">
      <c r="A110" s="41"/>
      <c r="B110" s="42"/>
      <c r="C110" s="215" t="s">
        <v>185</v>
      </c>
      <c r="D110" s="215" t="s">
        <v>168</v>
      </c>
      <c r="E110" s="216" t="s">
        <v>368</v>
      </c>
      <c r="F110" s="217" t="s">
        <v>369</v>
      </c>
      <c r="G110" s="218" t="s">
        <v>188</v>
      </c>
      <c r="H110" s="219">
        <v>1.0800000000000001</v>
      </c>
      <c r="I110" s="220"/>
      <c r="J110" s="221">
        <f>ROUND(I110*H110,2)</f>
        <v>0</v>
      </c>
      <c r="K110" s="217" t="s">
        <v>172</v>
      </c>
      <c r="L110" s="47"/>
      <c r="M110" s="222" t="s">
        <v>19</v>
      </c>
      <c r="N110" s="223" t="s">
        <v>42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173</v>
      </c>
      <c r="AT110" s="226" t="s">
        <v>168</v>
      </c>
      <c r="AU110" s="226" t="s">
        <v>81</v>
      </c>
      <c r="AY110" s="20" t="s">
        <v>166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79</v>
      </c>
      <c r="BK110" s="227">
        <f>ROUND(I110*H110,2)</f>
        <v>0</v>
      </c>
      <c r="BL110" s="20" t="s">
        <v>173</v>
      </c>
      <c r="BM110" s="226" t="s">
        <v>370</v>
      </c>
    </row>
    <row r="111" s="2" customFormat="1">
      <c r="A111" s="41"/>
      <c r="B111" s="42"/>
      <c r="C111" s="43"/>
      <c r="D111" s="228" t="s">
        <v>175</v>
      </c>
      <c r="E111" s="43"/>
      <c r="F111" s="229" t="s">
        <v>371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175</v>
      </c>
      <c r="AU111" s="20" t="s">
        <v>81</v>
      </c>
    </row>
    <row r="112" s="13" customFormat="1">
      <c r="A112" s="13"/>
      <c r="B112" s="233"/>
      <c r="C112" s="234"/>
      <c r="D112" s="235" t="s">
        <v>177</v>
      </c>
      <c r="E112" s="236" t="s">
        <v>19</v>
      </c>
      <c r="F112" s="237" t="s">
        <v>366</v>
      </c>
      <c r="G112" s="234"/>
      <c r="H112" s="236" t="s">
        <v>19</v>
      </c>
      <c r="I112" s="238"/>
      <c r="J112" s="234"/>
      <c r="K112" s="234"/>
      <c r="L112" s="239"/>
      <c r="M112" s="240"/>
      <c r="N112" s="241"/>
      <c r="O112" s="241"/>
      <c r="P112" s="241"/>
      <c r="Q112" s="241"/>
      <c r="R112" s="241"/>
      <c r="S112" s="241"/>
      <c r="T112" s="242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3" t="s">
        <v>177</v>
      </c>
      <c r="AU112" s="243" t="s">
        <v>81</v>
      </c>
      <c r="AV112" s="13" t="s">
        <v>79</v>
      </c>
      <c r="AW112" s="13" t="s">
        <v>33</v>
      </c>
      <c r="AX112" s="13" t="s">
        <v>71</v>
      </c>
      <c r="AY112" s="243" t="s">
        <v>166</v>
      </c>
    </row>
    <row r="113" s="14" customFormat="1">
      <c r="A113" s="14"/>
      <c r="B113" s="244"/>
      <c r="C113" s="245"/>
      <c r="D113" s="235" t="s">
        <v>177</v>
      </c>
      <c r="E113" s="246" t="s">
        <v>19</v>
      </c>
      <c r="F113" s="247" t="s">
        <v>367</v>
      </c>
      <c r="G113" s="245"/>
      <c r="H113" s="248">
        <v>0.35999999999999999</v>
      </c>
      <c r="I113" s="249"/>
      <c r="J113" s="245"/>
      <c r="K113" s="245"/>
      <c r="L113" s="250"/>
      <c r="M113" s="251"/>
      <c r="N113" s="252"/>
      <c r="O113" s="252"/>
      <c r="P113" s="252"/>
      <c r="Q113" s="252"/>
      <c r="R113" s="252"/>
      <c r="S113" s="252"/>
      <c r="T113" s="253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4" t="s">
        <v>177</v>
      </c>
      <c r="AU113" s="254" t="s">
        <v>81</v>
      </c>
      <c r="AV113" s="14" t="s">
        <v>81</v>
      </c>
      <c r="AW113" s="14" t="s">
        <v>33</v>
      </c>
      <c r="AX113" s="14" t="s">
        <v>71</v>
      </c>
      <c r="AY113" s="254" t="s">
        <v>166</v>
      </c>
    </row>
    <row r="114" s="14" customFormat="1">
      <c r="A114" s="14"/>
      <c r="B114" s="244"/>
      <c r="C114" s="245"/>
      <c r="D114" s="235" t="s">
        <v>177</v>
      </c>
      <c r="E114" s="246" t="s">
        <v>19</v>
      </c>
      <c r="F114" s="247" t="s">
        <v>367</v>
      </c>
      <c r="G114" s="245"/>
      <c r="H114" s="248">
        <v>0.35999999999999999</v>
      </c>
      <c r="I114" s="249"/>
      <c r="J114" s="245"/>
      <c r="K114" s="245"/>
      <c r="L114" s="250"/>
      <c r="M114" s="251"/>
      <c r="N114" s="252"/>
      <c r="O114" s="252"/>
      <c r="P114" s="252"/>
      <c r="Q114" s="252"/>
      <c r="R114" s="252"/>
      <c r="S114" s="252"/>
      <c r="T114" s="253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4" t="s">
        <v>177</v>
      </c>
      <c r="AU114" s="254" t="s">
        <v>81</v>
      </c>
      <c r="AV114" s="14" t="s">
        <v>81</v>
      </c>
      <c r="AW114" s="14" t="s">
        <v>33</v>
      </c>
      <c r="AX114" s="14" t="s">
        <v>71</v>
      </c>
      <c r="AY114" s="254" t="s">
        <v>166</v>
      </c>
    </row>
    <row r="115" s="14" customFormat="1">
      <c r="A115" s="14"/>
      <c r="B115" s="244"/>
      <c r="C115" s="245"/>
      <c r="D115" s="235" t="s">
        <v>177</v>
      </c>
      <c r="E115" s="246" t="s">
        <v>19</v>
      </c>
      <c r="F115" s="247" t="s">
        <v>367</v>
      </c>
      <c r="G115" s="245"/>
      <c r="H115" s="248">
        <v>0.35999999999999999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177</v>
      </c>
      <c r="AU115" s="254" t="s">
        <v>81</v>
      </c>
      <c r="AV115" s="14" t="s">
        <v>81</v>
      </c>
      <c r="AW115" s="14" t="s">
        <v>33</v>
      </c>
      <c r="AX115" s="14" t="s">
        <v>71</v>
      </c>
      <c r="AY115" s="254" t="s">
        <v>166</v>
      </c>
    </row>
    <row r="116" s="15" customFormat="1">
      <c r="A116" s="15"/>
      <c r="B116" s="255"/>
      <c r="C116" s="256"/>
      <c r="D116" s="235" t="s">
        <v>177</v>
      </c>
      <c r="E116" s="257" t="s">
        <v>19</v>
      </c>
      <c r="F116" s="258" t="s">
        <v>180</v>
      </c>
      <c r="G116" s="256"/>
      <c r="H116" s="259">
        <v>1.0800000000000001</v>
      </c>
      <c r="I116" s="260"/>
      <c r="J116" s="256"/>
      <c r="K116" s="256"/>
      <c r="L116" s="261"/>
      <c r="M116" s="262"/>
      <c r="N116" s="263"/>
      <c r="O116" s="263"/>
      <c r="P116" s="263"/>
      <c r="Q116" s="263"/>
      <c r="R116" s="263"/>
      <c r="S116" s="263"/>
      <c r="T116" s="264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65" t="s">
        <v>177</v>
      </c>
      <c r="AU116" s="265" t="s">
        <v>81</v>
      </c>
      <c r="AV116" s="15" t="s">
        <v>173</v>
      </c>
      <c r="AW116" s="15" t="s">
        <v>33</v>
      </c>
      <c r="AX116" s="15" t="s">
        <v>79</v>
      </c>
      <c r="AY116" s="265" t="s">
        <v>166</v>
      </c>
    </row>
    <row r="117" s="2" customFormat="1" ht="16.5" customHeight="1">
      <c r="A117" s="41"/>
      <c r="B117" s="42"/>
      <c r="C117" s="215" t="s">
        <v>173</v>
      </c>
      <c r="D117" s="215" t="s">
        <v>168</v>
      </c>
      <c r="E117" s="216" t="s">
        <v>372</v>
      </c>
      <c r="F117" s="217" t="s">
        <v>373</v>
      </c>
      <c r="G117" s="218" t="s">
        <v>234</v>
      </c>
      <c r="H117" s="219">
        <v>0.0030000000000000001</v>
      </c>
      <c r="I117" s="220"/>
      <c r="J117" s="221">
        <f>ROUND(I117*H117,2)</f>
        <v>0</v>
      </c>
      <c r="K117" s="217" t="s">
        <v>172</v>
      </c>
      <c r="L117" s="47"/>
      <c r="M117" s="222" t="s">
        <v>19</v>
      </c>
      <c r="N117" s="223" t="s">
        <v>42</v>
      </c>
      <c r="O117" s="87"/>
      <c r="P117" s="224">
        <f>O117*H117</f>
        <v>0</v>
      </c>
      <c r="Q117" s="224">
        <v>1.06277</v>
      </c>
      <c r="R117" s="224">
        <f>Q117*H117</f>
        <v>0.0031883100000000002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173</v>
      </c>
      <c r="AT117" s="226" t="s">
        <v>168</v>
      </c>
      <c r="AU117" s="226" t="s">
        <v>81</v>
      </c>
      <c r="AY117" s="20" t="s">
        <v>166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79</v>
      </c>
      <c r="BK117" s="227">
        <f>ROUND(I117*H117,2)</f>
        <v>0</v>
      </c>
      <c r="BL117" s="20" t="s">
        <v>173</v>
      </c>
      <c r="BM117" s="226" t="s">
        <v>374</v>
      </c>
    </row>
    <row r="118" s="2" customFormat="1">
      <c r="A118" s="41"/>
      <c r="B118" s="42"/>
      <c r="C118" s="43"/>
      <c r="D118" s="228" t="s">
        <v>175</v>
      </c>
      <c r="E118" s="43"/>
      <c r="F118" s="229" t="s">
        <v>375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175</v>
      </c>
      <c r="AU118" s="20" t="s">
        <v>81</v>
      </c>
    </row>
    <row r="119" s="13" customFormat="1">
      <c r="A119" s="13"/>
      <c r="B119" s="233"/>
      <c r="C119" s="234"/>
      <c r="D119" s="235" t="s">
        <v>177</v>
      </c>
      <c r="E119" s="236" t="s">
        <v>19</v>
      </c>
      <c r="F119" s="237" t="s">
        <v>360</v>
      </c>
      <c r="G119" s="234"/>
      <c r="H119" s="236" t="s">
        <v>19</v>
      </c>
      <c r="I119" s="238"/>
      <c r="J119" s="234"/>
      <c r="K119" s="234"/>
      <c r="L119" s="239"/>
      <c r="M119" s="240"/>
      <c r="N119" s="241"/>
      <c r="O119" s="241"/>
      <c r="P119" s="241"/>
      <c r="Q119" s="241"/>
      <c r="R119" s="241"/>
      <c r="S119" s="241"/>
      <c r="T119" s="242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3" t="s">
        <v>177</v>
      </c>
      <c r="AU119" s="243" t="s">
        <v>81</v>
      </c>
      <c r="AV119" s="13" t="s">
        <v>79</v>
      </c>
      <c r="AW119" s="13" t="s">
        <v>33</v>
      </c>
      <c r="AX119" s="13" t="s">
        <v>71</v>
      </c>
      <c r="AY119" s="243" t="s">
        <v>166</v>
      </c>
    </row>
    <row r="120" s="13" customFormat="1">
      <c r="A120" s="13"/>
      <c r="B120" s="233"/>
      <c r="C120" s="234"/>
      <c r="D120" s="235" t="s">
        <v>177</v>
      </c>
      <c r="E120" s="236" t="s">
        <v>19</v>
      </c>
      <c r="F120" s="237" t="s">
        <v>376</v>
      </c>
      <c r="G120" s="234"/>
      <c r="H120" s="236" t="s">
        <v>19</v>
      </c>
      <c r="I120" s="238"/>
      <c r="J120" s="234"/>
      <c r="K120" s="234"/>
      <c r="L120" s="239"/>
      <c r="M120" s="240"/>
      <c r="N120" s="241"/>
      <c r="O120" s="241"/>
      <c r="P120" s="241"/>
      <c r="Q120" s="241"/>
      <c r="R120" s="241"/>
      <c r="S120" s="241"/>
      <c r="T120" s="242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3" t="s">
        <v>177</v>
      </c>
      <c r="AU120" s="243" t="s">
        <v>81</v>
      </c>
      <c r="AV120" s="13" t="s">
        <v>79</v>
      </c>
      <c r="AW120" s="13" t="s">
        <v>33</v>
      </c>
      <c r="AX120" s="13" t="s">
        <v>71</v>
      </c>
      <c r="AY120" s="243" t="s">
        <v>166</v>
      </c>
    </row>
    <row r="121" s="14" customFormat="1">
      <c r="A121" s="14"/>
      <c r="B121" s="244"/>
      <c r="C121" s="245"/>
      <c r="D121" s="235" t="s">
        <v>177</v>
      </c>
      <c r="E121" s="246" t="s">
        <v>19</v>
      </c>
      <c r="F121" s="247" t="s">
        <v>377</v>
      </c>
      <c r="G121" s="245"/>
      <c r="H121" s="248">
        <v>0.001</v>
      </c>
      <c r="I121" s="249"/>
      <c r="J121" s="245"/>
      <c r="K121" s="245"/>
      <c r="L121" s="250"/>
      <c r="M121" s="251"/>
      <c r="N121" s="252"/>
      <c r="O121" s="252"/>
      <c r="P121" s="252"/>
      <c r="Q121" s="252"/>
      <c r="R121" s="252"/>
      <c r="S121" s="252"/>
      <c r="T121" s="253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4" t="s">
        <v>177</v>
      </c>
      <c r="AU121" s="254" t="s">
        <v>81</v>
      </c>
      <c r="AV121" s="14" t="s">
        <v>81</v>
      </c>
      <c r="AW121" s="14" t="s">
        <v>33</v>
      </c>
      <c r="AX121" s="14" t="s">
        <v>71</v>
      </c>
      <c r="AY121" s="254" t="s">
        <v>166</v>
      </c>
    </row>
    <row r="122" s="14" customFormat="1">
      <c r="A122" s="14"/>
      <c r="B122" s="244"/>
      <c r="C122" s="245"/>
      <c r="D122" s="235" t="s">
        <v>177</v>
      </c>
      <c r="E122" s="246" t="s">
        <v>19</v>
      </c>
      <c r="F122" s="247" t="s">
        <v>377</v>
      </c>
      <c r="G122" s="245"/>
      <c r="H122" s="248">
        <v>0.001</v>
      </c>
      <c r="I122" s="249"/>
      <c r="J122" s="245"/>
      <c r="K122" s="245"/>
      <c r="L122" s="250"/>
      <c r="M122" s="251"/>
      <c r="N122" s="252"/>
      <c r="O122" s="252"/>
      <c r="P122" s="252"/>
      <c r="Q122" s="252"/>
      <c r="R122" s="252"/>
      <c r="S122" s="252"/>
      <c r="T122" s="253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4" t="s">
        <v>177</v>
      </c>
      <c r="AU122" s="254" t="s">
        <v>81</v>
      </c>
      <c r="AV122" s="14" t="s">
        <v>81</v>
      </c>
      <c r="AW122" s="14" t="s">
        <v>33</v>
      </c>
      <c r="AX122" s="14" t="s">
        <v>71</v>
      </c>
      <c r="AY122" s="254" t="s">
        <v>166</v>
      </c>
    </row>
    <row r="123" s="14" customFormat="1">
      <c r="A123" s="14"/>
      <c r="B123" s="244"/>
      <c r="C123" s="245"/>
      <c r="D123" s="235" t="s">
        <v>177</v>
      </c>
      <c r="E123" s="246" t="s">
        <v>19</v>
      </c>
      <c r="F123" s="247" t="s">
        <v>377</v>
      </c>
      <c r="G123" s="245"/>
      <c r="H123" s="248">
        <v>0.001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177</v>
      </c>
      <c r="AU123" s="254" t="s">
        <v>81</v>
      </c>
      <c r="AV123" s="14" t="s">
        <v>81</v>
      </c>
      <c r="AW123" s="14" t="s">
        <v>33</v>
      </c>
      <c r="AX123" s="14" t="s">
        <v>71</v>
      </c>
      <c r="AY123" s="254" t="s">
        <v>166</v>
      </c>
    </row>
    <row r="124" s="15" customFormat="1">
      <c r="A124" s="15"/>
      <c r="B124" s="255"/>
      <c r="C124" s="256"/>
      <c r="D124" s="235" t="s">
        <v>177</v>
      </c>
      <c r="E124" s="257" t="s">
        <v>19</v>
      </c>
      <c r="F124" s="258" t="s">
        <v>180</v>
      </c>
      <c r="G124" s="256"/>
      <c r="H124" s="259">
        <v>0.0030000000000000001</v>
      </c>
      <c r="I124" s="260"/>
      <c r="J124" s="256"/>
      <c r="K124" s="256"/>
      <c r="L124" s="261"/>
      <c r="M124" s="262"/>
      <c r="N124" s="263"/>
      <c r="O124" s="263"/>
      <c r="P124" s="263"/>
      <c r="Q124" s="263"/>
      <c r="R124" s="263"/>
      <c r="S124" s="263"/>
      <c r="T124" s="264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T124" s="265" t="s">
        <v>177</v>
      </c>
      <c r="AU124" s="265" t="s">
        <v>81</v>
      </c>
      <c r="AV124" s="15" t="s">
        <v>173</v>
      </c>
      <c r="AW124" s="15" t="s">
        <v>33</v>
      </c>
      <c r="AX124" s="15" t="s">
        <v>79</v>
      </c>
      <c r="AY124" s="265" t="s">
        <v>166</v>
      </c>
    </row>
    <row r="125" s="12" customFormat="1" ht="22.8" customHeight="1">
      <c r="A125" s="12"/>
      <c r="B125" s="199"/>
      <c r="C125" s="200"/>
      <c r="D125" s="201" t="s">
        <v>70</v>
      </c>
      <c r="E125" s="213" t="s">
        <v>323</v>
      </c>
      <c r="F125" s="213" t="s">
        <v>324</v>
      </c>
      <c r="G125" s="200"/>
      <c r="H125" s="200"/>
      <c r="I125" s="203"/>
      <c r="J125" s="214">
        <f>BK125</f>
        <v>0</v>
      </c>
      <c r="K125" s="200"/>
      <c r="L125" s="205"/>
      <c r="M125" s="206"/>
      <c r="N125" s="207"/>
      <c r="O125" s="207"/>
      <c r="P125" s="208">
        <f>SUM(P126:P127)</f>
        <v>0</v>
      </c>
      <c r="Q125" s="207"/>
      <c r="R125" s="208">
        <f>SUM(R126:R127)</f>
        <v>0</v>
      </c>
      <c r="S125" s="207"/>
      <c r="T125" s="209">
        <f>SUM(T126:T127)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10" t="s">
        <v>79</v>
      </c>
      <c r="AT125" s="211" t="s">
        <v>70</v>
      </c>
      <c r="AU125" s="211" t="s">
        <v>79</v>
      </c>
      <c r="AY125" s="210" t="s">
        <v>166</v>
      </c>
      <c r="BK125" s="212">
        <f>SUM(BK126:BK127)</f>
        <v>0</v>
      </c>
    </row>
    <row r="126" s="2" customFormat="1" ht="37.8" customHeight="1">
      <c r="A126" s="41"/>
      <c r="B126" s="42"/>
      <c r="C126" s="215" t="s">
        <v>198</v>
      </c>
      <c r="D126" s="215" t="s">
        <v>168</v>
      </c>
      <c r="E126" s="216" t="s">
        <v>326</v>
      </c>
      <c r="F126" s="217" t="s">
        <v>327</v>
      </c>
      <c r="G126" s="218" t="s">
        <v>234</v>
      </c>
      <c r="H126" s="219">
        <v>0.20899999999999999</v>
      </c>
      <c r="I126" s="220"/>
      <c r="J126" s="221">
        <f>ROUND(I126*H126,2)</f>
        <v>0</v>
      </c>
      <c r="K126" s="217" t="s">
        <v>172</v>
      </c>
      <c r="L126" s="47"/>
      <c r="M126" s="222" t="s">
        <v>19</v>
      </c>
      <c r="N126" s="223" t="s">
        <v>42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173</v>
      </c>
      <c r="AT126" s="226" t="s">
        <v>168</v>
      </c>
      <c r="AU126" s="226" t="s">
        <v>81</v>
      </c>
      <c r="AY126" s="20" t="s">
        <v>166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79</v>
      </c>
      <c r="BK126" s="227">
        <f>ROUND(I126*H126,2)</f>
        <v>0</v>
      </c>
      <c r="BL126" s="20" t="s">
        <v>173</v>
      </c>
      <c r="BM126" s="226" t="s">
        <v>378</v>
      </c>
    </row>
    <row r="127" s="2" customFormat="1">
      <c r="A127" s="41"/>
      <c r="B127" s="42"/>
      <c r="C127" s="43"/>
      <c r="D127" s="228" t="s">
        <v>175</v>
      </c>
      <c r="E127" s="43"/>
      <c r="F127" s="229" t="s">
        <v>329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175</v>
      </c>
      <c r="AU127" s="20" t="s">
        <v>81</v>
      </c>
    </row>
    <row r="128" s="12" customFormat="1" ht="25.92" customHeight="1">
      <c r="A128" s="12"/>
      <c r="B128" s="199"/>
      <c r="C128" s="200"/>
      <c r="D128" s="201" t="s">
        <v>70</v>
      </c>
      <c r="E128" s="202" t="s">
        <v>379</v>
      </c>
      <c r="F128" s="202" t="s">
        <v>380</v>
      </c>
      <c r="G128" s="200"/>
      <c r="H128" s="200"/>
      <c r="I128" s="203"/>
      <c r="J128" s="204">
        <f>BK128</f>
        <v>0</v>
      </c>
      <c r="K128" s="200"/>
      <c r="L128" s="205"/>
      <c r="M128" s="206"/>
      <c r="N128" s="207"/>
      <c r="O128" s="207"/>
      <c r="P128" s="208">
        <f>P129+P150+P157</f>
        <v>0</v>
      </c>
      <c r="Q128" s="207"/>
      <c r="R128" s="208">
        <f>R129+R150+R157</f>
        <v>0.082393590000000003</v>
      </c>
      <c r="S128" s="207"/>
      <c r="T128" s="209">
        <f>T129+T150+T157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0" t="s">
        <v>81</v>
      </c>
      <c r="AT128" s="211" t="s">
        <v>70</v>
      </c>
      <c r="AU128" s="211" t="s">
        <v>71</v>
      </c>
      <c r="AY128" s="210" t="s">
        <v>166</v>
      </c>
      <c r="BK128" s="212">
        <f>BK129+BK150+BK157</f>
        <v>0</v>
      </c>
    </row>
    <row r="129" s="12" customFormat="1" ht="22.8" customHeight="1">
      <c r="A129" s="12"/>
      <c r="B129" s="199"/>
      <c r="C129" s="200"/>
      <c r="D129" s="201" t="s">
        <v>70</v>
      </c>
      <c r="E129" s="213" t="s">
        <v>381</v>
      </c>
      <c r="F129" s="213" t="s">
        <v>382</v>
      </c>
      <c r="G129" s="200"/>
      <c r="H129" s="200"/>
      <c r="I129" s="203"/>
      <c r="J129" s="214">
        <f>BK129</f>
        <v>0</v>
      </c>
      <c r="K129" s="200"/>
      <c r="L129" s="205"/>
      <c r="M129" s="206"/>
      <c r="N129" s="207"/>
      <c r="O129" s="207"/>
      <c r="P129" s="208">
        <f>SUM(P130:P149)</f>
        <v>0</v>
      </c>
      <c r="Q129" s="207"/>
      <c r="R129" s="208">
        <f>SUM(R130:R149)</f>
        <v>0.07737724</v>
      </c>
      <c r="S129" s="207"/>
      <c r="T129" s="209">
        <f>SUM(T130:T149)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10" t="s">
        <v>81</v>
      </c>
      <c r="AT129" s="211" t="s">
        <v>70</v>
      </c>
      <c r="AU129" s="211" t="s">
        <v>79</v>
      </c>
      <c r="AY129" s="210" t="s">
        <v>166</v>
      </c>
      <c r="BK129" s="212">
        <f>SUM(BK130:BK149)</f>
        <v>0</v>
      </c>
    </row>
    <row r="130" s="2" customFormat="1" ht="16.5" customHeight="1">
      <c r="A130" s="41"/>
      <c r="B130" s="42"/>
      <c r="C130" s="215" t="s">
        <v>213</v>
      </c>
      <c r="D130" s="215" t="s">
        <v>168</v>
      </c>
      <c r="E130" s="216" t="s">
        <v>383</v>
      </c>
      <c r="F130" s="217" t="s">
        <v>384</v>
      </c>
      <c r="G130" s="218" t="s">
        <v>385</v>
      </c>
      <c r="H130" s="219">
        <v>72.953999999999994</v>
      </c>
      <c r="I130" s="220"/>
      <c r="J130" s="221">
        <f>ROUND(I130*H130,2)</f>
        <v>0</v>
      </c>
      <c r="K130" s="217" t="s">
        <v>172</v>
      </c>
      <c r="L130" s="47"/>
      <c r="M130" s="222" t="s">
        <v>19</v>
      </c>
      <c r="N130" s="223" t="s">
        <v>42</v>
      </c>
      <c r="O130" s="87"/>
      <c r="P130" s="224">
        <f>O130*H130</f>
        <v>0</v>
      </c>
      <c r="Q130" s="224">
        <v>6.0000000000000002E-05</v>
      </c>
      <c r="R130" s="224">
        <f>Q130*H130</f>
        <v>0.0043772400000000001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315</v>
      </c>
      <c r="AT130" s="226" t="s">
        <v>168</v>
      </c>
      <c r="AU130" s="226" t="s">
        <v>81</v>
      </c>
      <c r="AY130" s="20" t="s">
        <v>166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79</v>
      </c>
      <c r="BK130" s="227">
        <f>ROUND(I130*H130,2)</f>
        <v>0</v>
      </c>
      <c r="BL130" s="20" t="s">
        <v>315</v>
      </c>
      <c r="BM130" s="226" t="s">
        <v>386</v>
      </c>
    </row>
    <row r="131" s="2" customFormat="1">
      <c r="A131" s="41"/>
      <c r="B131" s="42"/>
      <c r="C131" s="43"/>
      <c r="D131" s="228" t="s">
        <v>175</v>
      </c>
      <c r="E131" s="43"/>
      <c r="F131" s="229" t="s">
        <v>387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175</v>
      </c>
      <c r="AU131" s="20" t="s">
        <v>81</v>
      </c>
    </row>
    <row r="132" s="13" customFormat="1">
      <c r="A132" s="13"/>
      <c r="B132" s="233"/>
      <c r="C132" s="234"/>
      <c r="D132" s="235" t="s">
        <v>177</v>
      </c>
      <c r="E132" s="236" t="s">
        <v>19</v>
      </c>
      <c r="F132" s="237" t="s">
        <v>360</v>
      </c>
      <c r="G132" s="234"/>
      <c r="H132" s="236" t="s">
        <v>19</v>
      </c>
      <c r="I132" s="238"/>
      <c r="J132" s="234"/>
      <c r="K132" s="234"/>
      <c r="L132" s="239"/>
      <c r="M132" s="240"/>
      <c r="N132" s="241"/>
      <c r="O132" s="241"/>
      <c r="P132" s="241"/>
      <c r="Q132" s="241"/>
      <c r="R132" s="241"/>
      <c r="S132" s="241"/>
      <c r="T132" s="242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3" t="s">
        <v>177</v>
      </c>
      <c r="AU132" s="243" t="s">
        <v>81</v>
      </c>
      <c r="AV132" s="13" t="s">
        <v>79</v>
      </c>
      <c r="AW132" s="13" t="s">
        <v>33</v>
      </c>
      <c r="AX132" s="13" t="s">
        <v>71</v>
      </c>
      <c r="AY132" s="243" t="s">
        <v>166</v>
      </c>
    </row>
    <row r="133" s="13" customFormat="1">
      <c r="A133" s="13"/>
      <c r="B133" s="233"/>
      <c r="C133" s="234"/>
      <c r="D133" s="235" t="s">
        <v>177</v>
      </c>
      <c r="E133" s="236" t="s">
        <v>19</v>
      </c>
      <c r="F133" s="237" t="s">
        <v>388</v>
      </c>
      <c r="G133" s="234"/>
      <c r="H133" s="236" t="s">
        <v>19</v>
      </c>
      <c r="I133" s="238"/>
      <c r="J133" s="234"/>
      <c r="K133" s="234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177</v>
      </c>
      <c r="AU133" s="243" t="s">
        <v>81</v>
      </c>
      <c r="AV133" s="13" t="s">
        <v>79</v>
      </c>
      <c r="AW133" s="13" t="s">
        <v>33</v>
      </c>
      <c r="AX133" s="13" t="s">
        <v>71</v>
      </c>
      <c r="AY133" s="243" t="s">
        <v>166</v>
      </c>
    </row>
    <row r="134" s="14" customFormat="1">
      <c r="A134" s="14"/>
      <c r="B134" s="244"/>
      <c r="C134" s="245"/>
      <c r="D134" s="235" t="s">
        <v>177</v>
      </c>
      <c r="E134" s="246" t="s">
        <v>19</v>
      </c>
      <c r="F134" s="247" t="s">
        <v>389</v>
      </c>
      <c r="G134" s="245"/>
      <c r="H134" s="248">
        <v>72.245999999999995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4" t="s">
        <v>177</v>
      </c>
      <c r="AU134" s="254" t="s">
        <v>81</v>
      </c>
      <c r="AV134" s="14" t="s">
        <v>81</v>
      </c>
      <c r="AW134" s="14" t="s">
        <v>33</v>
      </c>
      <c r="AX134" s="14" t="s">
        <v>71</v>
      </c>
      <c r="AY134" s="254" t="s">
        <v>166</v>
      </c>
    </row>
    <row r="135" s="13" customFormat="1">
      <c r="A135" s="13"/>
      <c r="B135" s="233"/>
      <c r="C135" s="234"/>
      <c r="D135" s="235" t="s">
        <v>177</v>
      </c>
      <c r="E135" s="236" t="s">
        <v>19</v>
      </c>
      <c r="F135" s="237" t="s">
        <v>390</v>
      </c>
      <c r="G135" s="234"/>
      <c r="H135" s="236" t="s">
        <v>19</v>
      </c>
      <c r="I135" s="238"/>
      <c r="J135" s="234"/>
      <c r="K135" s="234"/>
      <c r="L135" s="239"/>
      <c r="M135" s="240"/>
      <c r="N135" s="241"/>
      <c r="O135" s="241"/>
      <c r="P135" s="241"/>
      <c r="Q135" s="241"/>
      <c r="R135" s="241"/>
      <c r="S135" s="241"/>
      <c r="T135" s="24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3" t="s">
        <v>177</v>
      </c>
      <c r="AU135" s="243" t="s">
        <v>81</v>
      </c>
      <c r="AV135" s="13" t="s">
        <v>79</v>
      </c>
      <c r="AW135" s="13" t="s">
        <v>33</v>
      </c>
      <c r="AX135" s="13" t="s">
        <v>71</v>
      </c>
      <c r="AY135" s="243" t="s">
        <v>166</v>
      </c>
    </row>
    <row r="136" s="14" customFormat="1">
      <c r="A136" s="14"/>
      <c r="B136" s="244"/>
      <c r="C136" s="245"/>
      <c r="D136" s="235" t="s">
        <v>177</v>
      </c>
      <c r="E136" s="246" t="s">
        <v>19</v>
      </c>
      <c r="F136" s="247" t="s">
        <v>391</v>
      </c>
      <c r="G136" s="245"/>
      <c r="H136" s="248">
        <v>0.70799999999999996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177</v>
      </c>
      <c r="AU136" s="254" t="s">
        <v>81</v>
      </c>
      <c r="AV136" s="14" t="s">
        <v>81</v>
      </c>
      <c r="AW136" s="14" t="s">
        <v>33</v>
      </c>
      <c r="AX136" s="14" t="s">
        <v>71</v>
      </c>
      <c r="AY136" s="254" t="s">
        <v>166</v>
      </c>
    </row>
    <row r="137" s="15" customFormat="1">
      <c r="A137" s="15"/>
      <c r="B137" s="255"/>
      <c r="C137" s="256"/>
      <c r="D137" s="235" t="s">
        <v>177</v>
      </c>
      <c r="E137" s="257" t="s">
        <v>19</v>
      </c>
      <c r="F137" s="258" t="s">
        <v>180</v>
      </c>
      <c r="G137" s="256"/>
      <c r="H137" s="259">
        <v>72.953999999999994</v>
      </c>
      <c r="I137" s="260"/>
      <c r="J137" s="256"/>
      <c r="K137" s="256"/>
      <c r="L137" s="261"/>
      <c r="M137" s="262"/>
      <c r="N137" s="263"/>
      <c r="O137" s="263"/>
      <c r="P137" s="263"/>
      <c r="Q137" s="263"/>
      <c r="R137" s="263"/>
      <c r="S137" s="263"/>
      <c r="T137" s="264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65" t="s">
        <v>177</v>
      </c>
      <c r="AU137" s="265" t="s">
        <v>81</v>
      </c>
      <c r="AV137" s="15" t="s">
        <v>173</v>
      </c>
      <c r="AW137" s="15" t="s">
        <v>33</v>
      </c>
      <c r="AX137" s="15" t="s">
        <v>79</v>
      </c>
      <c r="AY137" s="265" t="s">
        <v>166</v>
      </c>
    </row>
    <row r="138" s="2" customFormat="1" ht="16.5" customHeight="1">
      <c r="A138" s="41"/>
      <c r="B138" s="42"/>
      <c r="C138" s="283" t="s">
        <v>179</v>
      </c>
      <c r="D138" s="283" t="s">
        <v>392</v>
      </c>
      <c r="E138" s="284" t="s">
        <v>393</v>
      </c>
      <c r="F138" s="285" t="s">
        <v>394</v>
      </c>
      <c r="G138" s="286" t="s">
        <v>234</v>
      </c>
      <c r="H138" s="287">
        <v>0.071999999999999995</v>
      </c>
      <c r="I138" s="288"/>
      <c r="J138" s="289">
        <f>ROUND(I138*H138,2)</f>
        <v>0</v>
      </c>
      <c r="K138" s="285" t="s">
        <v>172</v>
      </c>
      <c r="L138" s="290"/>
      <c r="M138" s="291" t="s">
        <v>19</v>
      </c>
      <c r="N138" s="292" t="s">
        <v>42</v>
      </c>
      <c r="O138" s="87"/>
      <c r="P138" s="224">
        <f>O138*H138</f>
        <v>0</v>
      </c>
      <c r="Q138" s="224">
        <v>1</v>
      </c>
      <c r="R138" s="224">
        <f>Q138*H138</f>
        <v>0.071999999999999995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395</v>
      </c>
      <c r="AT138" s="226" t="s">
        <v>392</v>
      </c>
      <c r="AU138" s="226" t="s">
        <v>81</v>
      </c>
      <c r="AY138" s="20" t="s">
        <v>166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79</v>
      </c>
      <c r="BK138" s="227">
        <f>ROUND(I138*H138,2)</f>
        <v>0</v>
      </c>
      <c r="BL138" s="20" t="s">
        <v>315</v>
      </c>
      <c r="BM138" s="226" t="s">
        <v>396</v>
      </c>
    </row>
    <row r="139" s="13" customFormat="1">
      <c r="A139" s="13"/>
      <c r="B139" s="233"/>
      <c r="C139" s="234"/>
      <c r="D139" s="235" t="s">
        <v>177</v>
      </c>
      <c r="E139" s="236" t="s">
        <v>19</v>
      </c>
      <c r="F139" s="237" t="s">
        <v>360</v>
      </c>
      <c r="G139" s="234"/>
      <c r="H139" s="236" t="s">
        <v>19</v>
      </c>
      <c r="I139" s="238"/>
      <c r="J139" s="234"/>
      <c r="K139" s="234"/>
      <c r="L139" s="239"/>
      <c r="M139" s="240"/>
      <c r="N139" s="241"/>
      <c r="O139" s="241"/>
      <c r="P139" s="241"/>
      <c r="Q139" s="241"/>
      <c r="R139" s="241"/>
      <c r="S139" s="241"/>
      <c r="T139" s="24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3" t="s">
        <v>177</v>
      </c>
      <c r="AU139" s="243" t="s">
        <v>81</v>
      </c>
      <c r="AV139" s="13" t="s">
        <v>79</v>
      </c>
      <c r="AW139" s="13" t="s">
        <v>33</v>
      </c>
      <c r="AX139" s="13" t="s">
        <v>71</v>
      </c>
      <c r="AY139" s="243" t="s">
        <v>166</v>
      </c>
    </row>
    <row r="140" s="13" customFormat="1">
      <c r="A140" s="13"/>
      <c r="B140" s="233"/>
      <c r="C140" s="234"/>
      <c r="D140" s="235" t="s">
        <v>177</v>
      </c>
      <c r="E140" s="236" t="s">
        <v>19</v>
      </c>
      <c r="F140" s="237" t="s">
        <v>388</v>
      </c>
      <c r="G140" s="234"/>
      <c r="H140" s="236" t="s">
        <v>19</v>
      </c>
      <c r="I140" s="238"/>
      <c r="J140" s="234"/>
      <c r="K140" s="234"/>
      <c r="L140" s="239"/>
      <c r="M140" s="240"/>
      <c r="N140" s="241"/>
      <c r="O140" s="241"/>
      <c r="P140" s="241"/>
      <c r="Q140" s="241"/>
      <c r="R140" s="241"/>
      <c r="S140" s="241"/>
      <c r="T140" s="242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3" t="s">
        <v>177</v>
      </c>
      <c r="AU140" s="243" t="s">
        <v>81</v>
      </c>
      <c r="AV140" s="13" t="s">
        <v>79</v>
      </c>
      <c r="AW140" s="13" t="s">
        <v>33</v>
      </c>
      <c r="AX140" s="13" t="s">
        <v>71</v>
      </c>
      <c r="AY140" s="243" t="s">
        <v>166</v>
      </c>
    </row>
    <row r="141" s="14" customFormat="1">
      <c r="A141" s="14"/>
      <c r="B141" s="244"/>
      <c r="C141" s="245"/>
      <c r="D141" s="235" t="s">
        <v>177</v>
      </c>
      <c r="E141" s="246" t="s">
        <v>19</v>
      </c>
      <c r="F141" s="247" t="s">
        <v>397</v>
      </c>
      <c r="G141" s="245"/>
      <c r="H141" s="248">
        <v>0.071999999999999995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4" t="s">
        <v>177</v>
      </c>
      <c r="AU141" s="254" t="s">
        <v>81</v>
      </c>
      <c r="AV141" s="14" t="s">
        <v>81</v>
      </c>
      <c r="AW141" s="14" t="s">
        <v>33</v>
      </c>
      <c r="AX141" s="14" t="s">
        <v>71</v>
      </c>
      <c r="AY141" s="254" t="s">
        <v>166</v>
      </c>
    </row>
    <row r="142" s="15" customFormat="1">
      <c r="A142" s="15"/>
      <c r="B142" s="255"/>
      <c r="C142" s="256"/>
      <c r="D142" s="235" t="s">
        <v>177</v>
      </c>
      <c r="E142" s="257" t="s">
        <v>19</v>
      </c>
      <c r="F142" s="258" t="s">
        <v>180</v>
      </c>
      <c r="G142" s="256"/>
      <c r="H142" s="259">
        <v>0.071999999999999995</v>
      </c>
      <c r="I142" s="260"/>
      <c r="J142" s="256"/>
      <c r="K142" s="256"/>
      <c r="L142" s="261"/>
      <c r="M142" s="262"/>
      <c r="N142" s="263"/>
      <c r="O142" s="263"/>
      <c r="P142" s="263"/>
      <c r="Q142" s="263"/>
      <c r="R142" s="263"/>
      <c r="S142" s="263"/>
      <c r="T142" s="264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65" t="s">
        <v>177</v>
      </c>
      <c r="AU142" s="265" t="s">
        <v>81</v>
      </c>
      <c r="AV142" s="15" t="s">
        <v>173</v>
      </c>
      <c r="AW142" s="15" t="s">
        <v>33</v>
      </c>
      <c r="AX142" s="15" t="s">
        <v>79</v>
      </c>
      <c r="AY142" s="265" t="s">
        <v>166</v>
      </c>
    </row>
    <row r="143" s="2" customFormat="1" ht="16.5" customHeight="1">
      <c r="A143" s="41"/>
      <c r="B143" s="42"/>
      <c r="C143" s="283" t="s">
        <v>226</v>
      </c>
      <c r="D143" s="283" t="s">
        <v>392</v>
      </c>
      <c r="E143" s="284" t="s">
        <v>398</v>
      </c>
      <c r="F143" s="285" t="s">
        <v>399</v>
      </c>
      <c r="G143" s="286" t="s">
        <v>234</v>
      </c>
      <c r="H143" s="287">
        <v>0.001</v>
      </c>
      <c r="I143" s="288"/>
      <c r="J143" s="289">
        <f>ROUND(I143*H143,2)</f>
        <v>0</v>
      </c>
      <c r="K143" s="285" t="s">
        <v>172</v>
      </c>
      <c r="L143" s="290"/>
      <c r="M143" s="291" t="s">
        <v>19</v>
      </c>
      <c r="N143" s="292" t="s">
        <v>42</v>
      </c>
      <c r="O143" s="87"/>
      <c r="P143" s="224">
        <f>O143*H143</f>
        <v>0</v>
      </c>
      <c r="Q143" s="224">
        <v>1</v>
      </c>
      <c r="R143" s="224">
        <f>Q143*H143</f>
        <v>0.001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395</v>
      </c>
      <c r="AT143" s="226" t="s">
        <v>392</v>
      </c>
      <c r="AU143" s="226" t="s">
        <v>81</v>
      </c>
      <c r="AY143" s="20" t="s">
        <v>166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79</v>
      </c>
      <c r="BK143" s="227">
        <f>ROUND(I143*H143,2)</f>
        <v>0</v>
      </c>
      <c r="BL143" s="20" t="s">
        <v>315</v>
      </c>
      <c r="BM143" s="226" t="s">
        <v>400</v>
      </c>
    </row>
    <row r="144" s="13" customFormat="1">
      <c r="A144" s="13"/>
      <c r="B144" s="233"/>
      <c r="C144" s="234"/>
      <c r="D144" s="235" t="s">
        <v>177</v>
      </c>
      <c r="E144" s="236" t="s">
        <v>19</v>
      </c>
      <c r="F144" s="237" t="s">
        <v>360</v>
      </c>
      <c r="G144" s="234"/>
      <c r="H144" s="236" t="s">
        <v>19</v>
      </c>
      <c r="I144" s="238"/>
      <c r="J144" s="234"/>
      <c r="K144" s="234"/>
      <c r="L144" s="239"/>
      <c r="M144" s="240"/>
      <c r="N144" s="241"/>
      <c r="O144" s="241"/>
      <c r="P144" s="241"/>
      <c r="Q144" s="241"/>
      <c r="R144" s="241"/>
      <c r="S144" s="241"/>
      <c r="T144" s="24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3" t="s">
        <v>177</v>
      </c>
      <c r="AU144" s="243" t="s">
        <v>81</v>
      </c>
      <c r="AV144" s="13" t="s">
        <v>79</v>
      </c>
      <c r="AW144" s="13" t="s">
        <v>33</v>
      </c>
      <c r="AX144" s="13" t="s">
        <v>71</v>
      </c>
      <c r="AY144" s="243" t="s">
        <v>166</v>
      </c>
    </row>
    <row r="145" s="13" customFormat="1">
      <c r="A145" s="13"/>
      <c r="B145" s="233"/>
      <c r="C145" s="234"/>
      <c r="D145" s="235" t="s">
        <v>177</v>
      </c>
      <c r="E145" s="236" t="s">
        <v>19</v>
      </c>
      <c r="F145" s="237" t="s">
        <v>390</v>
      </c>
      <c r="G145" s="234"/>
      <c r="H145" s="236" t="s">
        <v>19</v>
      </c>
      <c r="I145" s="238"/>
      <c r="J145" s="234"/>
      <c r="K145" s="234"/>
      <c r="L145" s="239"/>
      <c r="M145" s="240"/>
      <c r="N145" s="241"/>
      <c r="O145" s="241"/>
      <c r="P145" s="241"/>
      <c r="Q145" s="241"/>
      <c r="R145" s="241"/>
      <c r="S145" s="241"/>
      <c r="T145" s="242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3" t="s">
        <v>177</v>
      </c>
      <c r="AU145" s="243" t="s">
        <v>81</v>
      </c>
      <c r="AV145" s="13" t="s">
        <v>79</v>
      </c>
      <c r="AW145" s="13" t="s">
        <v>33</v>
      </c>
      <c r="AX145" s="13" t="s">
        <v>71</v>
      </c>
      <c r="AY145" s="243" t="s">
        <v>166</v>
      </c>
    </row>
    <row r="146" s="14" customFormat="1">
      <c r="A146" s="14"/>
      <c r="B146" s="244"/>
      <c r="C146" s="245"/>
      <c r="D146" s="235" t="s">
        <v>177</v>
      </c>
      <c r="E146" s="246" t="s">
        <v>19</v>
      </c>
      <c r="F146" s="247" t="s">
        <v>401</v>
      </c>
      <c r="G146" s="245"/>
      <c r="H146" s="248">
        <v>0.001</v>
      </c>
      <c r="I146" s="249"/>
      <c r="J146" s="245"/>
      <c r="K146" s="245"/>
      <c r="L146" s="250"/>
      <c r="M146" s="251"/>
      <c r="N146" s="252"/>
      <c r="O146" s="252"/>
      <c r="P146" s="252"/>
      <c r="Q146" s="252"/>
      <c r="R146" s="252"/>
      <c r="S146" s="252"/>
      <c r="T146" s="253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4" t="s">
        <v>177</v>
      </c>
      <c r="AU146" s="254" t="s">
        <v>81</v>
      </c>
      <c r="AV146" s="14" t="s">
        <v>81</v>
      </c>
      <c r="AW146" s="14" t="s">
        <v>33</v>
      </c>
      <c r="AX146" s="14" t="s">
        <v>71</v>
      </c>
      <c r="AY146" s="254" t="s">
        <v>166</v>
      </c>
    </row>
    <row r="147" s="15" customFormat="1">
      <c r="A147" s="15"/>
      <c r="B147" s="255"/>
      <c r="C147" s="256"/>
      <c r="D147" s="235" t="s">
        <v>177</v>
      </c>
      <c r="E147" s="257" t="s">
        <v>19</v>
      </c>
      <c r="F147" s="258" t="s">
        <v>180</v>
      </c>
      <c r="G147" s="256"/>
      <c r="H147" s="259">
        <v>0.001</v>
      </c>
      <c r="I147" s="260"/>
      <c r="J147" s="256"/>
      <c r="K147" s="256"/>
      <c r="L147" s="261"/>
      <c r="M147" s="262"/>
      <c r="N147" s="263"/>
      <c r="O147" s="263"/>
      <c r="P147" s="263"/>
      <c r="Q147" s="263"/>
      <c r="R147" s="263"/>
      <c r="S147" s="263"/>
      <c r="T147" s="264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65" t="s">
        <v>177</v>
      </c>
      <c r="AU147" s="265" t="s">
        <v>81</v>
      </c>
      <c r="AV147" s="15" t="s">
        <v>173</v>
      </c>
      <c r="AW147" s="15" t="s">
        <v>33</v>
      </c>
      <c r="AX147" s="15" t="s">
        <v>79</v>
      </c>
      <c r="AY147" s="265" t="s">
        <v>166</v>
      </c>
    </row>
    <row r="148" s="2" customFormat="1" ht="24.15" customHeight="1">
      <c r="A148" s="41"/>
      <c r="B148" s="42"/>
      <c r="C148" s="215" t="s">
        <v>231</v>
      </c>
      <c r="D148" s="215" t="s">
        <v>168</v>
      </c>
      <c r="E148" s="216" t="s">
        <v>402</v>
      </c>
      <c r="F148" s="217" t="s">
        <v>403</v>
      </c>
      <c r="G148" s="218" t="s">
        <v>234</v>
      </c>
      <c r="H148" s="219">
        <v>0.076999999999999999</v>
      </c>
      <c r="I148" s="220"/>
      <c r="J148" s="221">
        <f>ROUND(I148*H148,2)</f>
        <v>0</v>
      </c>
      <c r="K148" s="217" t="s">
        <v>172</v>
      </c>
      <c r="L148" s="47"/>
      <c r="M148" s="222" t="s">
        <v>19</v>
      </c>
      <c r="N148" s="223" t="s">
        <v>42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315</v>
      </c>
      <c r="AT148" s="226" t="s">
        <v>168</v>
      </c>
      <c r="AU148" s="226" t="s">
        <v>81</v>
      </c>
      <c r="AY148" s="20" t="s">
        <v>166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79</v>
      </c>
      <c r="BK148" s="227">
        <f>ROUND(I148*H148,2)</f>
        <v>0</v>
      </c>
      <c r="BL148" s="20" t="s">
        <v>315</v>
      </c>
      <c r="BM148" s="226" t="s">
        <v>404</v>
      </c>
    </row>
    <row r="149" s="2" customFormat="1">
      <c r="A149" s="41"/>
      <c r="B149" s="42"/>
      <c r="C149" s="43"/>
      <c r="D149" s="228" t="s">
        <v>175</v>
      </c>
      <c r="E149" s="43"/>
      <c r="F149" s="229" t="s">
        <v>405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175</v>
      </c>
      <c r="AU149" s="20" t="s">
        <v>81</v>
      </c>
    </row>
    <row r="150" s="12" customFormat="1" ht="22.8" customHeight="1">
      <c r="A150" s="12"/>
      <c r="B150" s="199"/>
      <c r="C150" s="200"/>
      <c r="D150" s="201" t="s">
        <v>70</v>
      </c>
      <c r="E150" s="213" t="s">
        <v>406</v>
      </c>
      <c r="F150" s="213" t="s">
        <v>407</v>
      </c>
      <c r="G150" s="200"/>
      <c r="H150" s="200"/>
      <c r="I150" s="203"/>
      <c r="J150" s="214">
        <f>BK150</f>
        <v>0</v>
      </c>
      <c r="K150" s="200"/>
      <c r="L150" s="205"/>
      <c r="M150" s="206"/>
      <c r="N150" s="207"/>
      <c r="O150" s="207"/>
      <c r="P150" s="208">
        <f>SUM(P151:P156)</f>
        <v>0</v>
      </c>
      <c r="Q150" s="207"/>
      <c r="R150" s="208">
        <f>SUM(R151:R156)</f>
        <v>0.00029364000000000001</v>
      </c>
      <c r="S150" s="207"/>
      <c r="T150" s="209">
        <f>SUM(T151:T156)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10" t="s">
        <v>81</v>
      </c>
      <c r="AT150" s="211" t="s">
        <v>70</v>
      </c>
      <c r="AU150" s="211" t="s">
        <v>79</v>
      </c>
      <c r="AY150" s="210" t="s">
        <v>166</v>
      </c>
      <c r="BK150" s="212">
        <f>SUM(BK151:BK156)</f>
        <v>0</v>
      </c>
    </row>
    <row r="151" s="2" customFormat="1" ht="16.5" customHeight="1">
      <c r="A151" s="41"/>
      <c r="B151" s="42"/>
      <c r="C151" s="215" t="s">
        <v>238</v>
      </c>
      <c r="D151" s="215" t="s">
        <v>168</v>
      </c>
      <c r="E151" s="216" t="s">
        <v>408</v>
      </c>
      <c r="F151" s="217" t="s">
        <v>409</v>
      </c>
      <c r="G151" s="218" t="s">
        <v>188</v>
      </c>
      <c r="H151" s="219">
        <v>2.4470000000000001</v>
      </c>
      <c r="I151" s="220"/>
      <c r="J151" s="221">
        <f>ROUND(I151*H151,2)</f>
        <v>0</v>
      </c>
      <c r="K151" s="217" t="s">
        <v>172</v>
      </c>
      <c r="L151" s="47"/>
      <c r="M151" s="222" t="s">
        <v>19</v>
      </c>
      <c r="N151" s="223" t="s">
        <v>42</v>
      </c>
      <c r="O151" s="87"/>
      <c r="P151" s="224">
        <f>O151*H151</f>
        <v>0</v>
      </c>
      <c r="Q151" s="224">
        <v>0.00012</v>
      </c>
      <c r="R151" s="224">
        <f>Q151*H151</f>
        <v>0.00029364000000000001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315</v>
      </c>
      <c r="AT151" s="226" t="s">
        <v>168</v>
      </c>
      <c r="AU151" s="226" t="s">
        <v>81</v>
      </c>
      <c r="AY151" s="20" t="s">
        <v>166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79</v>
      </c>
      <c r="BK151" s="227">
        <f>ROUND(I151*H151,2)</f>
        <v>0</v>
      </c>
      <c r="BL151" s="20" t="s">
        <v>315</v>
      </c>
      <c r="BM151" s="226" t="s">
        <v>410</v>
      </c>
    </row>
    <row r="152" s="2" customFormat="1">
      <c r="A152" s="41"/>
      <c r="B152" s="42"/>
      <c r="C152" s="43"/>
      <c r="D152" s="228" t="s">
        <v>175</v>
      </c>
      <c r="E152" s="43"/>
      <c r="F152" s="229" t="s">
        <v>411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175</v>
      </c>
      <c r="AU152" s="20" t="s">
        <v>81</v>
      </c>
    </row>
    <row r="153" s="13" customFormat="1">
      <c r="A153" s="13"/>
      <c r="B153" s="233"/>
      <c r="C153" s="234"/>
      <c r="D153" s="235" t="s">
        <v>177</v>
      </c>
      <c r="E153" s="236" t="s">
        <v>19</v>
      </c>
      <c r="F153" s="237" t="s">
        <v>360</v>
      </c>
      <c r="G153" s="234"/>
      <c r="H153" s="236" t="s">
        <v>19</v>
      </c>
      <c r="I153" s="238"/>
      <c r="J153" s="234"/>
      <c r="K153" s="234"/>
      <c r="L153" s="239"/>
      <c r="M153" s="240"/>
      <c r="N153" s="241"/>
      <c r="O153" s="241"/>
      <c r="P153" s="241"/>
      <c r="Q153" s="241"/>
      <c r="R153" s="241"/>
      <c r="S153" s="241"/>
      <c r="T153" s="242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3" t="s">
        <v>177</v>
      </c>
      <c r="AU153" s="243" t="s">
        <v>81</v>
      </c>
      <c r="AV153" s="13" t="s">
        <v>79</v>
      </c>
      <c r="AW153" s="13" t="s">
        <v>33</v>
      </c>
      <c r="AX153" s="13" t="s">
        <v>71</v>
      </c>
      <c r="AY153" s="243" t="s">
        <v>166</v>
      </c>
    </row>
    <row r="154" s="13" customFormat="1">
      <c r="A154" s="13"/>
      <c r="B154" s="233"/>
      <c r="C154" s="234"/>
      <c r="D154" s="235" t="s">
        <v>177</v>
      </c>
      <c r="E154" s="236" t="s">
        <v>19</v>
      </c>
      <c r="F154" s="237" t="s">
        <v>388</v>
      </c>
      <c r="G154" s="234"/>
      <c r="H154" s="236" t="s">
        <v>19</v>
      </c>
      <c r="I154" s="238"/>
      <c r="J154" s="234"/>
      <c r="K154" s="234"/>
      <c r="L154" s="239"/>
      <c r="M154" s="240"/>
      <c r="N154" s="241"/>
      <c r="O154" s="241"/>
      <c r="P154" s="241"/>
      <c r="Q154" s="241"/>
      <c r="R154" s="241"/>
      <c r="S154" s="241"/>
      <c r="T154" s="24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3" t="s">
        <v>177</v>
      </c>
      <c r="AU154" s="243" t="s">
        <v>81</v>
      </c>
      <c r="AV154" s="13" t="s">
        <v>79</v>
      </c>
      <c r="AW154" s="13" t="s">
        <v>33</v>
      </c>
      <c r="AX154" s="13" t="s">
        <v>71</v>
      </c>
      <c r="AY154" s="243" t="s">
        <v>166</v>
      </c>
    </row>
    <row r="155" s="14" customFormat="1">
      <c r="A155" s="14"/>
      <c r="B155" s="244"/>
      <c r="C155" s="245"/>
      <c r="D155" s="235" t="s">
        <v>177</v>
      </c>
      <c r="E155" s="246" t="s">
        <v>19</v>
      </c>
      <c r="F155" s="247" t="s">
        <v>412</v>
      </c>
      <c r="G155" s="245"/>
      <c r="H155" s="248">
        <v>2.4470000000000001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177</v>
      </c>
      <c r="AU155" s="254" t="s">
        <v>81</v>
      </c>
      <c r="AV155" s="14" t="s">
        <v>81</v>
      </c>
      <c r="AW155" s="14" t="s">
        <v>33</v>
      </c>
      <c r="AX155" s="14" t="s">
        <v>71</v>
      </c>
      <c r="AY155" s="254" t="s">
        <v>166</v>
      </c>
    </row>
    <row r="156" s="15" customFormat="1">
      <c r="A156" s="15"/>
      <c r="B156" s="255"/>
      <c r="C156" s="256"/>
      <c r="D156" s="235" t="s">
        <v>177</v>
      </c>
      <c r="E156" s="257" t="s">
        <v>19</v>
      </c>
      <c r="F156" s="258" t="s">
        <v>180</v>
      </c>
      <c r="G156" s="256"/>
      <c r="H156" s="259">
        <v>2.4470000000000001</v>
      </c>
      <c r="I156" s="260"/>
      <c r="J156" s="256"/>
      <c r="K156" s="256"/>
      <c r="L156" s="261"/>
      <c r="M156" s="262"/>
      <c r="N156" s="263"/>
      <c r="O156" s="263"/>
      <c r="P156" s="263"/>
      <c r="Q156" s="263"/>
      <c r="R156" s="263"/>
      <c r="S156" s="263"/>
      <c r="T156" s="264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65" t="s">
        <v>177</v>
      </c>
      <c r="AU156" s="265" t="s">
        <v>81</v>
      </c>
      <c r="AV156" s="15" t="s">
        <v>173</v>
      </c>
      <c r="AW156" s="15" t="s">
        <v>33</v>
      </c>
      <c r="AX156" s="15" t="s">
        <v>79</v>
      </c>
      <c r="AY156" s="265" t="s">
        <v>166</v>
      </c>
    </row>
    <row r="157" s="12" customFormat="1" ht="22.8" customHeight="1">
      <c r="A157" s="12"/>
      <c r="B157" s="199"/>
      <c r="C157" s="200"/>
      <c r="D157" s="201" t="s">
        <v>70</v>
      </c>
      <c r="E157" s="213" t="s">
        <v>413</v>
      </c>
      <c r="F157" s="213" t="s">
        <v>414</v>
      </c>
      <c r="G157" s="200"/>
      <c r="H157" s="200"/>
      <c r="I157" s="203"/>
      <c r="J157" s="214">
        <f>BK157</f>
        <v>0</v>
      </c>
      <c r="K157" s="200"/>
      <c r="L157" s="205"/>
      <c r="M157" s="206"/>
      <c r="N157" s="207"/>
      <c r="O157" s="207"/>
      <c r="P157" s="208">
        <f>SUM(P158:P175)</f>
        <v>0</v>
      </c>
      <c r="Q157" s="207"/>
      <c r="R157" s="208">
        <f>SUM(R158:R175)</f>
        <v>0.0047227100000000006</v>
      </c>
      <c r="S157" s="207"/>
      <c r="T157" s="209">
        <f>SUM(T158:T175)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10" t="s">
        <v>81</v>
      </c>
      <c r="AT157" s="211" t="s">
        <v>70</v>
      </c>
      <c r="AU157" s="211" t="s">
        <v>79</v>
      </c>
      <c r="AY157" s="210" t="s">
        <v>166</v>
      </c>
      <c r="BK157" s="212">
        <f>SUM(BK158:BK175)</f>
        <v>0</v>
      </c>
    </row>
    <row r="158" s="2" customFormat="1" ht="24.15" customHeight="1">
      <c r="A158" s="41"/>
      <c r="B158" s="42"/>
      <c r="C158" s="215" t="s">
        <v>243</v>
      </c>
      <c r="D158" s="215" t="s">
        <v>168</v>
      </c>
      <c r="E158" s="216" t="s">
        <v>415</v>
      </c>
      <c r="F158" s="217" t="s">
        <v>416</v>
      </c>
      <c r="G158" s="218" t="s">
        <v>188</v>
      </c>
      <c r="H158" s="219">
        <v>2.4470000000000001</v>
      </c>
      <c r="I158" s="220"/>
      <c r="J158" s="221">
        <f>ROUND(I158*H158,2)</f>
        <v>0</v>
      </c>
      <c r="K158" s="217" t="s">
        <v>172</v>
      </c>
      <c r="L158" s="47"/>
      <c r="M158" s="222" t="s">
        <v>19</v>
      </c>
      <c r="N158" s="223" t="s">
        <v>42</v>
      </c>
      <c r="O158" s="87"/>
      <c r="P158" s="224">
        <f>O158*H158</f>
        <v>0</v>
      </c>
      <c r="Q158" s="224">
        <v>0</v>
      </c>
      <c r="R158" s="224">
        <f>Q158*H158</f>
        <v>0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315</v>
      </c>
      <c r="AT158" s="226" t="s">
        <v>168</v>
      </c>
      <c r="AU158" s="226" t="s">
        <v>81</v>
      </c>
      <c r="AY158" s="20" t="s">
        <v>166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79</v>
      </c>
      <c r="BK158" s="227">
        <f>ROUND(I158*H158,2)</f>
        <v>0</v>
      </c>
      <c r="BL158" s="20" t="s">
        <v>315</v>
      </c>
      <c r="BM158" s="226" t="s">
        <v>417</v>
      </c>
    </row>
    <row r="159" s="2" customFormat="1">
      <c r="A159" s="41"/>
      <c r="B159" s="42"/>
      <c r="C159" s="43"/>
      <c r="D159" s="228" t="s">
        <v>175</v>
      </c>
      <c r="E159" s="43"/>
      <c r="F159" s="229" t="s">
        <v>418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175</v>
      </c>
      <c r="AU159" s="20" t="s">
        <v>81</v>
      </c>
    </row>
    <row r="160" s="13" customFormat="1">
      <c r="A160" s="13"/>
      <c r="B160" s="233"/>
      <c r="C160" s="234"/>
      <c r="D160" s="235" t="s">
        <v>177</v>
      </c>
      <c r="E160" s="236" t="s">
        <v>19</v>
      </c>
      <c r="F160" s="237" t="s">
        <v>360</v>
      </c>
      <c r="G160" s="234"/>
      <c r="H160" s="236" t="s">
        <v>19</v>
      </c>
      <c r="I160" s="238"/>
      <c r="J160" s="234"/>
      <c r="K160" s="234"/>
      <c r="L160" s="239"/>
      <c r="M160" s="240"/>
      <c r="N160" s="241"/>
      <c r="O160" s="241"/>
      <c r="P160" s="241"/>
      <c r="Q160" s="241"/>
      <c r="R160" s="241"/>
      <c r="S160" s="241"/>
      <c r="T160" s="24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3" t="s">
        <v>177</v>
      </c>
      <c r="AU160" s="243" t="s">
        <v>81</v>
      </c>
      <c r="AV160" s="13" t="s">
        <v>79</v>
      </c>
      <c r="AW160" s="13" t="s">
        <v>33</v>
      </c>
      <c r="AX160" s="13" t="s">
        <v>71</v>
      </c>
      <c r="AY160" s="243" t="s">
        <v>166</v>
      </c>
    </row>
    <row r="161" s="13" customFormat="1">
      <c r="A161" s="13"/>
      <c r="B161" s="233"/>
      <c r="C161" s="234"/>
      <c r="D161" s="235" t="s">
        <v>177</v>
      </c>
      <c r="E161" s="236" t="s">
        <v>19</v>
      </c>
      <c r="F161" s="237" t="s">
        <v>388</v>
      </c>
      <c r="G161" s="234"/>
      <c r="H161" s="236" t="s">
        <v>19</v>
      </c>
      <c r="I161" s="238"/>
      <c r="J161" s="234"/>
      <c r="K161" s="234"/>
      <c r="L161" s="239"/>
      <c r="M161" s="240"/>
      <c r="N161" s="241"/>
      <c r="O161" s="241"/>
      <c r="P161" s="241"/>
      <c r="Q161" s="241"/>
      <c r="R161" s="241"/>
      <c r="S161" s="241"/>
      <c r="T161" s="24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3" t="s">
        <v>177</v>
      </c>
      <c r="AU161" s="243" t="s">
        <v>81</v>
      </c>
      <c r="AV161" s="13" t="s">
        <v>79</v>
      </c>
      <c r="AW161" s="13" t="s">
        <v>33</v>
      </c>
      <c r="AX161" s="13" t="s">
        <v>71</v>
      </c>
      <c r="AY161" s="243" t="s">
        <v>166</v>
      </c>
    </row>
    <row r="162" s="14" customFormat="1">
      <c r="A162" s="14"/>
      <c r="B162" s="244"/>
      <c r="C162" s="245"/>
      <c r="D162" s="235" t="s">
        <v>177</v>
      </c>
      <c r="E162" s="246" t="s">
        <v>19</v>
      </c>
      <c r="F162" s="247" t="s">
        <v>412</v>
      </c>
      <c r="G162" s="245"/>
      <c r="H162" s="248">
        <v>2.4470000000000001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177</v>
      </c>
      <c r="AU162" s="254" t="s">
        <v>81</v>
      </c>
      <c r="AV162" s="14" t="s">
        <v>81</v>
      </c>
      <c r="AW162" s="14" t="s">
        <v>33</v>
      </c>
      <c r="AX162" s="14" t="s">
        <v>71</v>
      </c>
      <c r="AY162" s="254" t="s">
        <v>166</v>
      </c>
    </row>
    <row r="163" s="15" customFormat="1">
      <c r="A163" s="15"/>
      <c r="B163" s="255"/>
      <c r="C163" s="256"/>
      <c r="D163" s="235" t="s">
        <v>177</v>
      </c>
      <c r="E163" s="257" t="s">
        <v>19</v>
      </c>
      <c r="F163" s="258" t="s">
        <v>180</v>
      </c>
      <c r="G163" s="256"/>
      <c r="H163" s="259">
        <v>2.4470000000000001</v>
      </c>
      <c r="I163" s="260"/>
      <c r="J163" s="256"/>
      <c r="K163" s="256"/>
      <c r="L163" s="261"/>
      <c r="M163" s="262"/>
      <c r="N163" s="263"/>
      <c r="O163" s="263"/>
      <c r="P163" s="263"/>
      <c r="Q163" s="263"/>
      <c r="R163" s="263"/>
      <c r="S163" s="263"/>
      <c r="T163" s="264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65" t="s">
        <v>177</v>
      </c>
      <c r="AU163" s="265" t="s">
        <v>81</v>
      </c>
      <c r="AV163" s="15" t="s">
        <v>173</v>
      </c>
      <c r="AW163" s="15" t="s">
        <v>33</v>
      </c>
      <c r="AX163" s="15" t="s">
        <v>79</v>
      </c>
      <c r="AY163" s="265" t="s">
        <v>166</v>
      </c>
    </row>
    <row r="164" s="2" customFormat="1" ht="16.5" customHeight="1">
      <c r="A164" s="41"/>
      <c r="B164" s="42"/>
      <c r="C164" s="215" t="s">
        <v>8</v>
      </c>
      <c r="D164" s="215" t="s">
        <v>168</v>
      </c>
      <c r="E164" s="216" t="s">
        <v>419</v>
      </c>
      <c r="F164" s="217" t="s">
        <v>420</v>
      </c>
      <c r="G164" s="218" t="s">
        <v>188</v>
      </c>
      <c r="H164" s="219">
        <v>2.4470000000000001</v>
      </c>
      <c r="I164" s="220"/>
      <c r="J164" s="221">
        <f>ROUND(I164*H164,2)</f>
        <v>0</v>
      </c>
      <c r="K164" s="217" t="s">
        <v>172</v>
      </c>
      <c r="L164" s="47"/>
      <c r="M164" s="222" t="s">
        <v>19</v>
      </c>
      <c r="N164" s="223" t="s">
        <v>42</v>
      </c>
      <c r="O164" s="87"/>
      <c r="P164" s="224">
        <f>O164*H164</f>
        <v>0</v>
      </c>
      <c r="Q164" s="224">
        <v>0</v>
      </c>
      <c r="R164" s="224">
        <f>Q164*H164</f>
        <v>0</v>
      </c>
      <c r="S164" s="224">
        <v>0</v>
      </c>
      <c r="T164" s="225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6" t="s">
        <v>315</v>
      </c>
      <c r="AT164" s="226" t="s">
        <v>168</v>
      </c>
      <c r="AU164" s="226" t="s">
        <v>81</v>
      </c>
      <c r="AY164" s="20" t="s">
        <v>166</v>
      </c>
      <c r="BE164" s="227">
        <f>IF(N164="základní",J164,0)</f>
        <v>0</v>
      </c>
      <c r="BF164" s="227">
        <f>IF(N164="snížená",J164,0)</f>
        <v>0</v>
      </c>
      <c r="BG164" s="227">
        <f>IF(N164="zákl. přenesená",J164,0)</f>
        <v>0</v>
      </c>
      <c r="BH164" s="227">
        <f>IF(N164="sníž. přenesená",J164,0)</f>
        <v>0</v>
      </c>
      <c r="BI164" s="227">
        <f>IF(N164="nulová",J164,0)</f>
        <v>0</v>
      </c>
      <c r="BJ164" s="20" t="s">
        <v>79</v>
      </c>
      <c r="BK164" s="227">
        <f>ROUND(I164*H164,2)</f>
        <v>0</v>
      </c>
      <c r="BL164" s="20" t="s">
        <v>315</v>
      </c>
      <c r="BM164" s="226" t="s">
        <v>421</v>
      </c>
    </row>
    <row r="165" s="2" customFormat="1">
      <c r="A165" s="41"/>
      <c r="B165" s="42"/>
      <c r="C165" s="43"/>
      <c r="D165" s="228" t="s">
        <v>175</v>
      </c>
      <c r="E165" s="43"/>
      <c r="F165" s="229" t="s">
        <v>422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175</v>
      </c>
      <c r="AU165" s="20" t="s">
        <v>81</v>
      </c>
    </row>
    <row r="166" s="13" customFormat="1">
      <c r="A166" s="13"/>
      <c r="B166" s="233"/>
      <c r="C166" s="234"/>
      <c r="D166" s="235" t="s">
        <v>177</v>
      </c>
      <c r="E166" s="236" t="s">
        <v>19</v>
      </c>
      <c r="F166" s="237" t="s">
        <v>360</v>
      </c>
      <c r="G166" s="234"/>
      <c r="H166" s="236" t="s">
        <v>19</v>
      </c>
      <c r="I166" s="238"/>
      <c r="J166" s="234"/>
      <c r="K166" s="234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177</v>
      </c>
      <c r="AU166" s="243" t="s">
        <v>81</v>
      </c>
      <c r="AV166" s="13" t="s">
        <v>79</v>
      </c>
      <c r="AW166" s="13" t="s">
        <v>33</v>
      </c>
      <c r="AX166" s="13" t="s">
        <v>71</v>
      </c>
      <c r="AY166" s="243" t="s">
        <v>166</v>
      </c>
    </row>
    <row r="167" s="13" customFormat="1">
      <c r="A167" s="13"/>
      <c r="B167" s="233"/>
      <c r="C167" s="234"/>
      <c r="D167" s="235" t="s">
        <v>177</v>
      </c>
      <c r="E167" s="236" t="s">
        <v>19</v>
      </c>
      <c r="F167" s="237" t="s">
        <v>388</v>
      </c>
      <c r="G167" s="234"/>
      <c r="H167" s="236" t="s">
        <v>19</v>
      </c>
      <c r="I167" s="238"/>
      <c r="J167" s="234"/>
      <c r="K167" s="234"/>
      <c r="L167" s="239"/>
      <c r="M167" s="240"/>
      <c r="N167" s="241"/>
      <c r="O167" s="241"/>
      <c r="P167" s="241"/>
      <c r="Q167" s="241"/>
      <c r="R167" s="241"/>
      <c r="S167" s="241"/>
      <c r="T167" s="242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3" t="s">
        <v>177</v>
      </c>
      <c r="AU167" s="243" t="s">
        <v>81</v>
      </c>
      <c r="AV167" s="13" t="s">
        <v>79</v>
      </c>
      <c r="AW167" s="13" t="s">
        <v>33</v>
      </c>
      <c r="AX167" s="13" t="s">
        <v>71</v>
      </c>
      <c r="AY167" s="243" t="s">
        <v>166</v>
      </c>
    </row>
    <row r="168" s="14" customFormat="1">
      <c r="A168" s="14"/>
      <c r="B168" s="244"/>
      <c r="C168" s="245"/>
      <c r="D168" s="235" t="s">
        <v>177</v>
      </c>
      <c r="E168" s="246" t="s">
        <v>19</v>
      </c>
      <c r="F168" s="247" t="s">
        <v>412</v>
      </c>
      <c r="G168" s="245"/>
      <c r="H168" s="248">
        <v>2.4470000000000001</v>
      </c>
      <c r="I168" s="249"/>
      <c r="J168" s="245"/>
      <c r="K168" s="245"/>
      <c r="L168" s="250"/>
      <c r="M168" s="251"/>
      <c r="N168" s="252"/>
      <c r="O168" s="252"/>
      <c r="P168" s="252"/>
      <c r="Q168" s="252"/>
      <c r="R168" s="252"/>
      <c r="S168" s="252"/>
      <c r="T168" s="253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4" t="s">
        <v>177</v>
      </c>
      <c r="AU168" s="254" t="s">
        <v>81</v>
      </c>
      <c r="AV168" s="14" t="s">
        <v>81</v>
      </c>
      <c r="AW168" s="14" t="s">
        <v>33</v>
      </c>
      <c r="AX168" s="14" t="s">
        <v>71</v>
      </c>
      <c r="AY168" s="254" t="s">
        <v>166</v>
      </c>
    </row>
    <row r="169" s="15" customFormat="1">
      <c r="A169" s="15"/>
      <c r="B169" s="255"/>
      <c r="C169" s="256"/>
      <c r="D169" s="235" t="s">
        <v>177</v>
      </c>
      <c r="E169" s="257" t="s">
        <v>19</v>
      </c>
      <c r="F169" s="258" t="s">
        <v>180</v>
      </c>
      <c r="G169" s="256"/>
      <c r="H169" s="259">
        <v>2.4470000000000001</v>
      </c>
      <c r="I169" s="260"/>
      <c r="J169" s="256"/>
      <c r="K169" s="256"/>
      <c r="L169" s="261"/>
      <c r="M169" s="262"/>
      <c r="N169" s="263"/>
      <c r="O169" s="263"/>
      <c r="P169" s="263"/>
      <c r="Q169" s="263"/>
      <c r="R169" s="263"/>
      <c r="S169" s="263"/>
      <c r="T169" s="264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5" t="s">
        <v>177</v>
      </c>
      <c r="AU169" s="265" t="s">
        <v>81</v>
      </c>
      <c r="AV169" s="15" t="s">
        <v>173</v>
      </c>
      <c r="AW169" s="15" t="s">
        <v>33</v>
      </c>
      <c r="AX169" s="15" t="s">
        <v>79</v>
      </c>
      <c r="AY169" s="265" t="s">
        <v>166</v>
      </c>
    </row>
    <row r="170" s="2" customFormat="1" ht="16.5" customHeight="1">
      <c r="A170" s="41"/>
      <c r="B170" s="42"/>
      <c r="C170" s="215" t="s">
        <v>263</v>
      </c>
      <c r="D170" s="215" t="s">
        <v>168</v>
      </c>
      <c r="E170" s="216" t="s">
        <v>423</v>
      </c>
      <c r="F170" s="217" t="s">
        <v>424</v>
      </c>
      <c r="G170" s="218" t="s">
        <v>188</v>
      </c>
      <c r="H170" s="219">
        <v>2.4470000000000001</v>
      </c>
      <c r="I170" s="220"/>
      <c r="J170" s="221">
        <f>ROUND(I170*H170,2)</f>
        <v>0</v>
      </c>
      <c r="K170" s="217" t="s">
        <v>172</v>
      </c>
      <c r="L170" s="47"/>
      <c r="M170" s="222" t="s">
        <v>19</v>
      </c>
      <c r="N170" s="223" t="s">
        <v>42</v>
      </c>
      <c r="O170" s="87"/>
      <c r="P170" s="224">
        <f>O170*H170</f>
        <v>0</v>
      </c>
      <c r="Q170" s="224">
        <v>0.0019300000000000001</v>
      </c>
      <c r="R170" s="224">
        <f>Q170*H170</f>
        <v>0.0047227100000000006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315</v>
      </c>
      <c r="AT170" s="226" t="s">
        <v>168</v>
      </c>
      <c r="AU170" s="226" t="s">
        <v>81</v>
      </c>
      <c r="AY170" s="20" t="s">
        <v>166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79</v>
      </c>
      <c r="BK170" s="227">
        <f>ROUND(I170*H170,2)</f>
        <v>0</v>
      </c>
      <c r="BL170" s="20" t="s">
        <v>315</v>
      </c>
      <c r="BM170" s="226" t="s">
        <v>425</v>
      </c>
    </row>
    <row r="171" s="2" customFormat="1">
      <c r="A171" s="41"/>
      <c r="B171" s="42"/>
      <c r="C171" s="43"/>
      <c r="D171" s="228" t="s">
        <v>175</v>
      </c>
      <c r="E171" s="43"/>
      <c r="F171" s="229" t="s">
        <v>426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175</v>
      </c>
      <c r="AU171" s="20" t="s">
        <v>81</v>
      </c>
    </row>
    <row r="172" s="13" customFormat="1">
      <c r="A172" s="13"/>
      <c r="B172" s="233"/>
      <c r="C172" s="234"/>
      <c r="D172" s="235" t="s">
        <v>177</v>
      </c>
      <c r="E172" s="236" t="s">
        <v>19</v>
      </c>
      <c r="F172" s="237" t="s">
        <v>360</v>
      </c>
      <c r="G172" s="234"/>
      <c r="H172" s="236" t="s">
        <v>19</v>
      </c>
      <c r="I172" s="238"/>
      <c r="J172" s="234"/>
      <c r="K172" s="234"/>
      <c r="L172" s="239"/>
      <c r="M172" s="240"/>
      <c r="N172" s="241"/>
      <c r="O172" s="241"/>
      <c r="P172" s="241"/>
      <c r="Q172" s="241"/>
      <c r="R172" s="241"/>
      <c r="S172" s="241"/>
      <c r="T172" s="24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3" t="s">
        <v>177</v>
      </c>
      <c r="AU172" s="243" t="s">
        <v>81</v>
      </c>
      <c r="AV172" s="13" t="s">
        <v>79</v>
      </c>
      <c r="AW172" s="13" t="s">
        <v>33</v>
      </c>
      <c r="AX172" s="13" t="s">
        <v>71</v>
      </c>
      <c r="AY172" s="243" t="s">
        <v>166</v>
      </c>
    </row>
    <row r="173" s="13" customFormat="1">
      <c r="A173" s="13"/>
      <c r="B173" s="233"/>
      <c r="C173" s="234"/>
      <c r="D173" s="235" t="s">
        <v>177</v>
      </c>
      <c r="E173" s="236" t="s">
        <v>19</v>
      </c>
      <c r="F173" s="237" t="s">
        <v>388</v>
      </c>
      <c r="G173" s="234"/>
      <c r="H173" s="236" t="s">
        <v>19</v>
      </c>
      <c r="I173" s="238"/>
      <c r="J173" s="234"/>
      <c r="K173" s="234"/>
      <c r="L173" s="239"/>
      <c r="M173" s="240"/>
      <c r="N173" s="241"/>
      <c r="O173" s="241"/>
      <c r="P173" s="241"/>
      <c r="Q173" s="241"/>
      <c r="R173" s="241"/>
      <c r="S173" s="241"/>
      <c r="T173" s="242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3" t="s">
        <v>177</v>
      </c>
      <c r="AU173" s="243" t="s">
        <v>81</v>
      </c>
      <c r="AV173" s="13" t="s">
        <v>79</v>
      </c>
      <c r="AW173" s="13" t="s">
        <v>33</v>
      </c>
      <c r="AX173" s="13" t="s">
        <v>71</v>
      </c>
      <c r="AY173" s="243" t="s">
        <v>166</v>
      </c>
    </row>
    <row r="174" s="14" customFormat="1">
      <c r="A174" s="14"/>
      <c r="B174" s="244"/>
      <c r="C174" s="245"/>
      <c r="D174" s="235" t="s">
        <v>177</v>
      </c>
      <c r="E174" s="246" t="s">
        <v>19</v>
      </c>
      <c r="F174" s="247" t="s">
        <v>412</v>
      </c>
      <c r="G174" s="245"/>
      <c r="H174" s="248">
        <v>2.4470000000000001</v>
      </c>
      <c r="I174" s="249"/>
      <c r="J174" s="245"/>
      <c r="K174" s="245"/>
      <c r="L174" s="250"/>
      <c r="M174" s="251"/>
      <c r="N174" s="252"/>
      <c r="O174" s="252"/>
      <c r="P174" s="252"/>
      <c r="Q174" s="252"/>
      <c r="R174" s="252"/>
      <c r="S174" s="252"/>
      <c r="T174" s="253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4" t="s">
        <v>177</v>
      </c>
      <c r="AU174" s="254" t="s">
        <v>81</v>
      </c>
      <c r="AV174" s="14" t="s">
        <v>81</v>
      </c>
      <c r="AW174" s="14" t="s">
        <v>33</v>
      </c>
      <c r="AX174" s="14" t="s">
        <v>71</v>
      </c>
      <c r="AY174" s="254" t="s">
        <v>166</v>
      </c>
    </row>
    <row r="175" s="15" customFormat="1">
      <c r="A175" s="15"/>
      <c r="B175" s="255"/>
      <c r="C175" s="256"/>
      <c r="D175" s="235" t="s">
        <v>177</v>
      </c>
      <c r="E175" s="257" t="s">
        <v>19</v>
      </c>
      <c r="F175" s="258" t="s">
        <v>180</v>
      </c>
      <c r="G175" s="256"/>
      <c r="H175" s="259">
        <v>2.4470000000000001</v>
      </c>
      <c r="I175" s="260"/>
      <c r="J175" s="256"/>
      <c r="K175" s="256"/>
      <c r="L175" s="261"/>
      <c r="M175" s="262"/>
      <c r="N175" s="263"/>
      <c r="O175" s="263"/>
      <c r="P175" s="263"/>
      <c r="Q175" s="263"/>
      <c r="R175" s="263"/>
      <c r="S175" s="263"/>
      <c r="T175" s="264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65" t="s">
        <v>177</v>
      </c>
      <c r="AU175" s="265" t="s">
        <v>81</v>
      </c>
      <c r="AV175" s="15" t="s">
        <v>173</v>
      </c>
      <c r="AW175" s="15" t="s">
        <v>33</v>
      </c>
      <c r="AX175" s="15" t="s">
        <v>79</v>
      </c>
      <c r="AY175" s="265" t="s">
        <v>166</v>
      </c>
    </row>
    <row r="176" s="12" customFormat="1" ht="25.92" customHeight="1">
      <c r="A176" s="12"/>
      <c r="B176" s="199"/>
      <c r="C176" s="200"/>
      <c r="D176" s="201" t="s">
        <v>70</v>
      </c>
      <c r="E176" s="202" t="s">
        <v>342</v>
      </c>
      <c r="F176" s="202" t="s">
        <v>343</v>
      </c>
      <c r="G176" s="200"/>
      <c r="H176" s="200"/>
      <c r="I176" s="203"/>
      <c r="J176" s="204">
        <f>BK176</f>
        <v>0</v>
      </c>
      <c r="K176" s="200"/>
      <c r="L176" s="205"/>
      <c r="M176" s="206"/>
      <c r="N176" s="207"/>
      <c r="O176" s="207"/>
      <c r="P176" s="208">
        <f>P177</f>
        <v>0</v>
      </c>
      <c r="Q176" s="207"/>
      <c r="R176" s="208">
        <f>R177</f>
        <v>0</v>
      </c>
      <c r="S176" s="207"/>
      <c r="T176" s="209">
        <f>T177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10" t="s">
        <v>198</v>
      </c>
      <c r="AT176" s="211" t="s">
        <v>70</v>
      </c>
      <c r="AU176" s="211" t="s">
        <v>71</v>
      </c>
      <c r="AY176" s="210" t="s">
        <v>166</v>
      </c>
      <c r="BK176" s="212">
        <f>BK177</f>
        <v>0</v>
      </c>
    </row>
    <row r="177" s="2" customFormat="1" ht="16.5" customHeight="1">
      <c r="A177" s="41"/>
      <c r="B177" s="42"/>
      <c r="C177" s="215" t="s">
        <v>274</v>
      </c>
      <c r="D177" s="215" t="s">
        <v>168</v>
      </c>
      <c r="E177" s="216" t="s">
        <v>345</v>
      </c>
      <c r="F177" s="217" t="s">
        <v>346</v>
      </c>
      <c r="G177" s="218" t="s">
        <v>347</v>
      </c>
      <c r="H177" s="277"/>
      <c r="I177" s="220"/>
      <c r="J177" s="221">
        <f>ROUND(I177*H177,2)</f>
        <v>0</v>
      </c>
      <c r="K177" s="217" t="s">
        <v>19</v>
      </c>
      <c r="L177" s="47"/>
      <c r="M177" s="278" t="s">
        <v>19</v>
      </c>
      <c r="N177" s="279" t="s">
        <v>42</v>
      </c>
      <c r="O177" s="280"/>
      <c r="P177" s="281">
        <f>O177*H177</f>
        <v>0</v>
      </c>
      <c r="Q177" s="281">
        <v>0</v>
      </c>
      <c r="R177" s="281">
        <f>Q177*H177</f>
        <v>0</v>
      </c>
      <c r="S177" s="281">
        <v>0</v>
      </c>
      <c r="T177" s="282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173</v>
      </c>
      <c r="AT177" s="226" t="s">
        <v>168</v>
      </c>
      <c r="AU177" s="226" t="s">
        <v>79</v>
      </c>
      <c r="AY177" s="20" t="s">
        <v>166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79</v>
      </c>
      <c r="BK177" s="227">
        <f>ROUND(I177*H177,2)</f>
        <v>0</v>
      </c>
      <c r="BL177" s="20" t="s">
        <v>173</v>
      </c>
      <c r="BM177" s="226" t="s">
        <v>427</v>
      </c>
    </row>
    <row r="178" s="2" customFormat="1" ht="6.96" customHeight="1">
      <c r="A178" s="41"/>
      <c r="B178" s="62"/>
      <c r="C178" s="63"/>
      <c r="D178" s="63"/>
      <c r="E178" s="63"/>
      <c r="F178" s="63"/>
      <c r="G178" s="63"/>
      <c r="H178" s="63"/>
      <c r="I178" s="63"/>
      <c r="J178" s="63"/>
      <c r="K178" s="63"/>
      <c r="L178" s="47"/>
      <c r="M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</row>
  </sheetData>
  <sheetProtection sheet="1" autoFilter="0" formatColumns="0" formatRows="0" objects="1" scenarios="1" spinCount="100000" saltValue="oMXPk6Ka64Hrh7cMjztU38lZkZMh7t5qNeBunZp/nSGe2fbhqV+toFr41RPDKt1wQQN2AfBIw1nI/Lu1M6qxdA==" hashValue="l7TpUQOTFiOwR9Seannpl0c41NxcmP2XGgruDGNiPvdKrRIo9ywaQGDW0L8Hlh9wURRUVnsiC7ga3zDhAbTmOg==" algorithmName="SHA-512" password="CC35"/>
  <autoFilter ref="C92:K17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5_02/275321711"/>
    <hyperlink ref="F104" r:id="rId2" display="https://podminky.urs.cz/item/CS_URS_2025_02/275351121"/>
    <hyperlink ref="F111" r:id="rId3" display="https://podminky.urs.cz/item/CS_URS_2025_02/275351122"/>
    <hyperlink ref="F118" r:id="rId4" display="https://podminky.urs.cz/item/CS_URS_2025_02/275362021"/>
    <hyperlink ref="F127" r:id="rId5" display="https://podminky.urs.cz/item/CS_URS_2025_02/998011008"/>
    <hyperlink ref="F131" r:id="rId6" display="https://podminky.urs.cz/item/CS_URS_2025_02/767995112"/>
    <hyperlink ref="F149" r:id="rId7" display="https://podminky.urs.cz/item/CS_URS_2025_02/998767121"/>
    <hyperlink ref="F152" r:id="rId8" display="https://podminky.urs.cz/item/CS_URS_2025_02/783317101"/>
    <hyperlink ref="F159" r:id="rId9" display="https://podminky.urs.cz/item/CS_URS_2025_02/789111141"/>
    <hyperlink ref="F165" r:id="rId10" display="https://podminky.urs.cz/item/CS_URS_2025_02/789111260"/>
    <hyperlink ref="F171" r:id="rId11" display="https://podminky.urs.cz/item/CS_URS_2025_02/78941253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2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91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428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ROUND(J92,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ROUND((SUM(BE92:BE263)),  2)</f>
        <v>0</v>
      </c>
      <c r="G35" s="41"/>
      <c r="H35" s="41"/>
      <c r="I35" s="160">
        <v>0.20999999999999999</v>
      </c>
      <c r="J35" s="159">
        <f>ROUND(((SUM(BE92:BE263))*I35),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ROUND((SUM(BF92:BF263)),  2)</f>
        <v>0</v>
      </c>
      <c r="G36" s="41"/>
      <c r="H36" s="41"/>
      <c r="I36" s="160">
        <v>0.12</v>
      </c>
      <c r="J36" s="159">
        <f>ROUND(((SUM(BF92:BF263))*I36),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ROUND((SUM(BG92:BG263)),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ROUND((SUM(BH92:BH263)),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ROUND((SUM(BI92:BI263)),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0202 - Překážka 2 - Rohový funbox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J92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J93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J94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429</v>
      </c>
      <c r="E66" s="185"/>
      <c r="F66" s="185"/>
      <c r="G66" s="185"/>
      <c r="H66" s="185"/>
      <c r="I66" s="185"/>
      <c r="J66" s="186">
        <f>J113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430</v>
      </c>
      <c r="E67" s="185"/>
      <c r="F67" s="185"/>
      <c r="G67" s="185"/>
      <c r="H67" s="185"/>
      <c r="I67" s="185"/>
      <c r="J67" s="186">
        <f>J130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147</v>
      </c>
      <c r="E68" s="185"/>
      <c r="F68" s="185"/>
      <c r="G68" s="185"/>
      <c r="H68" s="185"/>
      <c r="I68" s="185"/>
      <c r="J68" s="186">
        <f>J232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148</v>
      </c>
      <c r="E69" s="185"/>
      <c r="F69" s="185"/>
      <c r="G69" s="185"/>
      <c r="H69" s="185"/>
      <c r="I69" s="185"/>
      <c r="J69" s="186">
        <f>J259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7"/>
      <c r="C70" s="178"/>
      <c r="D70" s="179" t="s">
        <v>150</v>
      </c>
      <c r="E70" s="180"/>
      <c r="F70" s="180"/>
      <c r="G70" s="180"/>
      <c r="H70" s="180"/>
      <c r="I70" s="180"/>
      <c r="J70" s="181">
        <f>J262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6" s="2" customFormat="1" ht="6.96" customHeight="1">
      <c r="A76" s="41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4.96" customHeight="1">
      <c r="A77" s="41"/>
      <c r="B77" s="42"/>
      <c r="C77" s="26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16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172" t="str">
        <f>E7</f>
        <v>Novostavba skateparkového hřiště, Bystřice pod Hostýnem</v>
      </c>
      <c r="F80" s="35"/>
      <c r="G80" s="35"/>
      <c r="H80" s="35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" customFormat="1" ht="12" customHeight="1">
      <c r="B81" s="24"/>
      <c r="C81" s="35" t="s">
        <v>138</v>
      </c>
      <c r="D81" s="25"/>
      <c r="E81" s="25"/>
      <c r="F81" s="25"/>
      <c r="G81" s="25"/>
      <c r="H81" s="25"/>
      <c r="I81" s="25"/>
      <c r="J81" s="25"/>
      <c r="K81" s="25"/>
      <c r="L81" s="23"/>
    </row>
    <row r="82" s="2" customFormat="1" ht="16.5" customHeight="1">
      <c r="A82" s="41"/>
      <c r="B82" s="42"/>
      <c r="C82" s="43"/>
      <c r="D82" s="43"/>
      <c r="E82" s="172" t="s">
        <v>349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350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72" t="str">
        <f>E11</f>
        <v>0202 - Překážka 2 - Rohový funbox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21</v>
      </c>
      <c r="D86" s="43"/>
      <c r="E86" s="43"/>
      <c r="F86" s="30" t="str">
        <f>F14</f>
        <v xml:space="preserve"> </v>
      </c>
      <c r="G86" s="43"/>
      <c r="H86" s="43"/>
      <c r="I86" s="35" t="s">
        <v>23</v>
      </c>
      <c r="J86" s="75" t="str">
        <f>IF(J14="","",J14)</f>
        <v>31. 8. 2025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25.65" customHeight="1">
      <c r="A88" s="41"/>
      <c r="B88" s="42"/>
      <c r="C88" s="35" t="s">
        <v>25</v>
      </c>
      <c r="D88" s="43"/>
      <c r="E88" s="43"/>
      <c r="F88" s="30" t="str">
        <f>E17</f>
        <v>Město Bystřice pod Hostýnem</v>
      </c>
      <c r="G88" s="43"/>
      <c r="H88" s="43"/>
      <c r="I88" s="35" t="s">
        <v>31</v>
      </c>
      <c r="J88" s="39" t="str">
        <f>E23</f>
        <v>Michal Langoš, Hranice na Moravě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29</v>
      </c>
      <c r="D89" s="43"/>
      <c r="E89" s="43"/>
      <c r="F89" s="30" t="str">
        <f>IF(E20="","",E20)</f>
        <v>Vyplň údaj</v>
      </c>
      <c r="G89" s="43"/>
      <c r="H89" s="43"/>
      <c r="I89" s="35" t="s">
        <v>34</v>
      </c>
      <c r="J89" s="39" t="str">
        <f>E26</f>
        <v xml:space="preserve"> 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0.32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11" customFormat="1" ht="29.28" customHeight="1">
      <c r="A91" s="188"/>
      <c r="B91" s="189"/>
      <c r="C91" s="190" t="s">
        <v>152</v>
      </c>
      <c r="D91" s="191" t="s">
        <v>56</v>
      </c>
      <c r="E91" s="191" t="s">
        <v>52</v>
      </c>
      <c r="F91" s="191" t="s">
        <v>53</v>
      </c>
      <c r="G91" s="191" t="s">
        <v>153</v>
      </c>
      <c r="H91" s="191" t="s">
        <v>154</v>
      </c>
      <c r="I91" s="191" t="s">
        <v>155</v>
      </c>
      <c r="J91" s="191" t="s">
        <v>142</v>
      </c>
      <c r="K91" s="192" t="s">
        <v>156</v>
      </c>
      <c r="L91" s="193"/>
      <c r="M91" s="95" t="s">
        <v>19</v>
      </c>
      <c r="N91" s="96" t="s">
        <v>41</v>
      </c>
      <c r="O91" s="96" t="s">
        <v>157</v>
      </c>
      <c r="P91" s="96" t="s">
        <v>158</v>
      </c>
      <c r="Q91" s="96" t="s">
        <v>159</v>
      </c>
      <c r="R91" s="96" t="s">
        <v>160</v>
      </c>
      <c r="S91" s="96" t="s">
        <v>161</v>
      </c>
      <c r="T91" s="97" t="s">
        <v>162</v>
      </c>
      <c r="U91" s="188"/>
      <c r="V91" s="188"/>
      <c r="W91" s="188"/>
      <c r="X91" s="188"/>
      <c r="Y91" s="188"/>
      <c r="Z91" s="188"/>
      <c r="AA91" s="188"/>
      <c r="AB91" s="188"/>
      <c r="AC91" s="188"/>
      <c r="AD91" s="188"/>
      <c r="AE91" s="188"/>
    </row>
    <row r="92" s="2" customFormat="1" ht="22.8" customHeight="1">
      <c r="A92" s="41"/>
      <c r="B92" s="42"/>
      <c r="C92" s="102" t="s">
        <v>163</v>
      </c>
      <c r="D92" s="43"/>
      <c r="E92" s="43"/>
      <c r="F92" s="43"/>
      <c r="G92" s="43"/>
      <c r="H92" s="43"/>
      <c r="I92" s="43"/>
      <c r="J92" s="194">
        <f>BK92</f>
        <v>0</v>
      </c>
      <c r="K92" s="43"/>
      <c r="L92" s="47"/>
      <c r="M92" s="98"/>
      <c r="N92" s="195"/>
      <c r="O92" s="99"/>
      <c r="P92" s="196">
        <f>P93+P262</f>
        <v>0</v>
      </c>
      <c r="Q92" s="99"/>
      <c r="R92" s="196">
        <f>R93+R262</f>
        <v>34.570361390000002</v>
      </c>
      <c r="S92" s="99"/>
      <c r="T92" s="197">
        <f>T93+T262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70</v>
      </c>
      <c r="AU92" s="20" t="s">
        <v>143</v>
      </c>
      <c r="BK92" s="198">
        <f>BK93+BK262</f>
        <v>0</v>
      </c>
    </row>
    <row r="93" s="12" customFormat="1" ht="25.92" customHeight="1">
      <c r="A93" s="12"/>
      <c r="B93" s="199"/>
      <c r="C93" s="200"/>
      <c r="D93" s="201" t="s">
        <v>70</v>
      </c>
      <c r="E93" s="202" t="s">
        <v>164</v>
      </c>
      <c r="F93" s="202" t="s">
        <v>165</v>
      </c>
      <c r="G93" s="200"/>
      <c r="H93" s="200"/>
      <c r="I93" s="203"/>
      <c r="J93" s="204">
        <f>BK93</f>
        <v>0</v>
      </c>
      <c r="K93" s="200"/>
      <c r="L93" s="205"/>
      <c r="M93" s="206"/>
      <c r="N93" s="207"/>
      <c r="O93" s="207"/>
      <c r="P93" s="208">
        <f>P94+P113+P130+P232+P259</f>
        <v>0</v>
      </c>
      <c r="Q93" s="207"/>
      <c r="R93" s="208">
        <f>R94+R113+R130+R232+R259</f>
        <v>34.570361390000002</v>
      </c>
      <c r="S93" s="207"/>
      <c r="T93" s="209">
        <f>T94+T113+T130+T232+T259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79</v>
      </c>
      <c r="AT93" s="211" t="s">
        <v>70</v>
      </c>
      <c r="AU93" s="211" t="s">
        <v>71</v>
      </c>
      <c r="AY93" s="210" t="s">
        <v>166</v>
      </c>
      <c r="BK93" s="212">
        <f>BK94+BK113+BK130+BK232+BK259</f>
        <v>0</v>
      </c>
    </row>
    <row r="94" s="12" customFormat="1" ht="22.8" customHeight="1">
      <c r="A94" s="12"/>
      <c r="B94" s="199"/>
      <c r="C94" s="200"/>
      <c r="D94" s="201" t="s">
        <v>70</v>
      </c>
      <c r="E94" s="213" t="s">
        <v>81</v>
      </c>
      <c r="F94" s="213" t="s">
        <v>248</v>
      </c>
      <c r="G94" s="200"/>
      <c r="H94" s="200"/>
      <c r="I94" s="203"/>
      <c r="J94" s="214">
        <f>BK94</f>
        <v>0</v>
      </c>
      <c r="K94" s="200"/>
      <c r="L94" s="205"/>
      <c r="M94" s="206"/>
      <c r="N94" s="207"/>
      <c r="O94" s="207"/>
      <c r="P94" s="208">
        <f>SUM(P95:P112)</f>
        <v>0</v>
      </c>
      <c r="Q94" s="207"/>
      <c r="R94" s="208">
        <f>SUM(R95:R112)</f>
        <v>21.7852827</v>
      </c>
      <c r="S94" s="207"/>
      <c r="T94" s="209">
        <f>SUM(T95:T112)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0" t="s">
        <v>79</v>
      </c>
      <c r="AT94" s="211" t="s">
        <v>70</v>
      </c>
      <c r="AU94" s="211" t="s">
        <v>79</v>
      </c>
      <c r="AY94" s="210" t="s">
        <v>166</v>
      </c>
      <c r="BK94" s="212">
        <f>SUM(BK95:BK112)</f>
        <v>0</v>
      </c>
    </row>
    <row r="95" s="2" customFormat="1" ht="24.15" customHeight="1">
      <c r="A95" s="41"/>
      <c r="B95" s="42"/>
      <c r="C95" s="215" t="s">
        <v>79</v>
      </c>
      <c r="D95" s="215" t="s">
        <v>168</v>
      </c>
      <c r="E95" s="216" t="s">
        <v>431</v>
      </c>
      <c r="F95" s="217" t="s">
        <v>432</v>
      </c>
      <c r="G95" s="218" t="s">
        <v>188</v>
      </c>
      <c r="H95" s="219">
        <v>25.199999999999999</v>
      </c>
      <c r="I95" s="220"/>
      <c r="J95" s="221">
        <f>ROUND(I95*H95,2)</f>
        <v>0</v>
      </c>
      <c r="K95" s="217" t="s">
        <v>172</v>
      </c>
      <c r="L95" s="47"/>
      <c r="M95" s="222" t="s">
        <v>19</v>
      </c>
      <c r="N95" s="223" t="s">
        <v>42</v>
      </c>
      <c r="O95" s="87"/>
      <c r="P95" s="224">
        <f>O95*H95</f>
        <v>0</v>
      </c>
      <c r="Q95" s="224">
        <v>0.00013999999999999999</v>
      </c>
      <c r="R95" s="224">
        <f>Q95*H95</f>
        <v>0.0035279999999999995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173</v>
      </c>
      <c r="AT95" s="226" t="s">
        <v>168</v>
      </c>
      <c r="AU95" s="226" t="s">
        <v>81</v>
      </c>
      <c r="AY95" s="20" t="s">
        <v>166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79</v>
      </c>
      <c r="BK95" s="227">
        <f>ROUND(I95*H95,2)</f>
        <v>0</v>
      </c>
      <c r="BL95" s="20" t="s">
        <v>173</v>
      </c>
      <c r="BM95" s="226" t="s">
        <v>433</v>
      </c>
    </row>
    <row r="96" s="2" customFormat="1">
      <c r="A96" s="41"/>
      <c r="B96" s="42"/>
      <c r="C96" s="43"/>
      <c r="D96" s="228" t="s">
        <v>175</v>
      </c>
      <c r="E96" s="43"/>
      <c r="F96" s="229" t="s">
        <v>434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175</v>
      </c>
      <c r="AU96" s="20" t="s">
        <v>81</v>
      </c>
    </row>
    <row r="97" s="13" customFormat="1">
      <c r="A97" s="13"/>
      <c r="B97" s="233"/>
      <c r="C97" s="234"/>
      <c r="D97" s="235" t="s">
        <v>177</v>
      </c>
      <c r="E97" s="236" t="s">
        <v>19</v>
      </c>
      <c r="F97" s="237" t="s">
        <v>435</v>
      </c>
      <c r="G97" s="234"/>
      <c r="H97" s="236" t="s">
        <v>19</v>
      </c>
      <c r="I97" s="238"/>
      <c r="J97" s="234"/>
      <c r="K97" s="234"/>
      <c r="L97" s="239"/>
      <c r="M97" s="240"/>
      <c r="N97" s="241"/>
      <c r="O97" s="241"/>
      <c r="P97" s="241"/>
      <c r="Q97" s="241"/>
      <c r="R97" s="241"/>
      <c r="S97" s="241"/>
      <c r="T97" s="242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3" t="s">
        <v>177</v>
      </c>
      <c r="AU97" s="243" t="s">
        <v>81</v>
      </c>
      <c r="AV97" s="13" t="s">
        <v>79</v>
      </c>
      <c r="AW97" s="13" t="s">
        <v>33</v>
      </c>
      <c r="AX97" s="13" t="s">
        <v>71</v>
      </c>
      <c r="AY97" s="243" t="s">
        <v>166</v>
      </c>
    </row>
    <row r="98" s="13" customFormat="1">
      <c r="A98" s="13"/>
      <c r="B98" s="233"/>
      <c r="C98" s="234"/>
      <c r="D98" s="235" t="s">
        <v>177</v>
      </c>
      <c r="E98" s="236" t="s">
        <v>19</v>
      </c>
      <c r="F98" s="237" t="s">
        <v>436</v>
      </c>
      <c r="G98" s="234"/>
      <c r="H98" s="236" t="s">
        <v>19</v>
      </c>
      <c r="I98" s="238"/>
      <c r="J98" s="234"/>
      <c r="K98" s="234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177</v>
      </c>
      <c r="AU98" s="243" t="s">
        <v>81</v>
      </c>
      <c r="AV98" s="13" t="s">
        <v>79</v>
      </c>
      <c r="AW98" s="13" t="s">
        <v>33</v>
      </c>
      <c r="AX98" s="13" t="s">
        <v>71</v>
      </c>
      <c r="AY98" s="243" t="s">
        <v>166</v>
      </c>
    </row>
    <row r="99" s="14" customFormat="1">
      <c r="A99" s="14"/>
      <c r="B99" s="244"/>
      <c r="C99" s="245"/>
      <c r="D99" s="235" t="s">
        <v>177</v>
      </c>
      <c r="E99" s="246" t="s">
        <v>19</v>
      </c>
      <c r="F99" s="247" t="s">
        <v>437</v>
      </c>
      <c r="G99" s="245"/>
      <c r="H99" s="248">
        <v>25.199999999999999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177</v>
      </c>
      <c r="AU99" s="254" t="s">
        <v>81</v>
      </c>
      <c r="AV99" s="14" t="s">
        <v>81</v>
      </c>
      <c r="AW99" s="14" t="s">
        <v>33</v>
      </c>
      <c r="AX99" s="14" t="s">
        <v>71</v>
      </c>
      <c r="AY99" s="254" t="s">
        <v>166</v>
      </c>
    </row>
    <row r="100" s="15" customFormat="1">
      <c r="A100" s="15"/>
      <c r="B100" s="255"/>
      <c r="C100" s="256"/>
      <c r="D100" s="235" t="s">
        <v>177</v>
      </c>
      <c r="E100" s="257" t="s">
        <v>19</v>
      </c>
      <c r="F100" s="258" t="s">
        <v>180</v>
      </c>
      <c r="G100" s="256"/>
      <c r="H100" s="259">
        <v>25.199999999999999</v>
      </c>
      <c r="I100" s="260"/>
      <c r="J100" s="256"/>
      <c r="K100" s="256"/>
      <c r="L100" s="261"/>
      <c r="M100" s="262"/>
      <c r="N100" s="263"/>
      <c r="O100" s="263"/>
      <c r="P100" s="263"/>
      <c r="Q100" s="263"/>
      <c r="R100" s="263"/>
      <c r="S100" s="263"/>
      <c r="T100" s="264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T100" s="265" t="s">
        <v>177</v>
      </c>
      <c r="AU100" s="265" t="s">
        <v>81</v>
      </c>
      <c r="AV100" s="15" t="s">
        <v>173</v>
      </c>
      <c r="AW100" s="15" t="s">
        <v>33</v>
      </c>
      <c r="AX100" s="15" t="s">
        <v>79</v>
      </c>
      <c r="AY100" s="265" t="s">
        <v>166</v>
      </c>
    </row>
    <row r="101" s="2" customFormat="1" ht="16.5" customHeight="1">
      <c r="A101" s="41"/>
      <c r="B101" s="42"/>
      <c r="C101" s="283" t="s">
        <v>81</v>
      </c>
      <c r="D101" s="283" t="s">
        <v>392</v>
      </c>
      <c r="E101" s="284" t="s">
        <v>438</v>
      </c>
      <c r="F101" s="285" t="s">
        <v>439</v>
      </c>
      <c r="G101" s="286" t="s">
        <v>188</v>
      </c>
      <c r="H101" s="287">
        <v>29.849</v>
      </c>
      <c r="I101" s="288"/>
      <c r="J101" s="289">
        <f>ROUND(I101*H101,2)</f>
        <v>0</v>
      </c>
      <c r="K101" s="285" t="s">
        <v>172</v>
      </c>
      <c r="L101" s="290"/>
      <c r="M101" s="291" t="s">
        <v>19</v>
      </c>
      <c r="N101" s="292" t="s">
        <v>42</v>
      </c>
      <c r="O101" s="87"/>
      <c r="P101" s="224">
        <f>O101*H101</f>
        <v>0</v>
      </c>
      <c r="Q101" s="224">
        <v>0.00029999999999999997</v>
      </c>
      <c r="R101" s="224">
        <f>Q101*H101</f>
        <v>0.0089546999999999995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226</v>
      </c>
      <c r="AT101" s="226" t="s">
        <v>392</v>
      </c>
      <c r="AU101" s="226" t="s">
        <v>81</v>
      </c>
      <c r="AY101" s="20" t="s">
        <v>166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79</v>
      </c>
      <c r="BK101" s="227">
        <f>ROUND(I101*H101,2)</f>
        <v>0</v>
      </c>
      <c r="BL101" s="20" t="s">
        <v>173</v>
      </c>
      <c r="BM101" s="226" t="s">
        <v>440</v>
      </c>
    </row>
    <row r="102" s="13" customFormat="1">
      <c r="A102" s="13"/>
      <c r="B102" s="233"/>
      <c r="C102" s="234"/>
      <c r="D102" s="235" t="s">
        <v>177</v>
      </c>
      <c r="E102" s="236" t="s">
        <v>19</v>
      </c>
      <c r="F102" s="237" t="s">
        <v>435</v>
      </c>
      <c r="G102" s="234"/>
      <c r="H102" s="236" t="s">
        <v>19</v>
      </c>
      <c r="I102" s="238"/>
      <c r="J102" s="234"/>
      <c r="K102" s="234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177</v>
      </c>
      <c r="AU102" s="243" t="s">
        <v>81</v>
      </c>
      <c r="AV102" s="13" t="s">
        <v>79</v>
      </c>
      <c r="AW102" s="13" t="s">
        <v>33</v>
      </c>
      <c r="AX102" s="13" t="s">
        <v>71</v>
      </c>
      <c r="AY102" s="243" t="s">
        <v>166</v>
      </c>
    </row>
    <row r="103" s="13" customFormat="1">
      <c r="A103" s="13"/>
      <c r="B103" s="233"/>
      <c r="C103" s="234"/>
      <c r="D103" s="235" t="s">
        <v>177</v>
      </c>
      <c r="E103" s="236" t="s">
        <v>19</v>
      </c>
      <c r="F103" s="237" t="s">
        <v>436</v>
      </c>
      <c r="G103" s="234"/>
      <c r="H103" s="236" t="s">
        <v>19</v>
      </c>
      <c r="I103" s="238"/>
      <c r="J103" s="234"/>
      <c r="K103" s="234"/>
      <c r="L103" s="239"/>
      <c r="M103" s="240"/>
      <c r="N103" s="241"/>
      <c r="O103" s="241"/>
      <c r="P103" s="241"/>
      <c r="Q103" s="241"/>
      <c r="R103" s="241"/>
      <c r="S103" s="241"/>
      <c r="T103" s="242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3" t="s">
        <v>177</v>
      </c>
      <c r="AU103" s="243" t="s">
        <v>81</v>
      </c>
      <c r="AV103" s="13" t="s">
        <v>79</v>
      </c>
      <c r="AW103" s="13" t="s">
        <v>33</v>
      </c>
      <c r="AX103" s="13" t="s">
        <v>71</v>
      </c>
      <c r="AY103" s="243" t="s">
        <v>166</v>
      </c>
    </row>
    <row r="104" s="14" customFormat="1">
      <c r="A104" s="14"/>
      <c r="B104" s="244"/>
      <c r="C104" s="245"/>
      <c r="D104" s="235" t="s">
        <v>177</v>
      </c>
      <c r="E104" s="246" t="s">
        <v>19</v>
      </c>
      <c r="F104" s="247" t="s">
        <v>437</v>
      </c>
      <c r="G104" s="245"/>
      <c r="H104" s="248">
        <v>25.199999999999999</v>
      </c>
      <c r="I104" s="249"/>
      <c r="J104" s="245"/>
      <c r="K104" s="245"/>
      <c r="L104" s="250"/>
      <c r="M104" s="251"/>
      <c r="N104" s="252"/>
      <c r="O104" s="252"/>
      <c r="P104" s="252"/>
      <c r="Q104" s="252"/>
      <c r="R104" s="252"/>
      <c r="S104" s="252"/>
      <c r="T104" s="253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4" t="s">
        <v>177</v>
      </c>
      <c r="AU104" s="254" t="s">
        <v>81</v>
      </c>
      <c r="AV104" s="14" t="s">
        <v>81</v>
      </c>
      <c r="AW104" s="14" t="s">
        <v>33</v>
      </c>
      <c r="AX104" s="14" t="s">
        <v>71</v>
      </c>
      <c r="AY104" s="254" t="s">
        <v>166</v>
      </c>
    </row>
    <row r="105" s="15" customFormat="1">
      <c r="A105" s="15"/>
      <c r="B105" s="255"/>
      <c r="C105" s="256"/>
      <c r="D105" s="235" t="s">
        <v>177</v>
      </c>
      <c r="E105" s="257" t="s">
        <v>19</v>
      </c>
      <c r="F105" s="258" t="s">
        <v>180</v>
      </c>
      <c r="G105" s="256"/>
      <c r="H105" s="259">
        <v>25.199999999999999</v>
      </c>
      <c r="I105" s="260"/>
      <c r="J105" s="256"/>
      <c r="K105" s="256"/>
      <c r="L105" s="261"/>
      <c r="M105" s="262"/>
      <c r="N105" s="263"/>
      <c r="O105" s="263"/>
      <c r="P105" s="263"/>
      <c r="Q105" s="263"/>
      <c r="R105" s="263"/>
      <c r="S105" s="263"/>
      <c r="T105" s="264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T105" s="265" t="s">
        <v>177</v>
      </c>
      <c r="AU105" s="265" t="s">
        <v>81</v>
      </c>
      <c r="AV105" s="15" t="s">
        <v>173</v>
      </c>
      <c r="AW105" s="15" t="s">
        <v>33</v>
      </c>
      <c r="AX105" s="15" t="s">
        <v>79</v>
      </c>
      <c r="AY105" s="265" t="s">
        <v>166</v>
      </c>
    </row>
    <row r="106" s="14" customFormat="1">
      <c r="A106" s="14"/>
      <c r="B106" s="244"/>
      <c r="C106" s="245"/>
      <c r="D106" s="235" t="s">
        <v>177</v>
      </c>
      <c r="E106" s="245"/>
      <c r="F106" s="247" t="s">
        <v>441</v>
      </c>
      <c r="G106" s="245"/>
      <c r="H106" s="248">
        <v>29.849</v>
      </c>
      <c r="I106" s="249"/>
      <c r="J106" s="245"/>
      <c r="K106" s="245"/>
      <c r="L106" s="250"/>
      <c r="M106" s="251"/>
      <c r="N106" s="252"/>
      <c r="O106" s="252"/>
      <c r="P106" s="252"/>
      <c r="Q106" s="252"/>
      <c r="R106" s="252"/>
      <c r="S106" s="252"/>
      <c r="T106" s="253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4" t="s">
        <v>177</v>
      </c>
      <c r="AU106" s="254" t="s">
        <v>81</v>
      </c>
      <c r="AV106" s="14" t="s">
        <v>81</v>
      </c>
      <c r="AW106" s="14" t="s">
        <v>4</v>
      </c>
      <c r="AX106" s="14" t="s">
        <v>79</v>
      </c>
      <c r="AY106" s="254" t="s">
        <v>166</v>
      </c>
    </row>
    <row r="107" s="2" customFormat="1" ht="16.5" customHeight="1">
      <c r="A107" s="41"/>
      <c r="B107" s="42"/>
      <c r="C107" s="215" t="s">
        <v>185</v>
      </c>
      <c r="D107" s="215" t="s">
        <v>168</v>
      </c>
      <c r="E107" s="216" t="s">
        <v>442</v>
      </c>
      <c r="F107" s="217" t="s">
        <v>443</v>
      </c>
      <c r="G107" s="218" t="s">
        <v>194</v>
      </c>
      <c r="H107" s="219">
        <v>10.08</v>
      </c>
      <c r="I107" s="220"/>
      <c r="J107" s="221">
        <f>ROUND(I107*H107,2)</f>
        <v>0</v>
      </c>
      <c r="K107" s="217" t="s">
        <v>172</v>
      </c>
      <c r="L107" s="47"/>
      <c r="M107" s="222" t="s">
        <v>19</v>
      </c>
      <c r="N107" s="223" t="s">
        <v>42</v>
      </c>
      <c r="O107" s="87"/>
      <c r="P107" s="224">
        <f>O107*H107</f>
        <v>0</v>
      </c>
      <c r="Q107" s="224">
        <v>2.1600000000000001</v>
      </c>
      <c r="R107" s="224">
        <f>Q107*H107</f>
        <v>21.7728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173</v>
      </c>
      <c r="AT107" s="226" t="s">
        <v>168</v>
      </c>
      <c r="AU107" s="226" t="s">
        <v>81</v>
      </c>
      <c r="AY107" s="20" t="s">
        <v>166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79</v>
      </c>
      <c r="BK107" s="227">
        <f>ROUND(I107*H107,2)</f>
        <v>0</v>
      </c>
      <c r="BL107" s="20" t="s">
        <v>173</v>
      </c>
      <c r="BM107" s="226" t="s">
        <v>444</v>
      </c>
    </row>
    <row r="108" s="2" customFormat="1">
      <c r="A108" s="41"/>
      <c r="B108" s="42"/>
      <c r="C108" s="43"/>
      <c r="D108" s="228" t="s">
        <v>175</v>
      </c>
      <c r="E108" s="43"/>
      <c r="F108" s="229" t="s">
        <v>445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175</v>
      </c>
      <c r="AU108" s="20" t="s">
        <v>81</v>
      </c>
    </row>
    <row r="109" s="13" customFormat="1">
      <c r="A109" s="13"/>
      <c r="B109" s="233"/>
      <c r="C109" s="234"/>
      <c r="D109" s="235" t="s">
        <v>177</v>
      </c>
      <c r="E109" s="236" t="s">
        <v>19</v>
      </c>
      <c r="F109" s="237" t="s">
        <v>435</v>
      </c>
      <c r="G109" s="234"/>
      <c r="H109" s="236" t="s">
        <v>19</v>
      </c>
      <c r="I109" s="238"/>
      <c r="J109" s="234"/>
      <c r="K109" s="234"/>
      <c r="L109" s="239"/>
      <c r="M109" s="240"/>
      <c r="N109" s="241"/>
      <c r="O109" s="241"/>
      <c r="P109" s="241"/>
      <c r="Q109" s="241"/>
      <c r="R109" s="241"/>
      <c r="S109" s="241"/>
      <c r="T109" s="242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3" t="s">
        <v>177</v>
      </c>
      <c r="AU109" s="243" t="s">
        <v>81</v>
      </c>
      <c r="AV109" s="13" t="s">
        <v>79</v>
      </c>
      <c r="AW109" s="13" t="s">
        <v>33</v>
      </c>
      <c r="AX109" s="13" t="s">
        <v>71</v>
      </c>
      <c r="AY109" s="243" t="s">
        <v>166</v>
      </c>
    </row>
    <row r="110" s="13" customFormat="1">
      <c r="A110" s="13"/>
      <c r="B110" s="233"/>
      <c r="C110" s="234"/>
      <c r="D110" s="235" t="s">
        <v>177</v>
      </c>
      <c r="E110" s="236" t="s">
        <v>19</v>
      </c>
      <c r="F110" s="237" t="s">
        <v>446</v>
      </c>
      <c r="G110" s="234"/>
      <c r="H110" s="236" t="s">
        <v>19</v>
      </c>
      <c r="I110" s="238"/>
      <c r="J110" s="234"/>
      <c r="K110" s="234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177</v>
      </c>
      <c r="AU110" s="243" t="s">
        <v>81</v>
      </c>
      <c r="AV110" s="13" t="s">
        <v>79</v>
      </c>
      <c r="AW110" s="13" t="s">
        <v>33</v>
      </c>
      <c r="AX110" s="13" t="s">
        <v>71</v>
      </c>
      <c r="AY110" s="243" t="s">
        <v>166</v>
      </c>
    </row>
    <row r="111" s="14" customFormat="1">
      <c r="A111" s="14"/>
      <c r="B111" s="244"/>
      <c r="C111" s="245"/>
      <c r="D111" s="235" t="s">
        <v>177</v>
      </c>
      <c r="E111" s="246" t="s">
        <v>19</v>
      </c>
      <c r="F111" s="247" t="s">
        <v>447</v>
      </c>
      <c r="G111" s="245"/>
      <c r="H111" s="248">
        <v>10.08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177</v>
      </c>
      <c r="AU111" s="254" t="s">
        <v>81</v>
      </c>
      <c r="AV111" s="14" t="s">
        <v>81</v>
      </c>
      <c r="AW111" s="14" t="s">
        <v>33</v>
      </c>
      <c r="AX111" s="14" t="s">
        <v>71</v>
      </c>
      <c r="AY111" s="254" t="s">
        <v>166</v>
      </c>
    </row>
    <row r="112" s="15" customFormat="1">
      <c r="A112" s="15"/>
      <c r="B112" s="255"/>
      <c r="C112" s="256"/>
      <c r="D112" s="235" t="s">
        <v>177</v>
      </c>
      <c r="E112" s="257" t="s">
        <v>19</v>
      </c>
      <c r="F112" s="258" t="s">
        <v>180</v>
      </c>
      <c r="G112" s="256"/>
      <c r="H112" s="259">
        <v>10.08</v>
      </c>
      <c r="I112" s="260"/>
      <c r="J112" s="256"/>
      <c r="K112" s="256"/>
      <c r="L112" s="261"/>
      <c r="M112" s="262"/>
      <c r="N112" s="263"/>
      <c r="O112" s="263"/>
      <c r="P112" s="263"/>
      <c r="Q112" s="263"/>
      <c r="R112" s="263"/>
      <c r="S112" s="263"/>
      <c r="T112" s="264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65" t="s">
        <v>177</v>
      </c>
      <c r="AU112" s="265" t="s">
        <v>81</v>
      </c>
      <c r="AV112" s="15" t="s">
        <v>173</v>
      </c>
      <c r="AW112" s="15" t="s">
        <v>33</v>
      </c>
      <c r="AX112" s="15" t="s">
        <v>79</v>
      </c>
      <c r="AY112" s="265" t="s">
        <v>166</v>
      </c>
    </row>
    <row r="113" s="12" customFormat="1" ht="22.8" customHeight="1">
      <c r="A113" s="12"/>
      <c r="B113" s="199"/>
      <c r="C113" s="200"/>
      <c r="D113" s="201" t="s">
        <v>70</v>
      </c>
      <c r="E113" s="213" t="s">
        <v>185</v>
      </c>
      <c r="F113" s="213" t="s">
        <v>448</v>
      </c>
      <c r="G113" s="200"/>
      <c r="H113" s="200"/>
      <c r="I113" s="203"/>
      <c r="J113" s="214">
        <f>BK113</f>
        <v>0</v>
      </c>
      <c r="K113" s="200"/>
      <c r="L113" s="205"/>
      <c r="M113" s="206"/>
      <c r="N113" s="207"/>
      <c r="O113" s="207"/>
      <c r="P113" s="208">
        <f>SUM(P114:P129)</f>
        <v>0</v>
      </c>
      <c r="Q113" s="207"/>
      <c r="R113" s="208">
        <f>SUM(R114:R129)</f>
        <v>2.0630067599999999</v>
      </c>
      <c r="S113" s="207"/>
      <c r="T113" s="209">
        <f>SUM(T114:T129)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210" t="s">
        <v>79</v>
      </c>
      <c r="AT113" s="211" t="s">
        <v>70</v>
      </c>
      <c r="AU113" s="211" t="s">
        <v>79</v>
      </c>
      <c r="AY113" s="210" t="s">
        <v>166</v>
      </c>
      <c r="BK113" s="212">
        <f>SUM(BK114:BK129)</f>
        <v>0</v>
      </c>
    </row>
    <row r="114" s="2" customFormat="1" ht="24.15" customHeight="1">
      <c r="A114" s="41"/>
      <c r="B114" s="42"/>
      <c r="C114" s="215" t="s">
        <v>173</v>
      </c>
      <c r="D114" s="215" t="s">
        <v>168</v>
      </c>
      <c r="E114" s="216" t="s">
        <v>449</v>
      </c>
      <c r="F114" s="217" t="s">
        <v>450</v>
      </c>
      <c r="G114" s="218" t="s">
        <v>188</v>
      </c>
      <c r="H114" s="219">
        <v>4.0800000000000001</v>
      </c>
      <c r="I114" s="220"/>
      <c r="J114" s="221">
        <f>ROUND(I114*H114,2)</f>
        <v>0</v>
      </c>
      <c r="K114" s="217" t="s">
        <v>172</v>
      </c>
      <c r="L114" s="47"/>
      <c r="M114" s="222" t="s">
        <v>19</v>
      </c>
      <c r="N114" s="223" t="s">
        <v>42</v>
      </c>
      <c r="O114" s="87"/>
      <c r="P114" s="224">
        <f>O114*H114</f>
        <v>0</v>
      </c>
      <c r="Q114" s="224">
        <v>0.50100999999999996</v>
      </c>
      <c r="R114" s="224">
        <f>Q114*H114</f>
        <v>2.0441208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173</v>
      </c>
      <c r="AT114" s="226" t="s">
        <v>168</v>
      </c>
      <c r="AU114" s="226" t="s">
        <v>81</v>
      </c>
      <c r="AY114" s="20" t="s">
        <v>166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79</v>
      </c>
      <c r="BK114" s="227">
        <f>ROUND(I114*H114,2)</f>
        <v>0</v>
      </c>
      <c r="BL114" s="20" t="s">
        <v>173</v>
      </c>
      <c r="BM114" s="226" t="s">
        <v>451</v>
      </c>
    </row>
    <row r="115" s="2" customFormat="1">
      <c r="A115" s="41"/>
      <c r="B115" s="42"/>
      <c r="C115" s="43"/>
      <c r="D115" s="228" t="s">
        <v>175</v>
      </c>
      <c r="E115" s="43"/>
      <c r="F115" s="229" t="s">
        <v>452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175</v>
      </c>
      <c r="AU115" s="20" t="s">
        <v>81</v>
      </c>
    </row>
    <row r="116" s="13" customFormat="1">
      <c r="A116" s="13"/>
      <c r="B116" s="233"/>
      <c r="C116" s="234"/>
      <c r="D116" s="235" t="s">
        <v>177</v>
      </c>
      <c r="E116" s="236" t="s">
        <v>19</v>
      </c>
      <c r="F116" s="237" t="s">
        <v>435</v>
      </c>
      <c r="G116" s="234"/>
      <c r="H116" s="236" t="s">
        <v>19</v>
      </c>
      <c r="I116" s="238"/>
      <c r="J116" s="234"/>
      <c r="K116" s="234"/>
      <c r="L116" s="239"/>
      <c r="M116" s="240"/>
      <c r="N116" s="241"/>
      <c r="O116" s="241"/>
      <c r="P116" s="241"/>
      <c r="Q116" s="241"/>
      <c r="R116" s="241"/>
      <c r="S116" s="241"/>
      <c r="T116" s="242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3" t="s">
        <v>177</v>
      </c>
      <c r="AU116" s="243" t="s">
        <v>81</v>
      </c>
      <c r="AV116" s="13" t="s">
        <v>79</v>
      </c>
      <c r="AW116" s="13" t="s">
        <v>33</v>
      </c>
      <c r="AX116" s="13" t="s">
        <v>71</v>
      </c>
      <c r="AY116" s="243" t="s">
        <v>166</v>
      </c>
    </row>
    <row r="117" s="13" customFormat="1">
      <c r="A117" s="13"/>
      <c r="B117" s="233"/>
      <c r="C117" s="234"/>
      <c r="D117" s="235" t="s">
        <v>177</v>
      </c>
      <c r="E117" s="236" t="s">
        <v>19</v>
      </c>
      <c r="F117" s="237" t="s">
        <v>453</v>
      </c>
      <c r="G117" s="234"/>
      <c r="H117" s="236" t="s">
        <v>19</v>
      </c>
      <c r="I117" s="238"/>
      <c r="J117" s="234"/>
      <c r="K117" s="234"/>
      <c r="L117" s="239"/>
      <c r="M117" s="240"/>
      <c r="N117" s="241"/>
      <c r="O117" s="241"/>
      <c r="P117" s="241"/>
      <c r="Q117" s="241"/>
      <c r="R117" s="241"/>
      <c r="S117" s="241"/>
      <c r="T117" s="242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3" t="s">
        <v>177</v>
      </c>
      <c r="AU117" s="243" t="s">
        <v>81</v>
      </c>
      <c r="AV117" s="13" t="s">
        <v>79</v>
      </c>
      <c r="AW117" s="13" t="s">
        <v>33</v>
      </c>
      <c r="AX117" s="13" t="s">
        <v>71</v>
      </c>
      <c r="AY117" s="243" t="s">
        <v>166</v>
      </c>
    </row>
    <row r="118" s="14" customFormat="1">
      <c r="A118" s="14"/>
      <c r="B118" s="244"/>
      <c r="C118" s="245"/>
      <c r="D118" s="235" t="s">
        <v>177</v>
      </c>
      <c r="E118" s="246" t="s">
        <v>19</v>
      </c>
      <c r="F118" s="247" t="s">
        <v>454</v>
      </c>
      <c r="G118" s="245"/>
      <c r="H118" s="248">
        <v>1.3200000000000001</v>
      </c>
      <c r="I118" s="249"/>
      <c r="J118" s="245"/>
      <c r="K118" s="245"/>
      <c r="L118" s="250"/>
      <c r="M118" s="251"/>
      <c r="N118" s="252"/>
      <c r="O118" s="252"/>
      <c r="P118" s="252"/>
      <c r="Q118" s="252"/>
      <c r="R118" s="252"/>
      <c r="S118" s="252"/>
      <c r="T118" s="253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4" t="s">
        <v>177</v>
      </c>
      <c r="AU118" s="254" t="s">
        <v>81</v>
      </c>
      <c r="AV118" s="14" t="s">
        <v>81</v>
      </c>
      <c r="AW118" s="14" t="s">
        <v>33</v>
      </c>
      <c r="AX118" s="14" t="s">
        <v>71</v>
      </c>
      <c r="AY118" s="254" t="s">
        <v>166</v>
      </c>
    </row>
    <row r="119" s="14" customFormat="1">
      <c r="A119" s="14"/>
      <c r="B119" s="244"/>
      <c r="C119" s="245"/>
      <c r="D119" s="235" t="s">
        <v>177</v>
      </c>
      <c r="E119" s="246" t="s">
        <v>19</v>
      </c>
      <c r="F119" s="247" t="s">
        <v>455</v>
      </c>
      <c r="G119" s="245"/>
      <c r="H119" s="248">
        <v>1.44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177</v>
      </c>
      <c r="AU119" s="254" t="s">
        <v>81</v>
      </c>
      <c r="AV119" s="14" t="s">
        <v>81</v>
      </c>
      <c r="AW119" s="14" t="s">
        <v>33</v>
      </c>
      <c r="AX119" s="14" t="s">
        <v>71</v>
      </c>
      <c r="AY119" s="254" t="s">
        <v>166</v>
      </c>
    </row>
    <row r="120" s="14" customFormat="1">
      <c r="A120" s="14"/>
      <c r="B120" s="244"/>
      <c r="C120" s="245"/>
      <c r="D120" s="235" t="s">
        <v>177</v>
      </c>
      <c r="E120" s="246" t="s">
        <v>19</v>
      </c>
      <c r="F120" s="247" t="s">
        <v>454</v>
      </c>
      <c r="G120" s="245"/>
      <c r="H120" s="248">
        <v>1.3200000000000001</v>
      </c>
      <c r="I120" s="249"/>
      <c r="J120" s="245"/>
      <c r="K120" s="245"/>
      <c r="L120" s="250"/>
      <c r="M120" s="251"/>
      <c r="N120" s="252"/>
      <c r="O120" s="252"/>
      <c r="P120" s="252"/>
      <c r="Q120" s="252"/>
      <c r="R120" s="252"/>
      <c r="S120" s="252"/>
      <c r="T120" s="253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4" t="s">
        <v>177</v>
      </c>
      <c r="AU120" s="254" t="s">
        <v>81</v>
      </c>
      <c r="AV120" s="14" t="s">
        <v>81</v>
      </c>
      <c r="AW120" s="14" t="s">
        <v>33</v>
      </c>
      <c r="AX120" s="14" t="s">
        <v>71</v>
      </c>
      <c r="AY120" s="254" t="s">
        <v>166</v>
      </c>
    </row>
    <row r="121" s="15" customFormat="1">
      <c r="A121" s="15"/>
      <c r="B121" s="255"/>
      <c r="C121" s="256"/>
      <c r="D121" s="235" t="s">
        <v>177</v>
      </c>
      <c r="E121" s="257" t="s">
        <v>19</v>
      </c>
      <c r="F121" s="258" t="s">
        <v>180</v>
      </c>
      <c r="G121" s="256"/>
      <c r="H121" s="259">
        <v>4.0800000000000001</v>
      </c>
      <c r="I121" s="260"/>
      <c r="J121" s="256"/>
      <c r="K121" s="256"/>
      <c r="L121" s="261"/>
      <c r="M121" s="262"/>
      <c r="N121" s="263"/>
      <c r="O121" s="263"/>
      <c r="P121" s="263"/>
      <c r="Q121" s="263"/>
      <c r="R121" s="263"/>
      <c r="S121" s="263"/>
      <c r="T121" s="264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T121" s="265" t="s">
        <v>177</v>
      </c>
      <c r="AU121" s="265" t="s">
        <v>81</v>
      </c>
      <c r="AV121" s="15" t="s">
        <v>173</v>
      </c>
      <c r="AW121" s="15" t="s">
        <v>33</v>
      </c>
      <c r="AX121" s="15" t="s">
        <v>79</v>
      </c>
      <c r="AY121" s="265" t="s">
        <v>166</v>
      </c>
    </row>
    <row r="122" s="2" customFormat="1" ht="24.15" customHeight="1">
      <c r="A122" s="41"/>
      <c r="B122" s="42"/>
      <c r="C122" s="215" t="s">
        <v>198</v>
      </c>
      <c r="D122" s="215" t="s">
        <v>168</v>
      </c>
      <c r="E122" s="216" t="s">
        <v>456</v>
      </c>
      <c r="F122" s="217" t="s">
        <v>457</v>
      </c>
      <c r="G122" s="218" t="s">
        <v>234</v>
      </c>
      <c r="H122" s="219">
        <v>0.017999999999999999</v>
      </c>
      <c r="I122" s="220"/>
      <c r="J122" s="221">
        <f>ROUND(I122*H122,2)</f>
        <v>0</v>
      </c>
      <c r="K122" s="217" t="s">
        <v>172</v>
      </c>
      <c r="L122" s="47"/>
      <c r="M122" s="222" t="s">
        <v>19</v>
      </c>
      <c r="N122" s="223" t="s">
        <v>42</v>
      </c>
      <c r="O122" s="87"/>
      <c r="P122" s="224">
        <f>O122*H122</f>
        <v>0</v>
      </c>
      <c r="Q122" s="224">
        <v>1.04922</v>
      </c>
      <c r="R122" s="224">
        <f>Q122*H122</f>
        <v>0.01888596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173</v>
      </c>
      <c r="AT122" s="226" t="s">
        <v>168</v>
      </c>
      <c r="AU122" s="226" t="s">
        <v>81</v>
      </c>
      <c r="AY122" s="20" t="s">
        <v>166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79</v>
      </c>
      <c r="BK122" s="227">
        <f>ROUND(I122*H122,2)</f>
        <v>0</v>
      </c>
      <c r="BL122" s="20" t="s">
        <v>173</v>
      </c>
      <c r="BM122" s="226" t="s">
        <v>458</v>
      </c>
    </row>
    <row r="123" s="2" customFormat="1">
      <c r="A123" s="41"/>
      <c r="B123" s="42"/>
      <c r="C123" s="43"/>
      <c r="D123" s="228" t="s">
        <v>175</v>
      </c>
      <c r="E123" s="43"/>
      <c r="F123" s="229" t="s">
        <v>459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175</v>
      </c>
      <c r="AU123" s="20" t="s">
        <v>81</v>
      </c>
    </row>
    <row r="124" s="13" customFormat="1">
      <c r="A124" s="13"/>
      <c r="B124" s="233"/>
      <c r="C124" s="234"/>
      <c r="D124" s="235" t="s">
        <v>177</v>
      </c>
      <c r="E124" s="236" t="s">
        <v>19</v>
      </c>
      <c r="F124" s="237" t="s">
        <v>435</v>
      </c>
      <c r="G124" s="234"/>
      <c r="H124" s="236" t="s">
        <v>19</v>
      </c>
      <c r="I124" s="238"/>
      <c r="J124" s="234"/>
      <c r="K124" s="234"/>
      <c r="L124" s="239"/>
      <c r="M124" s="240"/>
      <c r="N124" s="241"/>
      <c r="O124" s="241"/>
      <c r="P124" s="241"/>
      <c r="Q124" s="241"/>
      <c r="R124" s="241"/>
      <c r="S124" s="241"/>
      <c r="T124" s="242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3" t="s">
        <v>177</v>
      </c>
      <c r="AU124" s="243" t="s">
        <v>81</v>
      </c>
      <c r="AV124" s="13" t="s">
        <v>79</v>
      </c>
      <c r="AW124" s="13" t="s">
        <v>33</v>
      </c>
      <c r="AX124" s="13" t="s">
        <v>71</v>
      </c>
      <c r="AY124" s="243" t="s">
        <v>166</v>
      </c>
    </row>
    <row r="125" s="13" customFormat="1">
      <c r="A125" s="13"/>
      <c r="B125" s="233"/>
      <c r="C125" s="234"/>
      <c r="D125" s="235" t="s">
        <v>177</v>
      </c>
      <c r="E125" s="236" t="s">
        <v>19</v>
      </c>
      <c r="F125" s="237" t="s">
        <v>453</v>
      </c>
      <c r="G125" s="234"/>
      <c r="H125" s="236" t="s">
        <v>19</v>
      </c>
      <c r="I125" s="238"/>
      <c r="J125" s="234"/>
      <c r="K125" s="234"/>
      <c r="L125" s="239"/>
      <c r="M125" s="240"/>
      <c r="N125" s="241"/>
      <c r="O125" s="241"/>
      <c r="P125" s="241"/>
      <c r="Q125" s="241"/>
      <c r="R125" s="241"/>
      <c r="S125" s="241"/>
      <c r="T125" s="242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3" t="s">
        <v>177</v>
      </c>
      <c r="AU125" s="243" t="s">
        <v>81</v>
      </c>
      <c r="AV125" s="13" t="s">
        <v>79</v>
      </c>
      <c r="AW125" s="13" t="s">
        <v>33</v>
      </c>
      <c r="AX125" s="13" t="s">
        <v>71</v>
      </c>
      <c r="AY125" s="243" t="s">
        <v>166</v>
      </c>
    </row>
    <row r="126" s="14" customFormat="1">
      <c r="A126" s="14"/>
      <c r="B126" s="244"/>
      <c r="C126" s="245"/>
      <c r="D126" s="235" t="s">
        <v>177</v>
      </c>
      <c r="E126" s="246" t="s">
        <v>19</v>
      </c>
      <c r="F126" s="247" t="s">
        <v>460</v>
      </c>
      <c r="G126" s="245"/>
      <c r="H126" s="248">
        <v>0.0060000000000000001</v>
      </c>
      <c r="I126" s="249"/>
      <c r="J126" s="245"/>
      <c r="K126" s="245"/>
      <c r="L126" s="250"/>
      <c r="M126" s="251"/>
      <c r="N126" s="252"/>
      <c r="O126" s="252"/>
      <c r="P126" s="252"/>
      <c r="Q126" s="252"/>
      <c r="R126" s="252"/>
      <c r="S126" s="252"/>
      <c r="T126" s="253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4" t="s">
        <v>177</v>
      </c>
      <c r="AU126" s="254" t="s">
        <v>81</v>
      </c>
      <c r="AV126" s="14" t="s">
        <v>81</v>
      </c>
      <c r="AW126" s="14" t="s">
        <v>33</v>
      </c>
      <c r="AX126" s="14" t="s">
        <v>71</v>
      </c>
      <c r="AY126" s="254" t="s">
        <v>166</v>
      </c>
    </row>
    <row r="127" s="14" customFormat="1">
      <c r="A127" s="14"/>
      <c r="B127" s="244"/>
      <c r="C127" s="245"/>
      <c r="D127" s="235" t="s">
        <v>177</v>
      </c>
      <c r="E127" s="246" t="s">
        <v>19</v>
      </c>
      <c r="F127" s="247" t="s">
        <v>461</v>
      </c>
      <c r="G127" s="245"/>
      <c r="H127" s="248">
        <v>0.0060000000000000001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177</v>
      </c>
      <c r="AU127" s="254" t="s">
        <v>81</v>
      </c>
      <c r="AV127" s="14" t="s">
        <v>81</v>
      </c>
      <c r="AW127" s="14" t="s">
        <v>33</v>
      </c>
      <c r="AX127" s="14" t="s">
        <v>71</v>
      </c>
      <c r="AY127" s="254" t="s">
        <v>166</v>
      </c>
    </row>
    <row r="128" s="14" customFormat="1">
      <c r="A128" s="14"/>
      <c r="B128" s="244"/>
      <c r="C128" s="245"/>
      <c r="D128" s="235" t="s">
        <v>177</v>
      </c>
      <c r="E128" s="246" t="s">
        <v>19</v>
      </c>
      <c r="F128" s="247" t="s">
        <v>460</v>
      </c>
      <c r="G128" s="245"/>
      <c r="H128" s="248">
        <v>0.0060000000000000001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177</v>
      </c>
      <c r="AU128" s="254" t="s">
        <v>81</v>
      </c>
      <c r="AV128" s="14" t="s">
        <v>81</v>
      </c>
      <c r="AW128" s="14" t="s">
        <v>33</v>
      </c>
      <c r="AX128" s="14" t="s">
        <v>71</v>
      </c>
      <c r="AY128" s="254" t="s">
        <v>166</v>
      </c>
    </row>
    <row r="129" s="15" customFormat="1">
      <c r="A129" s="15"/>
      <c r="B129" s="255"/>
      <c r="C129" s="256"/>
      <c r="D129" s="235" t="s">
        <v>177</v>
      </c>
      <c r="E129" s="257" t="s">
        <v>19</v>
      </c>
      <c r="F129" s="258" t="s">
        <v>180</v>
      </c>
      <c r="G129" s="256"/>
      <c r="H129" s="259">
        <v>0.018000000000000002</v>
      </c>
      <c r="I129" s="260"/>
      <c r="J129" s="256"/>
      <c r="K129" s="256"/>
      <c r="L129" s="261"/>
      <c r="M129" s="262"/>
      <c r="N129" s="263"/>
      <c r="O129" s="263"/>
      <c r="P129" s="263"/>
      <c r="Q129" s="263"/>
      <c r="R129" s="263"/>
      <c r="S129" s="263"/>
      <c r="T129" s="264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65" t="s">
        <v>177</v>
      </c>
      <c r="AU129" s="265" t="s">
        <v>81</v>
      </c>
      <c r="AV129" s="15" t="s">
        <v>173</v>
      </c>
      <c r="AW129" s="15" t="s">
        <v>33</v>
      </c>
      <c r="AX129" s="15" t="s">
        <v>79</v>
      </c>
      <c r="AY129" s="265" t="s">
        <v>166</v>
      </c>
    </row>
    <row r="130" s="12" customFormat="1" ht="22.8" customHeight="1">
      <c r="A130" s="12"/>
      <c r="B130" s="199"/>
      <c r="C130" s="200"/>
      <c r="D130" s="201" t="s">
        <v>70</v>
      </c>
      <c r="E130" s="213" t="s">
        <v>213</v>
      </c>
      <c r="F130" s="213" t="s">
        <v>462</v>
      </c>
      <c r="G130" s="200"/>
      <c r="H130" s="200"/>
      <c r="I130" s="203"/>
      <c r="J130" s="214">
        <f>BK130</f>
        <v>0</v>
      </c>
      <c r="K130" s="200"/>
      <c r="L130" s="205"/>
      <c r="M130" s="206"/>
      <c r="N130" s="207"/>
      <c r="O130" s="207"/>
      <c r="P130" s="208">
        <f>SUM(P131:P231)</f>
        <v>0</v>
      </c>
      <c r="Q130" s="207"/>
      <c r="R130" s="208">
        <f>SUM(R131:R231)</f>
        <v>10.72051153</v>
      </c>
      <c r="S130" s="207"/>
      <c r="T130" s="209">
        <f>SUM(T131:T231)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10" t="s">
        <v>79</v>
      </c>
      <c r="AT130" s="211" t="s">
        <v>70</v>
      </c>
      <c r="AU130" s="211" t="s">
        <v>79</v>
      </c>
      <c r="AY130" s="210" t="s">
        <v>166</v>
      </c>
      <c r="BK130" s="212">
        <f>SUM(BK131:BK231)</f>
        <v>0</v>
      </c>
    </row>
    <row r="131" s="2" customFormat="1" ht="21.75" customHeight="1">
      <c r="A131" s="41"/>
      <c r="B131" s="42"/>
      <c r="C131" s="215" t="s">
        <v>213</v>
      </c>
      <c r="D131" s="215" t="s">
        <v>168</v>
      </c>
      <c r="E131" s="216" t="s">
        <v>463</v>
      </c>
      <c r="F131" s="217" t="s">
        <v>464</v>
      </c>
      <c r="G131" s="218" t="s">
        <v>194</v>
      </c>
      <c r="H131" s="219">
        <v>4.1600000000000001</v>
      </c>
      <c r="I131" s="220"/>
      <c r="J131" s="221">
        <f>ROUND(I131*H131,2)</f>
        <v>0</v>
      </c>
      <c r="K131" s="217" t="s">
        <v>172</v>
      </c>
      <c r="L131" s="47"/>
      <c r="M131" s="222" t="s">
        <v>19</v>
      </c>
      <c r="N131" s="223" t="s">
        <v>42</v>
      </c>
      <c r="O131" s="87"/>
      <c r="P131" s="224">
        <f>O131*H131</f>
        <v>0</v>
      </c>
      <c r="Q131" s="224">
        <v>2.5018699999999998</v>
      </c>
      <c r="R131" s="224">
        <f>Q131*H131</f>
        <v>10.4077792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173</v>
      </c>
      <c r="AT131" s="226" t="s">
        <v>168</v>
      </c>
      <c r="AU131" s="226" t="s">
        <v>81</v>
      </c>
      <c r="AY131" s="20" t="s">
        <v>166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79</v>
      </c>
      <c r="BK131" s="227">
        <f>ROUND(I131*H131,2)</f>
        <v>0</v>
      </c>
      <c r="BL131" s="20" t="s">
        <v>173</v>
      </c>
      <c r="BM131" s="226" t="s">
        <v>465</v>
      </c>
    </row>
    <row r="132" s="2" customFormat="1">
      <c r="A132" s="41"/>
      <c r="B132" s="42"/>
      <c r="C132" s="43"/>
      <c r="D132" s="228" t="s">
        <v>175</v>
      </c>
      <c r="E132" s="43"/>
      <c r="F132" s="229" t="s">
        <v>466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175</v>
      </c>
      <c r="AU132" s="20" t="s">
        <v>81</v>
      </c>
    </row>
    <row r="133" s="13" customFormat="1">
      <c r="A133" s="13"/>
      <c r="B133" s="233"/>
      <c r="C133" s="234"/>
      <c r="D133" s="235" t="s">
        <v>177</v>
      </c>
      <c r="E133" s="236" t="s">
        <v>19</v>
      </c>
      <c r="F133" s="237" t="s">
        <v>435</v>
      </c>
      <c r="G133" s="234"/>
      <c r="H133" s="236" t="s">
        <v>19</v>
      </c>
      <c r="I133" s="238"/>
      <c r="J133" s="234"/>
      <c r="K133" s="234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177</v>
      </c>
      <c r="AU133" s="243" t="s">
        <v>81</v>
      </c>
      <c r="AV133" s="13" t="s">
        <v>79</v>
      </c>
      <c r="AW133" s="13" t="s">
        <v>33</v>
      </c>
      <c r="AX133" s="13" t="s">
        <v>71</v>
      </c>
      <c r="AY133" s="243" t="s">
        <v>166</v>
      </c>
    </row>
    <row r="134" s="13" customFormat="1">
      <c r="A134" s="13"/>
      <c r="B134" s="233"/>
      <c r="C134" s="234"/>
      <c r="D134" s="235" t="s">
        <v>177</v>
      </c>
      <c r="E134" s="236" t="s">
        <v>19</v>
      </c>
      <c r="F134" s="237" t="s">
        <v>446</v>
      </c>
      <c r="G134" s="234"/>
      <c r="H134" s="236" t="s">
        <v>19</v>
      </c>
      <c r="I134" s="238"/>
      <c r="J134" s="234"/>
      <c r="K134" s="234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177</v>
      </c>
      <c r="AU134" s="243" t="s">
        <v>81</v>
      </c>
      <c r="AV134" s="13" t="s">
        <v>79</v>
      </c>
      <c r="AW134" s="13" t="s">
        <v>33</v>
      </c>
      <c r="AX134" s="13" t="s">
        <v>71</v>
      </c>
      <c r="AY134" s="243" t="s">
        <v>166</v>
      </c>
    </row>
    <row r="135" s="13" customFormat="1">
      <c r="A135" s="13"/>
      <c r="B135" s="233"/>
      <c r="C135" s="234"/>
      <c r="D135" s="235" t="s">
        <v>177</v>
      </c>
      <c r="E135" s="236" t="s">
        <v>19</v>
      </c>
      <c r="F135" s="237" t="s">
        <v>467</v>
      </c>
      <c r="G135" s="234"/>
      <c r="H135" s="236" t="s">
        <v>19</v>
      </c>
      <c r="I135" s="238"/>
      <c r="J135" s="234"/>
      <c r="K135" s="234"/>
      <c r="L135" s="239"/>
      <c r="M135" s="240"/>
      <c r="N135" s="241"/>
      <c r="O135" s="241"/>
      <c r="P135" s="241"/>
      <c r="Q135" s="241"/>
      <c r="R135" s="241"/>
      <c r="S135" s="241"/>
      <c r="T135" s="24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3" t="s">
        <v>177</v>
      </c>
      <c r="AU135" s="243" t="s">
        <v>81</v>
      </c>
      <c r="AV135" s="13" t="s">
        <v>79</v>
      </c>
      <c r="AW135" s="13" t="s">
        <v>33</v>
      </c>
      <c r="AX135" s="13" t="s">
        <v>71</v>
      </c>
      <c r="AY135" s="243" t="s">
        <v>166</v>
      </c>
    </row>
    <row r="136" s="14" customFormat="1">
      <c r="A136" s="14"/>
      <c r="B136" s="244"/>
      <c r="C136" s="245"/>
      <c r="D136" s="235" t="s">
        <v>177</v>
      </c>
      <c r="E136" s="246" t="s">
        <v>19</v>
      </c>
      <c r="F136" s="247" t="s">
        <v>468</v>
      </c>
      <c r="G136" s="245"/>
      <c r="H136" s="248">
        <v>1.1299999999999999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177</v>
      </c>
      <c r="AU136" s="254" t="s">
        <v>81</v>
      </c>
      <c r="AV136" s="14" t="s">
        <v>81</v>
      </c>
      <c r="AW136" s="14" t="s">
        <v>33</v>
      </c>
      <c r="AX136" s="14" t="s">
        <v>71</v>
      </c>
      <c r="AY136" s="254" t="s">
        <v>166</v>
      </c>
    </row>
    <row r="137" s="13" customFormat="1">
      <c r="A137" s="13"/>
      <c r="B137" s="233"/>
      <c r="C137" s="234"/>
      <c r="D137" s="235" t="s">
        <v>177</v>
      </c>
      <c r="E137" s="236" t="s">
        <v>19</v>
      </c>
      <c r="F137" s="237" t="s">
        <v>469</v>
      </c>
      <c r="G137" s="234"/>
      <c r="H137" s="236" t="s">
        <v>19</v>
      </c>
      <c r="I137" s="238"/>
      <c r="J137" s="234"/>
      <c r="K137" s="234"/>
      <c r="L137" s="239"/>
      <c r="M137" s="240"/>
      <c r="N137" s="241"/>
      <c r="O137" s="241"/>
      <c r="P137" s="241"/>
      <c r="Q137" s="241"/>
      <c r="R137" s="241"/>
      <c r="S137" s="241"/>
      <c r="T137" s="24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3" t="s">
        <v>177</v>
      </c>
      <c r="AU137" s="243" t="s">
        <v>81</v>
      </c>
      <c r="AV137" s="13" t="s">
        <v>79</v>
      </c>
      <c r="AW137" s="13" t="s">
        <v>33</v>
      </c>
      <c r="AX137" s="13" t="s">
        <v>71</v>
      </c>
      <c r="AY137" s="243" t="s">
        <v>166</v>
      </c>
    </row>
    <row r="138" s="14" customFormat="1">
      <c r="A138" s="14"/>
      <c r="B138" s="244"/>
      <c r="C138" s="245"/>
      <c r="D138" s="235" t="s">
        <v>177</v>
      </c>
      <c r="E138" s="246" t="s">
        <v>19</v>
      </c>
      <c r="F138" s="247" t="s">
        <v>468</v>
      </c>
      <c r="G138" s="245"/>
      <c r="H138" s="248">
        <v>1.1299999999999999</v>
      </c>
      <c r="I138" s="249"/>
      <c r="J138" s="245"/>
      <c r="K138" s="245"/>
      <c r="L138" s="250"/>
      <c r="M138" s="251"/>
      <c r="N138" s="252"/>
      <c r="O138" s="252"/>
      <c r="P138" s="252"/>
      <c r="Q138" s="252"/>
      <c r="R138" s="252"/>
      <c r="S138" s="252"/>
      <c r="T138" s="253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4" t="s">
        <v>177</v>
      </c>
      <c r="AU138" s="254" t="s">
        <v>81</v>
      </c>
      <c r="AV138" s="14" t="s">
        <v>81</v>
      </c>
      <c r="AW138" s="14" t="s">
        <v>33</v>
      </c>
      <c r="AX138" s="14" t="s">
        <v>71</v>
      </c>
      <c r="AY138" s="254" t="s">
        <v>166</v>
      </c>
    </row>
    <row r="139" s="13" customFormat="1">
      <c r="A139" s="13"/>
      <c r="B139" s="233"/>
      <c r="C139" s="234"/>
      <c r="D139" s="235" t="s">
        <v>177</v>
      </c>
      <c r="E139" s="236" t="s">
        <v>19</v>
      </c>
      <c r="F139" s="237" t="s">
        <v>470</v>
      </c>
      <c r="G139" s="234"/>
      <c r="H139" s="236" t="s">
        <v>19</v>
      </c>
      <c r="I139" s="238"/>
      <c r="J139" s="234"/>
      <c r="K139" s="234"/>
      <c r="L139" s="239"/>
      <c r="M139" s="240"/>
      <c r="N139" s="241"/>
      <c r="O139" s="241"/>
      <c r="P139" s="241"/>
      <c r="Q139" s="241"/>
      <c r="R139" s="241"/>
      <c r="S139" s="241"/>
      <c r="T139" s="24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3" t="s">
        <v>177</v>
      </c>
      <c r="AU139" s="243" t="s">
        <v>81</v>
      </c>
      <c r="AV139" s="13" t="s">
        <v>79</v>
      </c>
      <c r="AW139" s="13" t="s">
        <v>33</v>
      </c>
      <c r="AX139" s="13" t="s">
        <v>71</v>
      </c>
      <c r="AY139" s="243" t="s">
        <v>166</v>
      </c>
    </row>
    <row r="140" s="14" customFormat="1">
      <c r="A140" s="14"/>
      <c r="B140" s="244"/>
      <c r="C140" s="245"/>
      <c r="D140" s="235" t="s">
        <v>177</v>
      </c>
      <c r="E140" s="246" t="s">
        <v>19</v>
      </c>
      <c r="F140" s="247" t="s">
        <v>471</v>
      </c>
      <c r="G140" s="245"/>
      <c r="H140" s="248">
        <v>1.3899999999999999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4" t="s">
        <v>177</v>
      </c>
      <c r="AU140" s="254" t="s">
        <v>81</v>
      </c>
      <c r="AV140" s="14" t="s">
        <v>81</v>
      </c>
      <c r="AW140" s="14" t="s">
        <v>33</v>
      </c>
      <c r="AX140" s="14" t="s">
        <v>71</v>
      </c>
      <c r="AY140" s="254" t="s">
        <v>166</v>
      </c>
    </row>
    <row r="141" s="13" customFormat="1">
      <c r="A141" s="13"/>
      <c r="B141" s="233"/>
      <c r="C141" s="234"/>
      <c r="D141" s="235" t="s">
        <v>177</v>
      </c>
      <c r="E141" s="236" t="s">
        <v>19</v>
      </c>
      <c r="F141" s="237" t="s">
        <v>472</v>
      </c>
      <c r="G141" s="234"/>
      <c r="H141" s="236" t="s">
        <v>19</v>
      </c>
      <c r="I141" s="238"/>
      <c r="J141" s="234"/>
      <c r="K141" s="234"/>
      <c r="L141" s="239"/>
      <c r="M141" s="240"/>
      <c r="N141" s="241"/>
      <c r="O141" s="241"/>
      <c r="P141" s="241"/>
      <c r="Q141" s="241"/>
      <c r="R141" s="241"/>
      <c r="S141" s="241"/>
      <c r="T141" s="242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3" t="s">
        <v>177</v>
      </c>
      <c r="AU141" s="243" t="s">
        <v>81</v>
      </c>
      <c r="AV141" s="13" t="s">
        <v>79</v>
      </c>
      <c r="AW141" s="13" t="s">
        <v>33</v>
      </c>
      <c r="AX141" s="13" t="s">
        <v>71</v>
      </c>
      <c r="AY141" s="243" t="s">
        <v>166</v>
      </c>
    </row>
    <row r="142" s="14" customFormat="1">
      <c r="A142" s="14"/>
      <c r="B142" s="244"/>
      <c r="C142" s="245"/>
      <c r="D142" s="235" t="s">
        <v>177</v>
      </c>
      <c r="E142" s="246" t="s">
        <v>19</v>
      </c>
      <c r="F142" s="247" t="s">
        <v>473</v>
      </c>
      <c r="G142" s="245"/>
      <c r="H142" s="248">
        <v>0.51000000000000001</v>
      </c>
      <c r="I142" s="249"/>
      <c r="J142" s="245"/>
      <c r="K142" s="245"/>
      <c r="L142" s="250"/>
      <c r="M142" s="251"/>
      <c r="N142" s="252"/>
      <c r="O142" s="252"/>
      <c r="P142" s="252"/>
      <c r="Q142" s="252"/>
      <c r="R142" s="252"/>
      <c r="S142" s="252"/>
      <c r="T142" s="253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4" t="s">
        <v>177</v>
      </c>
      <c r="AU142" s="254" t="s">
        <v>81</v>
      </c>
      <c r="AV142" s="14" t="s">
        <v>81</v>
      </c>
      <c r="AW142" s="14" t="s">
        <v>33</v>
      </c>
      <c r="AX142" s="14" t="s">
        <v>71</v>
      </c>
      <c r="AY142" s="254" t="s">
        <v>166</v>
      </c>
    </row>
    <row r="143" s="15" customFormat="1">
      <c r="A143" s="15"/>
      <c r="B143" s="255"/>
      <c r="C143" s="256"/>
      <c r="D143" s="235" t="s">
        <v>177</v>
      </c>
      <c r="E143" s="257" t="s">
        <v>19</v>
      </c>
      <c r="F143" s="258" t="s">
        <v>180</v>
      </c>
      <c r="G143" s="256"/>
      <c r="H143" s="259">
        <v>4.1599999999999993</v>
      </c>
      <c r="I143" s="260"/>
      <c r="J143" s="256"/>
      <c r="K143" s="256"/>
      <c r="L143" s="261"/>
      <c r="M143" s="262"/>
      <c r="N143" s="263"/>
      <c r="O143" s="263"/>
      <c r="P143" s="263"/>
      <c r="Q143" s="263"/>
      <c r="R143" s="263"/>
      <c r="S143" s="263"/>
      <c r="T143" s="264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5" t="s">
        <v>177</v>
      </c>
      <c r="AU143" s="265" t="s">
        <v>81</v>
      </c>
      <c r="AV143" s="15" t="s">
        <v>173</v>
      </c>
      <c r="AW143" s="15" t="s">
        <v>33</v>
      </c>
      <c r="AX143" s="15" t="s">
        <v>79</v>
      </c>
      <c r="AY143" s="265" t="s">
        <v>166</v>
      </c>
    </row>
    <row r="144" s="2" customFormat="1" ht="16.5" customHeight="1">
      <c r="A144" s="41"/>
      <c r="B144" s="42"/>
      <c r="C144" s="283" t="s">
        <v>179</v>
      </c>
      <c r="D144" s="283" t="s">
        <v>392</v>
      </c>
      <c r="E144" s="284" t="s">
        <v>474</v>
      </c>
      <c r="F144" s="285" t="s">
        <v>475</v>
      </c>
      <c r="G144" s="286" t="s">
        <v>385</v>
      </c>
      <c r="H144" s="287">
        <v>91.25</v>
      </c>
      <c r="I144" s="288"/>
      <c r="J144" s="289">
        <f>ROUND(I144*H144,2)</f>
        <v>0</v>
      </c>
      <c r="K144" s="285" t="s">
        <v>476</v>
      </c>
      <c r="L144" s="290"/>
      <c r="M144" s="291" t="s">
        <v>19</v>
      </c>
      <c r="N144" s="292" t="s">
        <v>42</v>
      </c>
      <c r="O144" s="87"/>
      <c r="P144" s="224">
        <f>O144*H144</f>
        <v>0</v>
      </c>
      <c r="Q144" s="224">
        <v>0.001</v>
      </c>
      <c r="R144" s="224">
        <f>Q144*H144</f>
        <v>0.091249999999999998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226</v>
      </c>
      <c r="AT144" s="226" t="s">
        <v>392</v>
      </c>
      <c r="AU144" s="226" t="s">
        <v>81</v>
      </c>
      <c r="AY144" s="20" t="s">
        <v>166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79</v>
      </c>
      <c r="BK144" s="227">
        <f>ROUND(I144*H144,2)</f>
        <v>0</v>
      </c>
      <c r="BL144" s="20" t="s">
        <v>173</v>
      </c>
      <c r="BM144" s="226" t="s">
        <v>477</v>
      </c>
    </row>
    <row r="145" s="13" customFormat="1">
      <c r="A145" s="13"/>
      <c r="B145" s="233"/>
      <c r="C145" s="234"/>
      <c r="D145" s="235" t="s">
        <v>177</v>
      </c>
      <c r="E145" s="236" t="s">
        <v>19</v>
      </c>
      <c r="F145" s="237" t="s">
        <v>435</v>
      </c>
      <c r="G145" s="234"/>
      <c r="H145" s="236" t="s">
        <v>19</v>
      </c>
      <c r="I145" s="238"/>
      <c r="J145" s="234"/>
      <c r="K145" s="234"/>
      <c r="L145" s="239"/>
      <c r="M145" s="240"/>
      <c r="N145" s="241"/>
      <c r="O145" s="241"/>
      <c r="P145" s="241"/>
      <c r="Q145" s="241"/>
      <c r="R145" s="241"/>
      <c r="S145" s="241"/>
      <c r="T145" s="242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3" t="s">
        <v>177</v>
      </c>
      <c r="AU145" s="243" t="s">
        <v>81</v>
      </c>
      <c r="AV145" s="13" t="s">
        <v>79</v>
      </c>
      <c r="AW145" s="13" t="s">
        <v>33</v>
      </c>
      <c r="AX145" s="13" t="s">
        <v>71</v>
      </c>
      <c r="AY145" s="243" t="s">
        <v>166</v>
      </c>
    </row>
    <row r="146" s="13" customFormat="1">
      <c r="A146" s="13"/>
      <c r="B146" s="233"/>
      <c r="C146" s="234"/>
      <c r="D146" s="235" t="s">
        <v>177</v>
      </c>
      <c r="E146" s="236" t="s">
        <v>19</v>
      </c>
      <c r="F146" s="237" t="s">
        <v>446</v>
      </c>
      <c r="G146" s="234"/>
      <c r="H146" s="236" t="s">
        <v>19</v>
      </c>
      <c r="I146" s="238"/>
      <c r="J146" s="234"/>
      <c r="K146" s="234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177</v>
      </c>
      <c r="AU146" s="243" t="s">
        <v>81</v>
      </c>
      <c r="AV146" s="13" t="s">
        <v>79</v>
      </c>
      <c r="AW146" s="13" t="s">
        <v>33</v>
      </c>
      <c r="AX146" s="13" t="s">
        <v>71</v>
      </c>
      <c r="AY146" s="243" t="s">
        <v>166</v>
      </c>
    </row>
    <row r="147" s="13" customFormat="1">
      <c r="A147" s="13"/>
      <c r="B147" s="233"/>
      <c r="C147" s="234"/>
      <c r="D147" s="235" t="s">
        <v>177</v>
      </c>
      <c r="E147" s="236" t="s">
        <v>19</v>
      </c>
      <c r="F147" s="237" t="s">
        <v>467</v>
      </c>
      <c r="G147" s="234"/>
      <c r="H147" s="236" t="s">
        <v>19</v>
      </c>
      <c r="I147" s="238"/>
      <c r="J147" s="234"/>
      <c r="K147" s="234"/>
      <c r="L147" s="239"/>
      <c r="M147" s="240"/>
      <c r="N147" s="241"/>
      <c r="O147" s="241"/>
      <c r="P147" s="241"/>
      <c r="Q147" s="241"/>
      <c r="R147" s="241"/>
      <c r="S147" s="241"/>
      <c r="T147" s="24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3" t="s">
        <v>177</v>
      </c>
      <c r="AU147" s="243" t="s">
        <v>81</v>
      </c>
      <c r="AV147" s="13" t="s">
        <v>79</v>
      </c>
      <c r="AW147" s="13" t="s">
        <v>33</v>
      </c>
      <c r="AX147" s="13" t="s">
        <v>71</v>
      </c>
      <c r="AY147" s="243" t="s">
        <v>166</v>
      </c>
    </row>
    <row r="148" s="14" customFormat="1">
      <c r="A148" s="14"/>
      <c r="B148" s="244"/>
      <c r="C148" s="245"/>
      <c r="D148" s="235" t="s">
        <v>177</v>
      </c>
      <c r="E148" s="246" t="s">
        <v>19</v>
      </c>
      <c r="F148" s="247" t="s">
        <v>468</v>
      </c>
      <c r="G148" s="245"/>
      <c r="H148" s="248">
        <v>1.1299999999999999</v>
      </c>
      <c r="I148" s="249"/>
      <c r="J148" s="245"/>
      <c r="K148" s="245"/>
      <c r="L148" s="250"/>
      <c r="M148" s="251"/>
      <c r="N148" s="252"/>
      <c r="O148" s="252"/>
      <c r="P148" s="252"/>
      <c r="Q148" s="252"/>
      <c r="R148" s="252"/>
      <c r="S148" s="252"/>
      <c r="T148" s="253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4" t="s">
        <v>177</v>
      </c>
      <c r="AU148" s="254" t="s">
        <v>81</v>
      </c>
      <c r="AV148" s="14" t="s">
        <v>81</v>
      </c>
      <c r="AW148" s="14" t="s">
        <v>33</v>
      </c>
      <c r="AX148" s="14" t="s">
        <v>71</v>
      </c>
      <c r="AY148" s="254" t="s">
        <v>166</v>
      </c>
    </row>
    <row r="149" s="13" customFormat="1">
      <c r="A149" s="13"/>
      <c r="B149" s="233"/>
      <c r="C149" s="234"/>
      <c r="D149" s="235" t="s">
        <v>177</v>
      </c>
      <c r="E149" s="236" t="s">
        <v>19</v>
      </c>
      <c r="F149" s="237" t="s">
        <v>469</v>
      </c>
      <c r="G149" s="234"/>
      <c r="H149" s="236" t="s">
        <v>19</v>
      </c>
      <c r="I149" s="238"/>
      <c r="J149" s="234"/>
      <c r="K149" s="234"/>
      <c r="L149" s="239"/>
      <c r="M149" s="240"/>
      <c r="N149" s="241"/>
      <c r="O149" s="241"/>
      <c r="P149" s="241"/>
      <c r="Q149" s="241"/>
      <c r="R149" s="241"/>
      <c r="S149" s="241"/>
      <c r="T149" s="242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3" t="s">
        <v>177</v>
      </c>
      <c r="AU149" s="243" t="s">
        <v>81</v>
      </c>
      <c r="AV149" s="13" t="s">
        <v>79</v>
      </c>
      <c r="AW149" s="13" t="s">
        <v>33</v>
      </c>
      <c r="AX149" s="13" t="s">
        <v>71</v>
      </c>
      <c r="AY149" s="243" t="s">
        <v>166</v>
      </c>
    </row>
    <row r="150" s="14" customFormat="1">
      <c r="A150" s="14"/>
      <c r="B150" s="244"/>
      <c r="C150" s="245"/>
      <c r="D150" s="235" t="s">
        <v>177</v>
      </c>
      <c r="E150" s="246" t="s">
        <v>19</v>
      </c>
      <c r="F150" s="247" t="s">
        <v>468</v>
      </c>
      <c r="G150" s="245"/>
      <c r="H150" s="248">
        <v>1.1299999999999999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4" t="s">
        <v>177</v>
      </c>
      <c r="AU150" s="254" t="s">
        <v>81</v>
      </c>
      <c r="AV150" s="14" t="s">
        <v>81</v>
      </c>
      <c r="AW150" s="14" t="s">
        <v>33</v>
      </c>
      <c r="AX150" s="14" t="s">
        <v>71</v>
      </c>
      <c r="AY150" s="254" t="s">
        <v>166</v>
      </c>
    </row>
    <row r="151" s="13" customFormat="1">
      <c r="A151" s="13"/>
      <c r="B151" s="233"/>
      <c r="C151" s="234"/>
      <c r="D151" s="235" t="s">
        <v>177</v>
      </c>
      <c r="E151" s="236" t="s">
        <v>19</v>
      </c>
      <c r="F151" s="237" t="s">
        <v>470</v>
      </c>
      <c r="G151" s="234"/>
      <c r="H151" s="236" t="s">
        <v>19</v>
      </c>
      <c r="I151" s="238"/>
      <c r="J151" s="234"/>
      <c r="K151" s="234"/>
      <c r="L151" s="239"/>
      <c r="M151" s="240"/>
      <c r="N151" s="241"/>
      <c r="O151" s="241"/>
      <c r="P151" s="241"/>
      <c r="Q151" s="241"/>
      <c r="R151" s="241"/>
      <c r="S151" s="241"/>
      <c r="T151" s="242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3" t="s">
        <v>177</v>
      </c>
      <c r="AU151" s="243" t="s">
        <v>81</v>
      </c>
      <c r="AV151" s="13" t="s">
        <v>79</v>
      </c>
      <c r="AW151" s="13" t="s">
        <v>33</v>
      </c>
      <c r="AX151" s="13" t="s">
        <v>71</v>
      </c>
      <c r="AY151" s="243" t="s">
        <v>166</v>
      </c>
    </row>
    <row r="152" s="14" customFormat="1">
      <c r="A152" s="14"/>
      <c r="B152" s="244"/>
      <c r="C152" s="245"/>
      <c r="D152" s="235" t="s">
        <v>177</v>
      </c>
      <c r="E152" s="246" t="s">
        <v>19</v>
      </c>
      <c r="F152" s="247" t="s">
        <v>471</v>
      </c>
      <c r="G152" s="245"/>
      <c r="H152" s="248">
        <v>1.3899999999999999</v>
      </c>
      <c r="I152" s="249"/>
      <c r="J152" s="245"/>
      <c r="K152" s="245"/>
      <c r="L152" s="250"/>
      <c r="M152" s="251"/>
      <c r="N152" s="252"/>
      <c r="O152" s="252"/>
      <c r="P152" s="252"/>
      <c r="Q152" s="252"/>
      <c r="R152" s="252"/>
      <c r="S152" s="252"/>
      <c r="T152" s="253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4" t="s">
        <v>177</v>
      </c>
      <c r="AU152" s="254" t="s">
        <v>81</v>
      </c>
      <c r="AV152" s="14" t="s">
        <v>81</v>
      </c>
      <c r="AW152" s="14" t="s">
        <v>33</v>
      </c>
      <c r="AX152" s="14" t="s">
        <v>71</v>
      </c>
      <c r="AY152" s="254" t="s">
        <v>166</v>
      </c>
    </row>
    <row r="153" s="15" customFormat="1">
      <c r="A153" s="15"/>
      <c r="B153" s="255"/>
      <c r="C153" s="256"/>
      <c r="D153" s="235" t="s">
        <v>177</v>
      </c>
      <c r="E153" s="257" t="s">
        <v>19</v>
      </c>
      <c r="F153" s="258" t="s">
        <v>180</v>
      </c>
      <c r="G153" s="256"/>
      <c r="H153" s="259">
        <v>3.6499999999999995</v>
      </c>
      <c r="I153" s="260"/>
      <c r="J153" s="256"/>
      <c r="K153" s="256"/>
      <c r="L153" s="261"/>
      <c r="M153" s="262"/>
      <c r="N153" s="263"/>
      <c r="O153" s="263"/>
      <c r="P153" s="263"/>
      <c r="Q153" s="263"/>
      <c r="R153" s="263"/>
      <c r="S153" s="263"/>
      <c r="T153" s="264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5" t="s">
        <v>177</v>
      </c>
      <c r="AU153" s="265" t="s">
        <v>81</v>
      </c>
      <c r="AV153" s="15" t="s">
        <v>173</v>
      </c>
      <c r="AW153" s="15" t="s">
        <v>33</v>
      </c>
      <c r="AX153" s="15" t="s">
        <v>79</v>
      </c>
      <c r="AY153" s="265" t="s">
        <v>166</v>
      </c>
    </row>
    <row r="154" s="14" customFormat="1">
      <c r="A154" s="14"/>
      <c r="B154" s="244"/>
      <c r="C154" s="245"/>
      <c r="D154" s="235" t="s">
        <v>177</v>
      </c>
      <c r="E154" s="245"/>
      <c r="F154" s="247" t="s">
        <v>478</v>
      </c>
      <c r="G154" s="245"/>
      <c r="H154" s="248">
        <v>91.25</v>
      </c>
      <c r="I154" s="249"/>
      <c r="J154" s="245"/>
      <c r="K154" s="245"/>
      <c r="L154" s="250"/>
      <c r="M154" s="251"/>
      <c r="N154" s="252"/>
      <c r="O154" s="252"/>
      <c r="P154" s="252"/>
      <c r="Q154" s="252"/>
      <c r="R154" s="252"/>
      <c r="S154" s="252"/>
      <c r="T154" s="253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4" t="s">
        <v>177</v>
      </c>
      <c r="AU154" s="254" t="s">
        <v>81</v>
      </c>
      <c r="AV154" s="14" t="s">
        <v>81</v>
      </c>
      <c r="AW154" s="14" t="s">
        <v>4</v>
      </c>
      <c r="AX154" s="14" t="s">
        <v>79</v>
      </c>
      <c r="AY154" s="254" t="s">
        <v>166</v>
      </c>
    </row>
    <row r="155" s="2" customFormat="1" ht="24.15" customHeight="1">
      <c r="A155" s="41"/>
      <c r="B155" s="42"/>
      <c r="C155" s="215" t="s">
        <v>226</v>
      </c>
      <c r="D155" s="215" t="s">
        <v>168</v>
      </c>
      <c r="E155" s="216" t="s">
        <v>479</v>
      </c>
      <c r="F155" s="217" t="s">
        <v>480</v>
      </c>
      <c r="G155" s="218" t="s">
        <v>194</v>
      </c>
      <c r="H155" s="219">
        <v>4.1600000000000001</v>
      </c>
      <c r="I155" s="220"/>
      <c r="J155" s="221">
        <f>ROUND(I155*H155,2)</f>
        <v>0</v>
      </c>
      <c r="K155" s="217" t="s">
        <v>172</v>
      </c>
      <c r="L155" s="47"/>
      <c r="M155" s="222" t="s">
        <v>19</v>
      </c>
      <c r="N155" s="223" t="s">
        <v>42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173</v>
      </c>
      <c r="AT155" s="226" t="s">
        <v>168</v>
      </c>
      <c r="AU155" s="226" t="s">
        <v>81</v>
      </c>
      <c r="AY155" s="20" t="s">
        <v>166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79</v>
      </c>
      <c r="BK155" s="227">
        <f>ROUND(I155*H155,2)</f>
        <v>0</v>
      </c>
      <c r="BL155" s="20" t="s">
        <v>173</v>
      </c>
      <c r="BM155" s="226" t="s">
        <v>481</v>
      </c>
    </row>
    <row r="156" s="2" customFormat="1">
      <c r="A156" s="41"/>
      <c r="B156" s="42"/>
      <c r="C156" s="43"/>
      <c r="D156" s="228" t="s">
        <v>175</v>
      </c>
      <c r="E156" s="43"/>
      <c r="F156" s="229" t="s">
        <v>482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175</v>
      </c>
      <c r="AU156" s="20" t="s">
        <v>81</v>
      </c>
    </row>
    <row r="157" s="13" customFormat="1">
      <c r="A157" s="13"/>
      <c r="B157" s="233"/>
      <c r="C157" s="234"/>
      <c r="D157" s="235" t="s">
        <v>177</v>
      </c>
      <c r="E157" s="236" t="s">
        <v>19</v>
      </c>
      <c r="F157" s="237" t="s">
        <v>435</v>
      </c>
      <c r="G157" s="234"/>
      <c r="H157" s="236" t="s">
        <v>19</v>
      </c>
      <c r="I157" s="238"/>
      <c r="J157" s="234"/>
      <c r="K157" s="234"/>
      <c r="L157" s="239"/>
      <c r="M157" s="240"/>
      <c r="N157" s="241"/>
      <c r="O157" s="241"/>
      <c r="P157" s="241"/>
      <c r="Q157" s="241"/>
      <c r="R157" s="241"/>
      <c r="S157" s="241"/>
      <c r="T157" s="24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3" t="s">
        <v>177</v>
      </c>
      <c r="AU157" s="243" t="s">
        <v>81</v>
      </c>
      <c r="AV157" s="13" t="s">
        <v>79</v>
      </c>
      <c r="AW157" s="13" t="s">
        <v>33</v>
      </c>
      <c r="AX157" s="13" t="s">
        <v>71</v>
      </c>
      <c r="AY157" s="243" t="s">
        <v>166</v>
      </c>
    </row>
    <row r="158" s="13" customFormat="1">
      <c r="A158" s="13"/>
      <c r="B158" s="233"/>
      <c r="C158" s="234"/>
      <c r="D158" s="235" t="s">
        <v>177</v>
      </c>
      <c r="E158" s="236" t="s">
        <v>19</v>
      </c>
      <c r="F158" s="237" t="s">
        <v>446</v>
      </c>
      <c r="G158" s="234"/>
      <c r="H158" s="236" t="s">
        <v>19</v>
      </c>
      <c r="I158" s="238"/>
      <c r="J158" s="234"/>
      <c r="K158" s="234"/>
      <c r="L158" s="239"/>
      <c r="M158" s="240"/>
      <c r="N158" s="241"/>
      <c r="O158" s="241"/>
      <c r="P158" s="241"/>
      <c r="Q158" s="241"/>
      <c r="R158" s="241"/>
      <c r="S158" s="241"/>
      <c r="T158" s="24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3" t="s">
        <v>177</v>
      </c>
      <c r="AU158" s="243" t="s">
        <v>81</v>
      </c>
      <c r="AV158" s="13" t="s">
        <v>79</v>
      </c>
      <c r="AW158" s="13" t="s">
        <v>33</v>
      </c>
      <c r="AX158" s="13" t="s">
        <v>71</v>
      </c>
      <c r="AY158" s="243" t="s">
        <v>166</v>
      </c>
    </row>
    <row r="159" s="13" customFormat="1">
      <c r="A159" s="13"/>
      <c r="B159" s="233"/>
      <c r="C159" s="234"/>
      <c r="D159" s="235" t="s">
        <v>177</v>
      </c>
      <c r="E159" s="236" t="s">
        <v>19</v>
      </c>
      <c r="F159" s="237" t="s">
        <v>467</v>
      </c>
      <c r="G159" s="234"/>
      <c r="H159" s="236" t="s">
        <v>19</v>
      </c>
      <c r="I159" s="238"/>
      <c r="J159" s="234"/>
      <c r="K159" s="234"/>
      <c r="L159" s="239"/>
      <c r="M159" s="240"/>
      <c r="N159" s="241"/>
      <c r="O159" s="241"/>
      <c r="P159" s="241"/>
      <c r="Q159" s="241"/>
      <c r="R159" s="241"/>
      <c r="S159" s="241"/>
      <c r="T159" s="242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3" t="s">
        <v>177</v>
      </c>
      <c r="AU159" s="243" t="s">
        <v>81</v>
      </c>
      <c r="AV159" s="13" t="s">
        <v>79</v>
      </c>
      <c r="AW159" s="13" t="s">
        <v>33</v>
      </c>
      <c r="AX159" s="13" t="s">
        <v>71</v>
      </c>
      <c r="AY159" s="243" t="s">
        <v>166</v>
      </c>
    </row>
    <row r="160" s="14" customFormat="1">
      <c r="A160" s="14"/>
      <c r="B160" s="244"/>
      <c r="C160" s="245"/>
      <c r="D160" s="235" t="s">
        <v>177</v>
      </c>
      <c r="E160" s="246" t="s">
        <v>19</v>
      </c>
      <c r="F160" s="247" t="s">
        <v>468</v>
      </c>
      <c r="G160" s="245"/>
      <c r="H160" s="248">
        <v>1.1299999999999999</v>
      </c>
      <c r="I160" s="249"/>
      <c r="J160" s="245"/>
      <c r="K160" s="245"/>
      <c r="L160" s="250"/>
      <c r="M160" s="251"/>
      <c r="N160" s="252"/>
      <c r="O160" s="252"/>
      <c r="P160" s="252"/>
      <c r="Q160" s="252"/>
      <c r="R160" s="252"/>
      <c r="S160" s="252"/>
      <c r="T160" s="253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4" t="s">
        <v>177</v>
      </c>
      <c r="AU160" s="254" t="s">
        <v>81</v>
      </c>
      <c r="AV160" s="14" t="s">
        <v>81</v>
      </c>
      <c r="AW160" s="14" t="s">
        <v>33</v>
      </c>
      <c r="AX160" s="14" t="s">
        <v>71</v>
      </c>
      <c r="AY160" s="254" t="s">
        <v>166</v>
      </c>
    </row>
    <row r="161" s="13" customFormat="1">
      <c r="A161" s="13"/>
      <c r="B161" s="233"/>
      <c r="C161" s="234"/>
      <c r="D161" s="235" t="s">
        <v>177</v>
      </c>
      <c r="E161" s="236" t="s">
        <v>19</v>
      </c>
      <c r="F161" s="237" t="s">
        <v>469</v>
      </c>
      <c r="G161" s="234"/>
      <c r="H161" s="236" t="s">
        <v>19</v>
      </c>
      <c r="I161" s="238"/>
      <c r="J161" s="234"/>
      <c r="K161" s="234"/>
      <c r="L161" s="239"/>
      <c r="M161" s="240"/>
      <c r="N161" s="241"/>
      <c r="O161" s="241"/>
      <c r="P161" s="241"/>
      <c r="Q161" s="241"/>
      <c r="R161" s="241"/>
      <c r="S161" s="241"/>
      <c r="T161" s="24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3" t="s">
        <v>177</v>
      </c>
      <c r="AU161" s="243" t="s">
        <v>81</v>
      </c>
      <c r="AV161" s="13" t="s">
        <v>79</v>
      </c>
      <c r="AW161" s="13" t="s">
        <v>33</v>
      </c>
      <c r="AX161" s="13" t="s">
        <v>71</v>
      </c>
      <c r="AY161" s="243" t="s">
        <v>166</v>
      </c>
    </row>
    <row r="162" s="14" customFormat="1">
      <c r="A162" s="14"/>
      <c r="B162" s="244"/>
      <c r="C162" s="245"/>
      <c r="D162" s="235" t="s">
        <v>177</v>
      </c>
      <c r="E162" s="246" t="s">
        <v>19</v>
      </c>
      <c r="F162" s="247" t="s">
        <v>468</v>
      </c>
      <c r="G162" s="245"/>
      <c r="H162" s="248">
        <v>1.1299999999999999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177</v>
      </c>
      <c r="AU162" s="254" t="s">
        <v>81</v>
      </c>
      <c r="AV162" s="14" t="s">
        <v>81</v>
      </c>
      <c r="AW162" s="14" t="s">
        <v>33</v>
      </c>
      <c r="AX162" s="14" t="s">
        <v>71</v>
      </c>
      <c r="AY162" s="254" t="s">
        <v>166</v>
      </c>
    </row>
    <row r="163" s="13" customFormat="1">
      <c r="A163" s="13"/>
      <c r="B163" s="233"/>
      <c r="C163" s="234"/>
      <c r="D163" s="235" t="s">
        <v>177</v>
      </c>
      <c r="E163" s="236" t="s">
        <v>19</v>
      </c>
      <c r="F163" s="237" t="s">
        <v>470</v>
      </c>
      <c r="G163" s="234"/>
      <c r="H163" s="236" t="s">
        <v>19</v>
      </c>
      <c r="I163" s="238"/>
      <c r="J163" s="234"/>
      <c r="K163" s="234"/>
      <c r="L163" s="239"/>
      <c r="M163" s="240"/>
      <c r="N163" s="241"/>
      <c r="O163" s="241"/>
      <c r="P163" s="241"/>
      <c r="Q163" s="241"/>
      <c r="R163" s="241"/>
      <c r="S163" s="241"/>
      <c r="T163" s="242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3" t="s">
        <v>177</v>
      </c>
      <c r="AU163" s="243" t="s">
        <v>81</v>
      </c>
      <c r="AV163" s="13" t="s">
        <v>79</v>
      </c>
      <c r="AW163" s="13" t="s">
        <v>33</v>
      </c>
      <c r="AX163" s="13" t="s">
        <v>71</v>
      </c>
      <c r="AY163" s="243" t="s">
        <v>166</v>
      </c>
    </row>
    <row r="164" s="14" customFormat="1">
      <c r="A164" s="14"/>
      <c r="B164" s="244"/>
      <c r="C164" s="245"/>
      <c r="D164" s="235" t="s">
        <v>177</v>
      </c>
      <c r="E164" s="246" t="s">
        <v>19</v>
      </c>
      <c r="F164" s="247" t="s">
        <v>471</v>
      </c>
      <c r="G164" s="245"/>
      <c r="H164" s="248">
        <v>1.3899999999999999</v>
      </c>
      <c r="I164" s="249"/>
      <c r="J164" s="245"/>
      <c r="K164" s="245"/>
      <c r="L164" s="250"/>
      <c r="M164" s="251"/>
      <c r="N164" s="252"/>
      <c r="O164" s="252"/>
      <c r="P164" s="252"/>
      <c r="Q164" s="252"/>
      <c r="R164" s="252"/>
      <c r="S164" s="252"/>
      <c r="T164" s="253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4" t="s">
        <v>177</v>
      </c>
      <c r="AU164" s="254" t="s">
        <v>81</v>
      </c>
      <c r="AV164" s="14" t="s">
        <v>81</v>
      </c>
      <c r="AW164" s="14" t="s">
        <v>33</v>
      </c>
      <c r="AX164" s="14" t="s">
        <v>71</v>
      </c>
      <c r="AY164" s="254" t="s">
        <v>166</v>
      </c>
    </row>
    <row r="165" s="13" customFormat="1">
      <c r="A165" s="13"/>
      <c r="B165" s="233"/>
      <c r="C165" s="234"/>
      <c r="D165" s="235" t="s">
        <v>177</v>
      </c>
      <c r="E165" s="236" t="s">
        <v>19</v>
      </c>
      <c r="F165" s="237" t="s">
        <v>472</v>
      </c>
      <c r="G165" s="234"/>
      <c r="H165" s="236" t="s">
        <v>19</v>
      </c>
      <c r="I165" s="238"/>
      <c r="J165" s="234"/>
      <c r="K165" s="234"/>
      <c r="L165" s="239"/>
      <c r="M165" s="240"/>
      <c r="N165" s="241"/>
      <c r="O165" s="241"/>
      <c r="P165" s="241"/>
      <c r="Q165" s="241"/>
      <c r="R165" s="241"/>
      <c r="S165" s="241"/>
      <c r="T165" s="242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3" t="s">
        <v>177</v>
      </c>
      <c r="AU165" s="243" t="s">
        <v>81</v>
      </c>
      <c r="AV165" s="13" t="s">
        <v>79</v>
      </c>
      <c r="AW165" s="13" t="s">
        <v>33</v>
      </c>
      <c r="AX165" s="13" t="s">
        <v>71</v>
      </c>
      <c r="AY165" s="243" t="s">
        <v>166</v>
      </c>
    </row>
    <row r="166" s="14" customFormat="1">
      <c r="A166" s="14"/>
      <c r="B166" s="244"/>
      <c r="C166" s="245"/>
      <c r="D166" s="235" t="s">
        <v>177</v>
      </c>
      <c r="E166" s="246" t="s">
        <v>19</v>
      </c>
      <c r="F166" s="247" t="s">
        <v>473</v>
      </c>
      <c r="G166" s="245"/>
      <c r="H166" s="248">
        <v>0.51000000000000001</v>
      </c>
      <c r="I166" s="249"/>
      <c r="J166" s="245"/>
      <c r="K166" s="245"/>
      <c r="L166" s="250"/>
      <c r="M166" s="251"/>
      <c r="N166" s="252"/>
      <c r="O166" s="252"/>
      <c r="P166" s="252"/>
      <c r="Q166" s="252"/>
      <c r="R166" s="252"/>
      <c r="S166" s="252"/>
      <c r="T166" s="253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4" t="s">
        <v>177</v>
      </c>
      <c r="AU166" s="254" t="s">
        <v>81</v>
      </c>
      <c r="AV166" s="14" t="s">
        <v>81</v>
      </c>
      <c r="AW166" s="14" t="s">
        <v>33</v>
      </c>
      <c r="AX166" s="14" t="s">
        <v>71</v>
      </c>
      <c r="AY166" s="254" t="s">
        <v>166</v>
      </c>
    </row>
    <row r="167" s="15" customFormat="1">
      <c r="A167" s="15"/>
      <c r="B167" s="255"/>
      <c r="C167" s="256"/>
      <c r="D167" s="235" t="s">
        <v>177</v>
      </c>
      <c r="E167" s="257" t="s">
        <v>19</v>
      </c>
      <c r="F167" s="258" t="s">
        <v>180</v>
      </c>
      <c r="G167" s="256"/>
      <c r="H167" s="259">
        <v>4.1599999999999993</v>
      </c>
      <c r="I167" s="260"/>
      <c r="J167" s="256"/>
      <c r="K167" s="256"/>
      <c r="L167" s="261"/>
      <c r="M167" s="262"/>
      <c r="N167" s="263"/>
      <c r="O167" s="263"/>
      <c r="P167" s="263"/>
      <c r="Q167" s="263"/>
      <c r="R167" s="263"/>
      <c r="S167" s="263"/>
      <c r="T167" s="264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65" t="s">
        <v>177</v>
      </c>
      <c r="AU167" s="265" t="s">
        <v>81</v>
      </c>
      <c r="AV167" s="15" t="s">
        <v>173</v>
      </c>
      <c r="AW167" s="15" t="s">
        <v>33</v>
      </c>
      <c r="AX167" s="15" t="s">
        <v>79</v>
      </c>
      <c r="AY167" s="265" t="s">
        <v>166</v>
      </c>
    </row>
    <row r="168" s="2" customFormat="1" ht="21.75" customHeight="1">
      <c r="A168" s="41"/>
      <c r="B168" s="42"/>
      <c r="C168" s="215" t="s">
        <v>231</v>
      </c>
      <c r="D168" s="215" t="s">
        <v>168</v>
      </c>
      <c r="E168" s="216" t="s">
        <v>483</v>
      </c>
      <c r="F168" s="217" t="s">
        <v>484</v>
      </c>
      <c r="G168" s="218" t="s">
        <v>194</v>
      </c>
      <c r="H168" s="219">
        <v>4.1600000000000001</v>
      </c>
      <c r="I168" s="220"/>
      <c r="J168" s="221">
        <f>ROUND(I168*H168,2)</f>
        <v>0</v>
      </c>
      <c r="K168" s="217" t="s">
        <v>172</v>
      </c>
      <c r="L168" s="47"/>
      <c r="M168" s="222" t="s">
        <v>19</v>
      </c>
      <c r="N168" s="223" t="s">
        <v>42</v>
      </c>
      <c r="O168" s="87"/>
      <c r="P168" s="224">
        <f>O168*H168</f>
        <v>0</v>
      </c>
      <c r="Q168" s="224">
        <v>0</v>
      </c>
      <c r="R168" s="224">
        <f>Q168*H168</f>
        <v>0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173</v>
      </c>
      <c r="AT168" s="226" t="s">
        <v>168</v>
      </c>
      <c r="AU168" s="226" t="s">
        <v>81</v>
      </c>
      <c r="AY168" s="20" t="s">
        <v>166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79</v>
      </c>
      <c r="BK168" s="227">
        <f>ROUND(I168*H168,2)</f>
        <v>0</v>
      </c>
      <c r="BL168" s="20" t="s">
        <v>173</v>
      </c>
      <c r="BM168" s="226" t="s">
        <v>485</v>
      </c>
    </row>
    <row r="169" s="2" customFormat="1">
      <c r="A169" s="41"/>
      <c r="B169" s="42"/>
      <c r="C169" s="43"/>
      <c r="D169" s="228" t="s">
        <v>175</v>
      </c>
      <c r="E169" s="43"/>
      <c r="F169" s="229" t="s">
        <v>486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175</v>
      </c>
      <c r="AU169" s="20" t="s">
        <v>81</v>
      </c>
    </row>
    <row r="170" s="13" customFormat="1">
      <c r="A170" s="13"/>
      <c r="B170" s="233"/>
      <c r="C170" s="234"/>
      <c r="D170" s="235" t="s">
        <v>177</v>
      </c>
      <c r="E170" s="236" t="s">
        <v>19</v>
      </c>
      <c r="F170" s="237" t="s">
        <v>435</v>
      </c>
      <c r="G170" s="234"/>
      <c r="H170" s="236" t="s">
        <v>19</v>
      </c>
      <c r="I170" s="238"/>
      <c r="J170" s="234"/>
      <c r="K170" s="234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177</v>
      </c>
      <c r="AU170" s="243" t="s">
        <v>81</v>
      </c>
      <c r="AV170" s="13" t="s">
        <v>79</v>
      </c>
      <c r="AW170" s="13" t="s">
        <v>33</v>
      </c>
      <c r="AX170" s="13" t="s">
        <v>71</v>
      </c>
      <c r="AY170" s="243" t="s">
        <v>166</v>
      </c>
    </row>
    <row r="171" s="13" customFormat="1">
      <c r="A171" s="13"/>
      <c r="B171" s="233"/>
      <c r="C171" s="234"/>
      <c r="D171" s="235" t="s">
        <v>177</v>
      </c>
      <c r="E171" s="236" t="s">
        <v>19</v>
      </c>
      <c r="F171" s="237" t="s">
        <v>446</v>
      </c>
      <c r="G171" s="234"/>
      <c r="H171" s="236" t="s">
        <v>19</v>
      </c>
      <c r="I171" s="238"/>
      <c r="J171" s="234"/>
      <c r="K171" s="234"/>
      <c r="L171" s="239"/>
      <c r="M171" s="240"/>
      <c r="N171" s="241"/>
      <c r="O171" s="241"/>
      <c r="P171" s="241"/>
      <c r="Q171" s="241"/>
      <c r="R171" s="241"/>
      <c r="S171" s="241"/>
      <c r="T171" s="242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3" t="s">
        <v>177</v>
      </c>
      <c r="AU171" s="243" t="s">
        <v>81</v>
      </c>
      <c r="AV171" s="13" t="s">
        <v>79</v>
      </c>
      <c r="AW171" s="13" t="s">
        <v>33</v>
      </c>
      <c r="AX171" s="13" t="s">
        <v>71</v>
      </c>
      <c r="AY171" s="243" t="s">
        <v>166</v>
      </c>
    </row>
    <row r="172" s="13" customFormat="1">
      <c r="A172" s="13"/>
      <c r="B172" s="233"/>
      <c r="C172" s="234"/>
      <c r="D172" s="235" t="s">
        <v>177</v>
      </c>
      <c r="E172" s="236" t="s">
        <v>19</v>
      </c>
      <c r="F172" s="237" t="s">
        <v>467</v>
      </c>
      <c r="G172" s="234"/>
      <c r="H172" s="236" t="s">
        <v>19</v>
      </c>
      <c r="I172" s="238"/>
      <c r="J172" s="234"/>
      <c r="K172" s="234"/>
      <c r="L172" s="239"/>
      <c r="M172" s="240"/>
      <c r="N172" s="241"/>
      <c r="O172" s="241"/>
      <c r="P172" s="241"/>
      <c r="Q172" s="241"/>
      <c r="R172" s="241"/>
      <c r="S172" s="241"/>
      <c r="T172" s="24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3" t="s">
        <v>177</v>
      </c>
      <c r="AU172" s="243" t="s">
        <v>81</v>
      </c>
      <c r="AV172" s="13" t="s">
        <v>79</v>
      </c>
      <c r="AW172" s="13" t="s">
        <v>33</v>
      </c>
      <c r="AX172" s="13" t="s">
        <v>71</v>
      </c>
      <c r="AY172" s="243" t="s">
        <v>166</v>
      </c>
    </row>
    <row r="173" s="14" customFormat="1">
      <c r="A173" s="14"/>
      <c r="B173" s="244"/>
      <c r="C173" s="245"/>
      <c r="D173" s="235" t="s">
        <v>177</v>
      </c>
      <c r="E173" s="246" t="s">
        <v>19</v>
      </c>
      <c r="F173" s="247" t="s">
        <v>468</v>
      </c>
      <c r="G173" s="245"/>
      <c r="H173" s="248">
        <v>1.1299999999999999</v>
      </c>
      <c r="I173" s="249"/>
      <c r="J173" s="245"/>
      <c r="K173" s="245"/>
      <c r="L173" s="250"/>
      <c r="M173" s="251"/>
      <c r="N173" s="252"/>
      <c r="O173" s="252"/>
      <c r="P173" s="252"/>
      <c r="Q173" s="252"/>
      <c r="R173" s="252"/>
      <c r="S173" s="252"/>
      <c r="T173" s="253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4" t="s">
        <v>177</v>
      </c>
      <c r="AU173" s="254" t="s">
        <v>81</v>
      </c>
      <c r="AV173" s="14" t="s">
        <v>81</v>
      </c>
      <c r="AW173" s="14" t="s">
        <v>33</v>
      </c>
      <c r="AX173" s="14" t="s">
        <v>71</v>
      </c>
      <c r="AY173" s="254" t="s">
        <v>166</v>
      </c>
    </row>
    <row r="174" s="13" customFormat="1">
      <c r="A174" s="13"/>
      <c r="B174" s="233"/>
      <c r="C174" s="234"/>
      <c r="D174" s="235" t="s">
        <v>177</v>
      </c>
      <c r="E174" s="236" t="s">
        <v>19</v>
      </c>
      <c r="F174" s="237" t="s">
        <v>469</v>
      </c>
      <c r="G174" s="234"/>
      <c r="H174" s="236" t="s">
        <v>19</v>
      </c>
      <c r="I174" s="238"/>
      <c r="J174" s="234"/>
      <c r="K174" s="234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177</v>
      </c>
      <c r="AU174" s="243" t="s">
        <v>81</v>
      </c>
      <c r="AV174" s="13" t="s">
        <v>79</v>
      </c>
      <c r="AW174" s="13" t="s">
        <v>33</v>
      </c>
      <c r="AX174" s="13" t="s">
        <v>71</v>
      </c>
      <c r="AY174" s="243" t="s">
        <v>166</v>
      </c>
    </row>
    <row r="175" s="14" customFormat="1">
      <c r="A175" s="14"/>
      <c r="B175" s="244"/>
      <c r="C175" s="245"/>
      <c r="D175" s="235" t="s">
        <v>177</v>
      </c>
      <c r="E175" s="246" t="s">
        <v>19</v>
      </c>
      <c r="F175" s="247" t="s">
        <v>468</v>
      </c>
      <c r="G175" s="245"/>
      <c r="H175" s="248">
        <v>1.1299999999999999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4" t="s">
        <v>177</v>
      </c>
      <c r="AU175" s="254" t="s">
        <v>81</v>
      </c>
      <c r="AV175" s="14" t="s">
        <v>81</v>
      </c>
      <c r="AW175" s="14" t="s">
        <v>33</v>
      </c>
      <c r="AX175" s="14" t="s">
        <v>71</v>
      </c>
      <c r="AY175" s="254" t="s">
        <v>166</v>
      </c>
    </row>
    <row r="176" s="13" customFormat="1">
      <c r="A176" s="13"/>
      <c r="B176" s="233"/>
      <c r="C176" s="234"/>
      <c r="D176" s="235" t="s">
        <v>177</v>
      </c>
      <c r="E176" s="236" t="s">
        <v>19</v>
      </c>
      <c r="F176" s="237" t="s">
        <v>470</v>
      </c>
      <c r="G176" s="234"/>
      <c r="H176" s="236" t="s">
        <v>19</v>
      </c>
      <c r="I176" s="238"/>
      <c r="J176" s="234"/>
      <c r="K176" s="234"/>
      <c r="L176" s="239"/>
      <c r="M176" s="240"/>
      <c r="N176" s="241"/>
      <c r="O176" s="241"/>
      <c r="P176" s="241"/>
      <c r="Q176" s="241"/>
      <c r="R176" s="241"/>
      <c r="S176" s="241"/>
      <c r="T176" s="24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3" t="s">
        <v>177</v>
      </c>
      <c r="AU176" s="243" t="s">
        <v>81</v>
      </c>
      <c r="AV176" s="13" t="s">
        <v>79</v>
      </c>
      <c r="AW176" s="13" t="s">
        <v>33</v>
      </c>
      <c r="AX176" s="13" t="s">
        <v>71</v>
      </c>
      <c r="AY176" s="243" t="s">
        <v>166</v>
      </c>
    </row>
    <row r="177" s="14" customFormat="1">
      <c r="A177" s="14"/>
      <c r="B177" s="244"/>
      <c r="C177" s="245"/>
      <c r="D177" s="235" t="s">
        <v>177</v>
      </c>
      <c r="E177" s="246" t="s">
        <v>19</v>
      </c>
      <c r="F177" s="247" t="s">
        <v>471</v>
      </c>
      <c r="G177" s="245"/>
      <c r="H177" s="248">
        <v>1.3899999999999999</v>
      </c>
      <c r="I177" s="249"/>
      <c r="J177" s="245"/>
      <c r="K177" s="245"/>
      <c r="L177" s="250"/>
      <c r="M177" s="251"/>
      <c r="N177" s="252"/>
      <c r="O177" s="252"/>
      <c r="P177" s="252"/>
      <c r="Q177" s="252"/>
      <c r="R177" s="252"/>
      <c r="S177" s="252"/>
      <c r="T177" s="253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4" t="s">
        <v>177</v>
      </c>
      <c r="AU177" s="254" t="s">
        <v>81</v>
      </c>
      <c r="AV177" s="14" t="s">
        <v>81</v>
      </c>
      <c r="AW177" s="14" t="s">
        <v>33</v>
      </c>
      <c r="AX177" s="14" t="s">
        <v>71</v>
      </c>
      <c r="AY177" s="254" t="s">
        <v>166</v>
      </c>
    </row>
    <row r="178" s="13" customFormat="1">
      <c r="A178" s="13"/>
      <c r="B178" s="233"/>
      <c r="C178" s="234"/>
      <c r="D178" s="235" t="s">
        <v>177</v>
      </c>
      <c r="E178" s="236" t="s">
        <v>19</v>
      </c>
      <c r="F178" s="237" t="s">
        <v>472</v>
      </c>
      <c r="G178" s="234"/>
      <c r="H178" s="236" t="s">
        <v>19</v>
      </c>
      <c r="I178" s="238"/>
      <c r="J178" s="234"/>
      <c r="K178" s="234"/>
      <c r="L178" s="239"/>
      <c r="M178" s="240"/>
      <c r="N178" s="241"/>
      <c r="O178" s="241"/>
      <c r="P178" s="241"/>
      <c r="Q178" s="241"/>
      <c r="R178" s="241"/>
      <c r="S178" s="241"/>
      <c r="T178" s="24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3" t="s">
        <v>177</v>
      </c>
      <c r="AU178" s="243" t="s">
        <v>81</v>
      </c>
      <c r="AV178" s="13" t="s">
        <v>79</v>
      </c>
      <c r="AW178" s="13" t="s">
        <v>33</v>
      </c>
      <c r="AX178" s="13" t="s">
        <v>71</v>
      </c>
      <c r="AY178" s="243" t="s">
        <v>166</v>
      </c>
    </row>
    <row r="179" s="14" customFormat="1">
      <c r="A179" s="14"/>
      <c r="B179" s="244"/>
      <c r="C179" s="245"/>
      <c r="D179" s="235" t="s">
        <v>177</v>
      </c>
      <c r="E179" s="246" t="s">
        <v>19</v>
      </c>
      <c r="F179" s="247" t="s">
        <v>473</v>
      </c>
      <c r="G179" s="245"/>
      <c r="H179" s="248">
        <v>0.51000000000000001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4" t="s">
        <v>177</v>
      </c>
      <c r="AU179" s="254" t="s">
        <v>81</v>
      </c>
      <c r="AV179" s="14" t="s">
        <v>81</v>
      </c>
      <c r="AW179" s="14" t="s">
        <v>33</v>
      </c>
      <c r="AX179" s="14" t="s">
        <v>71</v>
      </c>
      <c r="AY179" s="254" t="s">
        <v>166</v>
      </c>
    </row>
    <row r="180" s="15" customFormat="1">
      <c r="A180" s="15"/>
      <c r="B180" s="255"/>
      <c r="C180" s="256"/>
      <c r="D180" s="235" t="s">
        <v>177</v>
      </c>
      <c r="E180" s="257" t="s">
        <v>19</v>
      </c>
      <c r="F180" s="258" t="s">
        <v>180</v>
      </c>
      <c r="G180" s="256"/>
      <c r="H180" s="259">
        <v>4.1599999999999993</v>
      </c>
      <c r="I180" s="260"/>
      <c r="J180" s="256"/>
      <c r="K180" s="256"/>
      <c r="L180" s="261"/>
      <c r="M180" s="262"/>
      <c r="N180" s="263"/>
      <c r="O180" s="263"/>
      <c r="P180" s="263"/>
      <c r="Q180" s="263"/>
      <c r="R180" s="263"/>
      <c r="S180" s="263"/>
      <c r="T180" s="264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65" t="s">
        <v>177</v>
      </c>
      <c r="AU180" s="265" t="s">
        <v>81</v>
      </c>
      <c r="AV180" s="15" t="s">
        <v>173</v>
      </c>
      <c r="AW180" s="15" t="s">
        <v>33</v>
      </c>
      <c r="AX180" s="15" t="s">
        <v>79</v>
      </c>
      <c r="AY180" s="265" t="s">
        <v>166</v>
      </c>
    </row>
    <row r="181" s="2" customFormat="1" ht="16.5" customHeight="1">
      <c r="A181" s="41"/>
      <c r="B181" s="42"/>
      <c r="C181" s="215" t="s">
        <v>238</v>
      </c>
      <c r="D181" s="215" t="s">
        <v>168</v>
      </c>
      <c r="E181" s="216" t="s">
        <v>487</v>
      </c>
      <c r="F181" s="217" t="s">
        <v>488</v>
      </c>
      <c r="G181" s="218" t="s">
        <v>188</v>
      </c>
      <c r="H181" s="219">
        <v>2.3039999999999998</v>
      </c>
      <c r="I181" s="220"/>
      <c r="J181" s="221">
        <f>ROUND(I181*H181,2)</f>
        <v>0</v>
      </c>
      <c r="K181" s="217" t="s">
        <v>172</v>
      </c>
      <c r="L181" s="47"/>
      <c r="M181" s="222" t="s">
        <v>19</v>
      </c>
      <c r="N181" s="223" t="s">
        <v>42</v>
      </c>
      <c r="O181" s="87"/>
      <c r="P181" s="224">
        <f>O181*H181</f>
        <v>0</v>
      </c>
      <c r="Q181" s="224">
        <v>0.016070000000000001</v>
      </c>
      <c r="R181" s="224">
        <f>Q181*H181</f>
        <v>0.037025280000000001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173</v>
      </c>
      <c r="AT181" s="226" t="s">
        <v>168</v>
      </c>
      <c r="AU181" s="226" t="s">
        <v>81</v>
      </c>
      <c r="AY181" s="20" t="s">
        <v>166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79</v>
      </c>
      <c r="BK181" s="227">
        <f>ROUND(I181*H181,2)</f>
        <v>0</v>
      </c>
      <c r="BL181" s="20" t="s">
        <v>173</v>
      </c>
      <c r="BM181" s="226" t="s">
        <v>489</v>
      </c>
    </row>
    <row r="182" s="2" customFormat="1">
      <c r="A182" s="41"/>
      <c r="B182" s="42"/>
      <c r="C182" s="43"/>
      <c r="D182" s="228" t="s">
        <v>175</v>
      </c>
      <c r="E182" s="43"/>
      <c r="F182" s="229" t="s">
        <v>490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175</v>
      </c>
      <c r="AU182" s="20" t="s">
        <v>81</v>
      </c>
    </row>
    <row r="183" s="13" customFormat="1">
      <c r="A183" s="13"/>
      <c r="B183" s="233"/>
      <c r="C183" s="234"/>
      <c r="D183" s="235" t="s">
        <v>177</v>
      </c>
      <c r="E183" s="236" t="s">
        <v>19</v>
      </c>
      <c r="F183" s="237" t="s">
        <v>435</v>
      </c>
      <c r="G183" s="234"/>
      <c r="H183" s="236" t="s">
        <v>19</v>
      </c>
      <c r="I183" s="238"/>
      <c r="J183" s="234"/>
      <c r="K183" s="234"/>
      <c r="L183" s="239"/>
      <c r="M183" s="240"/>
      <c r="N183" s="241"/>
      <c r="O183" s="241"/>
      <c r="P183" s="241"/>
      <c r="Q183" s="241"/>
      <c r="R183" s="241"/>
      <c r="S183" s="241"/>
      <c r="T183" s="242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3" t="s">
        <v>177</v>
      </c>
      <c r="AU183" s="243" t="s">
        <v>81</v>
      </c>
      <c r="AV183" s="13" t="s">
        <v>79</v>
      </c>
      <c r="AW183" s="13" t="s">
        <v>33</v>
      </c>
      <c r="AX183" s="13" t="s">
        <v>71</v>
      </c>
      <c r="AY183" s="243" t="s">
        <v>166</v>
      </c>
    </row>
    <row r="184" s="13" customFormat="1">
      <c r="A184" s="13"/>
      <c r="B184" s="233"/>
      <c r="C184" s="234"/>
      <c r="D184" s="235" t="s">
        <v>177</v>
      </c>
      <c r="E184" s="236" t="s">
        <v>19</v>
      </c>
      <c r="F184" s="237" t="s">
        <v>446</v>
      </c>
      <c r="G184" s="234"/>
      <c r="H184" s="236" t="s">
        <v>19</v>
      </c>
      <c r="I184" s="238"/>
      <c r="J184" s="234"/>
      <c r="K184" s="234"/>
      <c r="L184" s="239"/>
      <c r="M184" s="240"/>
      <c r="N184" s="241"/>
      <c r="O184" s="241"/>
      <c r="P184" s="241"/>
      <c r="Q184" s="241"/>
      <c r="R184" s="241"/>
      <c r="S184" s="241"/>
      <c r="T184" s="242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3" t="s">
        <v>177</v>
      </c>
      <c r="AU184" s="243" t="s">
        <v>81</v>
      </c>
      <c r="AV184" s="13" t="s">
        <v>79</v>
      </c>
      <c r="AW184" s="13" t="s">
        <v>33</v>
      </c>
      <c r="AX184" s="13" t="s">
        <v>71</v>
      </c>
      <c r="AY184" s="243" t="s">
        <v>166</v>
      </c>
    </row>
    <row r="185" s="14" customFormat="1">
      <c r="A185" s="14"/>
      <c r="B185" s="244"/>
      <c r="C185" s="245"/>
      <c r="D185" s="235" t="s">
        <v>177</v>
      </c>
      <c r="E185" s="246" t="s">
        <v>19</v>
      </c>
      <c r="F185" s="247" t="s">
        <v>491</v>
      </c>
      <c r="G185" s="245"/>
      <c r="H185" s="248">
        <v>2.3039999999999998</v>
      </c>
      <c r="I185" s="249"/>
      <c r="J185" s="245"/>
      <c r="K185" s="245"/>
      <c r="L185" s="250"/>
      <c r="M185" s="251"/>
      <c r="N185" s="252"/>
      <c r="O185" s="252"/>
      <c r="P185" s="252"/>
      <c r="Q185" s="252"/>
      <c r="R185" s="252"/>
      <c r="S185" s="252"/>
      <c r="T185" s="253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4" t="s">
        <v>177</v>
      </c>
      <c r="AU185" s="254" t="s">
        <v>81</v>
      </c>
      <c r="AV185" s="14" t="s">
        <v>81</v>
      </c>
      <c r="AW185" s="14" t="s">
        <v>33</v>
      </c>
      <c r="AX185" s="14" t="s">
        <v>71</v>
      </c>
      <c r="AY185" s="254" t="s">
        <v>166</v>
      </c>
    </row>
    <row r="186" s="15" customFormat="1">
      <c r="A186" s="15"/>
      <c r="B186" s="255"/>
      <c r="C186" s="256"/>
      <c r="D186" s="235" t="s">
        <v>177</v>
      </c>
      <c r="E186" s="257" t="s">
        <v>19</v>
      </c>
      <c r="F186" s="258" t="s">
        <v>180</v>
      </c>
      <c r="G186" s="256"/>
      <c r="H186" s="259">
        <v>2.3039999999999998</v>
      </c>
      <c r="I186" s="260"/>
      <c r="J186" s="256"/>
      <c r="K186" s="256"/>
      <c r="L186" s="261"/>
      <c r="M186" s="262"/>
      <c r="N186" s="263"/>
      <c r="O186" s="263"/>
      <c r="P186" s="263"/>
      <c r="Q186" s="263"/>
      <c r="R186" s="263"/>
      <c r="S186" s="263"/>
      <c r="T186" s="264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5" t="s">
        <v>177</v>
      </c>
      <c r="AU186" s="265" t="s">
        <v>81</v>
      </c>
      <c r="AV186" s="15" t="s">
        <v>173</v>
      </c>
      <c r="AW186" s="15" t="s">
        <v>33</v>
      </c>
      <c r="AX186" s="15" t="s">
        <v>79</v>
      </c>
      <c r="AY186" s="265" t="s">
        <v>166</v>
      </c>
    </row>
    <row r="187" s="2" customFormat="1" ht="16.5" customHeight="1">
      <c r="A187" s="41"/>
      <c r="B187" s="42"/>
      <c r="C187" s="215" t="s">
        <v>243</v>
      </c>
      <c r="D187" s="215" t="s">
        <v>168</v>
      </c>
      <c r="E187" s="216" t="s">
        <v>492</v>
      </c>
      <c r="F187" s="217" t="s">
        <v>493</v>
      </c>
      <c r="G187" s="218" t="s">
        <v>188</v>
      </c>
      <c r="H187" s="219">
        <v>2.3039999999999998</v>
      </c>
      <c r="I187" s="220"/>
      <c r="J187" s="221">
        <f>ROUND(I187*H187,2)</f>
        <v>0</v>
      </c>
      <c r="K187" s="217" t="s">
        <v>172</v>
      </c>
      <c r="L187" s="47"/>
      <c r="M187" s="222" t="s">
        <v>19</v>
      </c>
      <c r="N187" s="223" t="s">
        <v>42</v>
      </c>
      <c r="O187" s="87"/>
      <c r="P187" s="224">
        <f>O187*H187</f>
        <v>0</v>
      </c>
      <c r="Q187" s="224">
        <v>0</v>
      </c>
      <c r="R187" s="224">
        <f>Q187*H187</f>
        <v>0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173</v>
      </c>
      <c r="AT187" s="226" t="s">
        <v>168</v>
      </c>
      <c r="AU187" s="226" t="s">
        <v>81</v>
      </c>
      <c r="AY187" s="20" t="s">
        <v>166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79</v>
      </c>
      <c r="BK187" s="227">
        <f>ROUND(I187*H187,2)</f>
        <v>0</v>
      </c>
      <c r="BL187" s="20" t="s">
        <v>173</v>
      </c>
      <c r="BM187" s="226" t="s">
        <v>494</v>
      </c>
    </row>
    <row r="188" s="2" customFormat="1">
      <c r="A188" s="41"/>
      <c r="B188" s="42"/>
      <c r="C188" s="43"/>
      <c r="D188" s="228" t="s">
        <v>175</v>
      </c>
      <c r="E188" s="43"/>
      <c r="F188" s="229" t="s">
        <v>495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175</v>
      </c>
      <c r="AU188" s="20" t="s">
        <v>81</v>
      </c>
    </row>
    <row r="189" s="13" customFormat="1">
      <c r="A189" s="13"/>
      <c r="B189" s="233"/>
      <c r="C189" s="234"/>
      <c r="D189" s="235" t="s">
        <v>177</v>
      </c>
      <c r="E189" s="236" t="s">
        <v>19</v>
      </c>
      <c r="F189" s="237" t="s">
        <v>435</v>
      </c>
      <c r="G189" s="234"/>
      <c r="H189" s="236" t="s">
        <v>19</v>
      </c>
      <c r="I189" s="238"/>
      <c r="J189" s="234"/>
      <c r="K189" s="234"/>
      <c r="L189" s="239"/>
      <c r="M189" s="240"/>
      <c r="N189" s="241"/>
      <c r="O189" s="241"/>
      <c r="P189" s="241"/>
      <c r="Q189" s="241"/>
      <c r="R189" s="241"/>
      <c r="S189" s="241"/>
      <c r="T189" s="242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3" t="s">
        <v>177</v>
      </c>
      <c r="AU189" s="243" t="s">
        <v>81</v>
      </c>
      <c r="AV189" s="13" t="s">
        <v>79</v>
      </c>
      <c r="AW189" s="13" t="s">
        <v>33</v>
      </c>
      <c r="AX189" s="13" t="s">
        <v>71</v>
      </c>
      <c r="AY189" s="243" t="s">
        <v>166</v>
      </c>
    </row>
    <row r="190" s="13" customFormat="1">
      <c r="A190" s="13"/>
      <c r="B190" s="233"/>
      <c r="C190" s="234"/>
      <c r="D190" s="235" t="s">
        <v>177</v>
      </c>
      <c r="E190" s="236" t="s">
        <v>19</v>
      </c>
      <c r="F190" s="237" t="s">
        <v>446</v>
      </c>
      <c r="G190" s="234"/>
      <c r="H190" s="236" t="s">
        <v>19</v>
      </c>
      <c r="I190" s="238"/>
      <c r="J190" s="234"/>
      <c r="K190" s="234"/>
      <c r="L190" s="239"/>
      <c r="M190" s="240"/>
      <c r="N190" s="241"/>
      <c r="O190" s="241"/>
      <c r="P190" s="241"/>
      <c r="Q190" s="241"/>
      <c r="R190" s="241"/>
      <c r="S190" s="241"/>
      <c r="T190" s="242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3" t="s">
        <v>177</v>
      </c>
      <c r="AU190" s="243" t="s">
        <v>81</v>
      </c>
      <c r="AV190" s="13" t="s">
        <v>79</v>
      </c>
      <c r="AW190" s="13" t="s">
        <v>33</v>
      </c>
      <c r="AX190" s="13" t="s">
        <v>71</v>
      </c>
      <c r="AY190" s="243" t="s">
        <v>166</v>
      </c>
    </row>
    <row r="191" s="14" customFormat="1">
      <c r="A191" s="14"/>
      <c r="B191" s="244"/>
      <c r="C191" s="245"/>
      <c r="D191" s="235" t="s">
        <v>177</v>
      </c>
      <c r="E191" s="246" t="s">
        <v>19</v>
      </c>
      <c r="F191" s="247" t="s">
        <v>491</v>
      </c>
      <c r="G191" s="245"/>
      <c r="H191" s="248">
        <v>2.3039999999999998</v>
      </c>
      <c r="I191" s="249"/>
      <c r="J191" s="245"/>
      <c r="K191" s="245"/>
      <c r="L191" s="250"/>
      <c r="M191" s="251"/>
      <c r="N191" s="252"/>
      <c r="O191" s="252"/>
      <c r="P191" s="252"/>
      <c r="Q191" s="252"/>
      <c r="R191" s="252"/>
      <c r="S191" s="252"/>
      <c r="T191" s="25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4" t="s">
        <v>177</v>
      </c>
      <c r="AU191" s="254" t="s">
        <v>81</v>
      </c>
      <c r="AV191" s="14" t="s">
        <v>81</v>
      </c>
      <c r="AW191" s="14" t="s">
        <v>33</v>
      </c>
      <c r="AX191" s="14" t="s">
        <v>71</v>
      </c>
      <c r="AY191" s="254" t="s">
        <v>166</v>
      </c>
    </row>
    <row r="192" s="15" customFormat="1">
      <c r="A192" s="15"/>
      <c r="B192" s="255"/>
      <c r="C192" s="256"/>
      <c r="D192" s="235" t="s">
        <v>177</v>
      </c>
      <c r="E192" s="257" t="s">
        <v>19</v>
      </c>
      <c r="F192" s="258" t="s">
        <v>180</v>
      </c>
      <c r="G192" s="256"/>
      <c r="H192" s="259">
        <v>2.3039999999999998</v>
      </c>
      <c r="I192" s="260"/>
      <c r="J192" s="256"/>
      <c r="K192" s="256"/>
      <c r="L192" s="261"/>
      <c r="M192" s="262"/>
      <c r="N192" s="263"/>
      <c r="O192" s="263"/>
      <c r="P192" s="263"/>
      <c r="Q192" s="263"/>
      <c r="R192" s="263"/>
      <c r="S192" s="263"/>
      <c r="T192" s="264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5" t="s">
        <v>177</v>
      </c>
      <c r="AU192" s="265" t="s">
        <v>81</v>
      </c>
      <c r="AV192" s="15" t="s">
        <v>173</v>
      </c>
      <c r="AW192" s="15" t="s">
        <v>33</v>
      </c>
      <c r="AX192" s="15" t="s">
        <v>79</v>
      </c>
      <c r="AY192" s="265" t="s">
        <v>166</v>
      </c>
    </row>
    <row r="193" s="2" customFormat="1" ht="16.5" customHeight="1">
      <c r="A193" s="41"/>
      <c r="B193" s="42"/>
      <c r="C193" s="215" t="s">
        <v>8</v>
      </c>
      <c r="D193" s="215" t="s">
        <v>168</v>
      </c>
      <c r="E193" s="216" t="s">
        <v>496</v>
      </c>
      <c r="F193" s="217" t="s">
        <v>497</v>
      </c>
      <c r="G193" s="218" t="s">
        <v>234</v>
      </c>
      <c r="H193" s="219">
        <v>0.16500000000000001</v>
      </c>
      <c r="I193" s="220"/>
      <c r="J193" s="221">
        <f>ROUND(I193*H193,2)</f>
        <v>0</v>
      </c>
      <c r="K193" s="217" t="s">
        <v>172</v>
      </c>
      <c r="L193" s="47"/>
      <c r="M193" s="222" t="s">
        <v>19</v>
      </c>
      <c r="N193" s="223" t="s">
        <v>42</v>
      </c>
      <c r="O193" s="87"/>
      <c r="P193" s="224">
        <f>O193*H193</f>
        <v>0</v>
      </c>
      <c r="Q193" s="224">
        <v>1.06277</v>
      </c>
      <c r="R193" s="224">
        <f>Q193*H193</f>
        <v>0.17535705000000001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173</v>
      </c>
      <c r="AT193" s="226" t="s">
        <v>168</v>
      </c>
      <c r="AU193" s="226" t="s">
        <v>81</v>
      </c>
      <c r="AY193" s="20" t="s">
        <v>166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79</v>
      </c>
      <c r="BK193" s="227">
        <f>ROUND(I193*H193,2)</f>
        <v>0</v>
      </c>
      <c r="BL193" s="20" t="s">
        <v>173</v>
      </c>
      <c r="BM193" s="226" t="s">
        <v>498</v>
      </c>
    </row>
    <row r="194" s="2" customFormat="1">
      <c r="A194" s="41"/>
      <c r="B194" s="42"/>
      <c r="C194" s="43"/>
      <c r="D194" s="228" t="s">
        <v>175</v>
      </c>
      <c r="E194" s="43"/>
      <c r="F194" s="229" t="s">
        <v>499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175</v>
      </c>
      <c r="AU194" s="20" t="s">
        <v>81</v>
      </c>
    </row>
    <row r="195" s="13" customFormat="1">
      <c r="A195" s="13"/>
      <c r="B195" s="233"/>
      <c r="C195" s="234"/>
      <c r="D195" s="235" t="s">
        <v>177</v>
      </c>
      <c r="E195" s="236" t="s">
        <v>19</v>
      </c>
      <c r="F195" s="237" t="s">
        <v>435</v>
      </c>
      <c r="G195" s="234"/>
      <c r="H195" s="236" t="s">
        <v>19</v>
      </c>
      <c r="I195" s="238"/>
      <c r="J195" s="234"/>
      <c r="K195" s="234"/>
      <c r="L195" s="239"/>
      <c r="M195" s="240"/>
      <c r="N195" s="241"/>
      <c r="O195" s="241"/>
      <c r="P195" s="241"/>
      <c r="Q195" s="241"/>
      <c r="R195" s="241"/>
      <c r="S195" s="241"/>
      <c r="T195" s="242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3" t="s">
        <v>177</v>
      </c>
      <c r="AU195" s="243" t="s">
        <v>81</v>
      </c>
      <c r="AV195" s="13" t="s">
        <v>79</v>
      </c>
      <c r="AW195" s="13" t="s">
        <v>33</v>
      </c>
      <c r="AX195" s="13" t="s">
        <v>71</v>
      </c>
      <c r="AY195" s="243" t="s">
        <v>166</v>
      </c>
    </row>
    <row r="196" s="13" customFormat="1">
      <c r="A196" s="13"/>
      <c r="B196" s="233"/>
      <c r="C196" s="234"/>
      <c r="D196" s="235" t="s">
        <v>177</v>
      </c>
      <c r="E196" s="236" t="s">
        <v>19</v>
      </c>
      <c r="F196" s="237" t="s">
        <v>446</v>
      </c>
      <c r="G196" s="234"/>
      <c r="H196" s="236" t="s">
        <v>19</v>
      </c>
      <c r="I196" s="238"/>
      <c r="J196" s="234"/>
      <c r="K196" s="234"/>
      <c r="L196" s="239"/>
      <c r="M196" s="240"/>
      <c r="N196" s="241"/>
      <c r="O196" s="241"/>
      <c r="P196" s="241"/>
      <c r="Q196" s="241"/>
      <c r="R196" s="241"/>
      <c r="S196" s="241"/>
      <c r="T196" s="242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3" t="s">
        <v>177</v>
      </c>
      <c r="AU196" s="243" t="s">
        <v>81</v>
      </c>
      <c r="AV196" s="13" t="s">
        <v>79</v>
      </c>
      <c r="AW196" s="13" t="s">
        <v>33</v>
      </c>
      <c r="AX196" s="13" t="s">
        <v>71</v>
      </c>
      <c r="AY196" s="243" t="s">
        <v>166</v>
      </c>
    </row>
    <row r="197" s="13" customFormat="1">
      <c r="A197" s="13"/>
      <c r="B197" s="233"/>
      <c r="C197" s="234"/>
      <c r="D197" s="235" t="s">
        <v>177</v>
      </c>
      <c r="E197" s="236" t="s">
        <v>19</v>
      </c>
      <c r="F197" s="237" t="s">
        <v>467</v>
      </c>
      <c r="G197" s="234"/>
      <c r="H197" s="236" t="s">
        <v>19</v>
      </c>
      <c r="I197" s="238"/>
      <c r="J197" s="234"/>
      <c r="K197" s="234"/>
      <c r="L197" s="239"/>
      <c r="M197" s="240"/>
      <c r="N197" s="241"/>
      <c r="O197" s="241"/>
      <c r="P197" s="241"/>
      <c r="Q197" s="241"/>
      <c r="R197" s="241"/>
      <c r="S197" s="241"/>
      <c r="T197" s="242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3" t="s">
        <v>177</v>
      </c>
      <c r="AU197" s="243" t="s">
        <v>81</v>
      </c>
      <c r="AV197" s="13" t="s">
        <v>79</v>
      </c>
      <c r="AW197" s="13" t="s">
        <v>33</v>
      </c>
      <c r="AX197" s="13" t="s">
        <v>71</v>
      </c>
      <c r="AY197" s="243" t="s">
        <v>166</v>
      </c>
    </row>
    <row r="198" s="14" customFormat="1">
      <c r="A198" s="14"/>
      <c r="B198" s="244"/>
      <c r="C198" s="245"/>
      <c r="D198" s="235" t="s">
        <v>177</v>
      </c>
      <c r="E198" s="246" t="s">
        <v>19</v>
      </c>
      <c r="F198" s="247" t="s">
        <v>500</v>
      </c>
      <c r="G198" s="245"/>
      <c r="H198" s="248">
        <v>0.044999999999999998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4" t="s">
        <v>177</v>
      </c>
      <c r="AU198" s="254" t="s">
        <v>81</v>
      </c>
      <c r="AV198" s="14" t="s">
        <v>81</v>
      </c>
      <c r="AW198" s="14" t="s">
        <v>33</v>
      </c>
      <c r="AX198" s="14" t="s">
        <v>71</v>
      </c>
      <c r="AY198" s="254" t="s">
        <v>166</v>
      </c>
    </row>
    <row r="199" s="13" customFormat="1">
      <c r="A199" s="13"/>
      <c r="B199" s="233"/>
      <c r="C199" s="234"/>
      <c r="D199" s="235" t="s">
        <v>177</v>
      </c>
      <c r="E199" s="236" t="s">
        <v>19</v>
      </c>
      <c r="F199" s="237" t="s">
        <v>469</v>
      </c>
      <c r="G199" s="234"/>
      <c r="H199" s="236" t="s">
        <v>19</v>
      </c>
      <c r="I199" s="238"/>
      <c r="J199" s="234"/>
      <c r="K199" s="234"/>
      <c r="L199" s="239"/>
      <c r="M199" s="240"/>
      <c r="N199" s="241"/>
      <c r="O199" s="241"/>
      <c r="P199" s="241"/>
      <c r="Q199" s="241"/>
      <c r="R199" s="241"/>
      <c r="S199" s="241"/>
      <c r="T199" s="242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3" t="s">
        <v>177</v>
      </c>
      <c r="AU199" s="243" t="s">
        <v>81</v>
      </c>
      <c r="AV199" s="13" t="s">
        <v>79</v>
      </c>
      <c r="AW199" s="13" t="s">
        <v>33</v>
      </c>
      <c r="AX199" s="13" t="s">
        <v>71</v>
      </c>
      <c r="AY199" s="243" t="s">
        <v>166</v>
      </c>
    </row>
    <row r="200" s="14" customFormat="1">
      <c r="A200" s="14"/>
      <c r="B200" s="244"/>
      <c r="C200" s="245"/>
      <c r="D200" s="235" t="s">
        <v>177</v>
      </c>
      <c r="E200" s="246" t="s">
        <v>19</v>
      </c>
      <c r="F200" s="247" t="s">
        <v>500</v>
      </c>
      <c r="G200" s="245"/>
      <c r="H200" s="248">
        <v>0.044999999999999998</v>
      </c>
      <c r="I200" s="249"/>
      <c r="J200" s="245"/>
      <c r="K200" s="245"/>
      <c r="L200" s="250"/>
      <c r="M200" s="251"/>
      <c r="N200" s="252"/>
      <c r="O200" s="252"/>
      <c r="P200" s="252"/>
      <c r="Q200" s="252"/>
      <c r="R200" s="252"/>
      <c r="S200" s="252"/>
      <c r="T200" s="253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4" t="s">
        <v>177</v>
      </c>
      <c r="AU200" s="254" t="s">
        <v>81</v>
      </c>
      <c r="AV200" s="14" t="s">
        <v>81</v>
      </c>
      <c r="AW200" s="14" t="s">
        <v>33</v>
      </c>
      <c r="AX200" s="14" t="s">
        <v>71</v>
      </c>
      <c r="AY200" s="254" t="s">
        <v>166</v>
      </c>
    </row>
    <row r="201" s="13" customFormat="1">
      <c r="A201" s="13"/>
      <c r="B201" s="233"/>
      <c r="C201" s="234"/>
      <c r="D201" s="235" t="s">
        <v>177</v>
      </c>
      <c r="E201" s="236" t="s">
        <v>19</v>
      </c>
      <c r="F201" s="237" t="s">
        <v>470</v>
      </c>
      <c r="G201" s="234"/>
      <c r="H201" s="236" t="s">
        <v>19</v>
      </c>
      <c r="I201" s="238"/>
      <c r="J201" s="234"/>
      <c r="K201" s="234"/>
      <c r="L201" s="239"/>
      <c r="M201" s="240"/>
      <c r="N201" s="241"/>
      <c r="O201" s="241"/>
      <c r="P201" s="241"/>
      <c r="Q201" s="241"/>
      <c r="R201" s="241"/>
      <c r="S201" s="241"/>
      <c r="T201" s="242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3" t="s">
        <v>177</v>
      </c>
      <c r="AU201" s="243" t="s">
        <v>81</v>
      </c>
      <c r="AV201" s="13" t="s">
        <v>79</v>
      </c>
      <c r="AW201" s="13" t="s">
        <v>33</v>
      </c>
      <c r="AX201" s="13" t="s">
        <v>71</v>
      </c>
      <c r="AY201" s="243" t="s">
        <v>166</v>
      </c>
    </row>
    <row r="202" s="14" customFormat="1">
      <c r="A202" s="14"/>
      <c r="B202" s="244"/>
      <c r="C202" s="245"/>
      <c r="D202" s="235" t="s">
        <v>177</v>
      </c>
      <c r="E202" s="246" t="s">
        <v>19</v>
      </c>
      <c r="F202" s="247" t="s">
        <v>501</v>
      </c>
      <c r="G202" s="245"/>
      <c r="H202" s="248">
        <v>0.055</v>
      </c>
      <c r="I202" s="249"/>
      <c r="J202" s="245"/>
      <c r="K202" s="245"/>
      <c r="L202" s="250"/>
      <c r="M202" s="251"/>
      <c r="N202" s="252"/>
      <c r="O202" s="252"/>
      <c r="P202" s="252"/>
      <c r="Q202" s="252"/>
      <c r="R202" s="252"/>
      <c r="S202" s="252"/>
      <c r="T202" s="253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4" t="s">
        <v>177</v>
      </c>
      <c r="AU202" s="254" t="s">
        <v>81</v>
      </c>
      <c r="AV202" s="14" t="s">
        <v>81</v>
      </c>
      <c r="AW202" s="14" t="s">
        <v>33</v>
      </c>
      <c r="AX202" s="14" t="s">
        <v>71</v>
      </c>
      <c r="AY202" s="254" t="s">
        <v>166</v>
      </c>
    </row>
    <row r="203" s="13" customFormat="1">
      <c r="A203" s="13"/>
      <c r="B203" s="233"/>
      <c r="C203" s="234"/>
      <c r="D203" s="235" t="s">
        <v>177</v>
      </c>
      <c r="E203" s="236" t="s">
        <v>19</v>
      </c>
      <c r="F203" s="237" t="s">
        <v>472</v>
      </c>
      <c r="G203" s="234"/>
      <c r="H203" s="236" t="s">
        <v>19</v>
      </c>
      <c r="I203" s="238"/>
      <c r="J203" s="234"/>
      <c r="K203" s="234"/>
      <c r="L203" s="239"/>
      <c r="M203" s="240"/>
      <c r="N203" s="241"/>
      <c r="O203" s="241"/>
      <c r="P203" s="241"/>
      <c r="Q203" s="241"/>
      <c r="R203" s="241"/>
      <c r="S203" s="241"/>
      <c r="T203" s="242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3" t="s">
        <v>177</v>
      </c>
      <c r="AU203" s="243" t="s">
        <v>81</v>
      </c>
      <c r="AV203" s="13" t="s">
        <v>79</v>
      </c>
      <c r="AW203" s="13" t="s">
        <v>33</v>
      </c>
      <c r="AX203" s="13" t="s">
        <v>71</v>
      </c>
      <c r="AY203" s="243" t="s">
        <v>166</v>
      </c>
    </row>
    <row r="204" s="14" customFormat="1">
      <c r="A204" s="14"/>
      <c r="B204" s="244"/>
      <c r="C204" s="245"/>
      <c r="D204" s="235" t="s">
        <v>177</v>
      </c>
      <c r="E204" s="246" t="s">
        <v>19</v>
      </c>
      <c r="F204" s="247" t="s">
        <v>502</v>
      </c>
      <c r="G204" s="245"/>
      <c r="H204" s="248">
        <v>0.02</v>
      </c>
      <c r="I204" s="249"/>
      <c r="J204" s="245"/>
      <c r="K204" s="245"/>
      <c r="L204" s="250"/>
      <c r="M204" s="251"/>
      <c r="N204" s="252"/>
      <c r="O204" s="252"/>
      <c r="P204" s="252"/>
      <c r="Q204" s="252"/>
      <c r="R204" s="252"/>
      <c r="S204" s="252"/>
      <c r="T204" s="253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4" t="s">
        <v>177</v>
      </c>
      <c r="AU204" s="254" t="s">
        <v>81</v>
      </c>
      <c r="AV204" s="14" t="s">
        <v>81</v>
      </c>
      <c r="AW204" s="14" t="s">
        <v>33</v>
      </c>
      <c r="AX204" s="14" t="s">
        <v>71</v>
      </c>
      <c r="AY204" s="254" t="s">
        <v>166</v>
      </c>
    </row>
    <row r="205" s="15" customFormat="1">
      <c r="A205" s="15"/>
      <c r="B205" s="255"/>
      <c r="C205" s="256"/>
      <c r="D205" s="235" t="s">
        <v>177</v>
      </c>
      <c r="E205" s="257" t="s">
        <v>19</v>
      </c>
      <c r="F205" s="258" t="s">
        <v>180</v>
      </c>
      <c r="G205" s="256"/>
      <c r="H205" s="259">
        <v>0.16499999999999998</v>
      </c>
      <c r="I205" s="260"/>
      <c r="J205" s="256"/>
      <c r="K205" s="256"/>
      <c r="L205" s="261"/>
      <c r="M205" s="262"/>
      <c r="N205" s="263"/>
      <c r="O205" s="263"/>
      <c r="P205" s="263"/>
      <c r="Q205" s="263"/>
      <c r="R205" s="263"/>
      <c r="S205" s="263"/>
      <c r="T205" s="264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5" t="s">
        <v>177</v>
      </c>
      <c r="AU205" s="265" t="s">
        <v>81</v>
      </c>
      <c r="AV205" s="15" t="s">
        <v>173</v>
      </c>
      <c r="AW205" s="15" t="s">
        <v>33</v>
      </c>
      <c r="AX205" s="15" t="s">
        <v>79</v>
      </c>
      <c r="AY205" s="265" t="s">
        <v>166</v>
      </c>
    </row>
    <row r="206" s="2" customFormat="1" ht="16.5" customHeight="1">
      <c r="A206" s="41"/>
      <c r="B206" s="42"/>
      <c r="C206" s="215" t="s">
        <v>263</v>
      </c>
      <c r="D206" s="215" t="s">
        <v>168</v>
      </c>
      <c r="E206" s="216" t="s">
        <v>503</v>
      </c>
      <c r="F206" s="217" t="s">
        <v>504</v>
      </c>
      <c r="G206" s="218" t="s">
        <v>188</v>
      </c>
      <c r="H206" s="219">
        <v>26</v>
      </c>
      <c r="I206" s="220"/>
      <c r="J206" s="221">
        <f>ROUND(I206*H206,2)</f>
        <v>0</v>
      </c>
      <c r="K206" s="217" t="s">
        <v>172</v>
      </c>
      <c r="L206" s="47"/>
      <c r="M206" s="222" t="s">
        <v>19</v>
      </c>
      <c r="N206" s="223" t="s">
        <v>42</v>
      </c>
      <c r="O206" s="87"/>
      <c r="P206" s="224">
        <f>O206*H206</f>
        <v>0</v>
      </c>
      <c r="Q206" s="224">
        <v>0.00012999999999999999</v>
      </c>
      <c r="R206" s="224">
        <f>Q206*H206</f>
        <v>0.0033799999999999998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173</v>
      </c>
      <c r="AT206" s="226" t="s">
        <v>168</v>
      </c>
      <c r="AU206" s="226" t="s">
        <v>81</v>
      </c>
      <c r="AY206" s="20" t="s">
        <v>166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79</v>
      </c>
      <c r="BK206" s="227">
        <f>ROUND(I206*H206,2)</f>
        <v>0</v>
      </c>
      <c r="BL206" s="20" t="s">
        <v>173</v>
      </c>
      <c r="BM206" s="226" t="s">
        <v>505</v>
      </c>
    </row>
    <row r="207" s="2" customFormat="1">
      <c r="A207" s="41"/>
      <c r="B207" s="42"/>
      <c r="C207" s="43"/>
      <c r="D207" s="228" t="s">
        <v>175</v>
      </c>
      <c r="E207" s="43"/>
      <c r="F207" s="229" t="s">
        <v>506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175</v>
      </c>
      <c r="AU207" s="20" t="s">
        <v>81</v>
      </c>
    </row>
    <row r="208" s="13" customFormat="1">
      <c r="A208" s="13"/>
      <c r="B208" s="233"/>
      <c r="C208" s="234"/>
      <c r="D208" s="235" t="s">
        <v>177</v>
      </c>
      <c r="E208" s="236" t="s">
        <v>19</v>
      </c>
      <c r="F208" s="237" t="s">
        <v>435</v>
      </c>
      <c r="G208" s="234"/>
      <c r="H208" s="236" t="s">
        <v>19</v>
      </c>
      <c r="I208" s="238"/>
      <c r="J208" s="234"/>
      <c r="K208" s="234"/>
      <c r="L208" s="239"/>
      <c r="M208" s="240"/>
      <c r="N208" s="241"/>
      <c r="O208" s="241"/>
      <c r="P208" s="241"/>
      <c r="Q208" s="241"/>
      <c r="R208" s="241"/>
      <c r="S208" s="241"/>
      <c r="T208" s="242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3" t="s">
        <v>177</v>
      </c>
      <c r="AU208" s="243" t="s">
        <v>81</v>
      </c>
      <c r="AV208" s="13" t="s">
        <v>79</v>
      </c>
      <c r="AW208" s="13" t="s">
        <v>33</v>
      </c>
      <c r="AX208" s="13" t="s">
        <v>71</v>
      </c>
      <c r="AY208" s="243" t="s">
        <v>166</v>
      </c>
    </row>
    <row r="209" s="13" customFormat="1">
      <c r="A209" s="13"/>
      <c r="B209" s="233"/>
      <c r="C209" s="234"/>
      <c r="D209" s="235" t="s">
        <v>177</v>
      </c>
      <c r="E209" s="236" t="s">
        <v>19</v>
      </c>
      <c r="F209" s="237" t="s">
        <v>446</v>
      </c>
      <c r="G209" s="234"/>
      <c r="H209" s="236" t="s">
        <v>19</v>
      </c>
      <c r="I209" s="238"/>
      <c r="J209" s="234"/>
      <c r="K209" s="234"/>
      <c r="L209" s="239"/>
      <c r="M209" s="240"/>
      <c r="N209" s="241"/>
      <c r="O209" s="241"/>
      <c r="P209" s="241"/>
      <c r="Q209" s="241"/>
      <c r="R209" s="241"/>
      <c r="S209" s="241"/>
      <c r="T209" s="242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3" t="s">
        <v>177</v>
      </c>
      <c r="AU209" s="243" t="s">
        <v>81</v>
      </c>
      <c r="AV209" s="13" t="s">
        <v>79</v>
      </c>
      <c r="AW209" s="13" t="s">
        <v>33</v>
      </c>
      <c r="AX209" s="13" t="s">
        <v>71</v>
      </c>
      <c r="AY209" s="243" t="s">
        <v>166</v>
      </c>
    </row>
    <row r="210" s="13" customFormat="1">
      <c r="A210" s="13"/>
      <c r="B210" s="233"/>
      <c r="C210" s="234"/>
      <c r="D210" s="235" t="s">
        <v>177</v>
      </c>
      <c r="E210" s="236" t="s">
        <v>19</v>
      </c>
      <c r="F210" s="237" t="s">
        <v>467</v>
      </c>
      <c r="G210" s="234"/>
      <c r="H210" s="236" t="s">
        <v>19</v>
      </c>
      <c r="I210" s="238"/>
      <c r="J210" s="234"/>
      <c r="K210" s="234"/>
      <c r="L210" s="239"/>
      <c r="M210" s="240"/>
      <c r="N210" s="241"/>
      <c r="O210" s="241"/>
      <c r="P210" s="241"/>
      <c r="Q210" s="241"/>
      <c r="R210" s="241"/>
      <c r="S210" s="241"/>
      <c r="T210" s="24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3" t="s">
        <v>177</v>
      </c>
      <c r="AU210" s="243" t="s">
        <v>81</v>
      </c>
      <c r="AV210" s="13" t="s">
        <v>79</v>
      </c>
      <c r="AW210" s="13" t="s">
        <v>33</v>
      </c>
      <c r="AX210" s="13" t="s">
        <v>71</v>
      </c>
      <c r="AY210" s="243" t="s">
        <v>166</v>
      </c>
    </row>
    <row r="211" s="14" customFormat="1">
      <c r="A211" s="14"/>
      <c r="B211" s="244"/>
      <c r="C211" s="245"/>
      <c r="D211" s="235" t="s">
        <v>177</v>
      </c>
      <c r="E211" s="246" t="s">
        <v>19</v>
      </c>
      <c r="F211" s="247" t="s">
        <v>507</v>
      </c>
      <c r="G211" s="245"/>
      <c r="H211" s="248">
        <v>7.0700000000000003</v>
      </c>
      <c r="I211" s="249"/>
      <c r="J211" s="245"/>
      <c r="K211" s="245"/>
      <c r="L211" s="250"/>
      <c r="M211" s="251"/>
      <c r="N211" s="252"/>
      <c r="O211" s="252"/>
      <c r="P211" s="252"/>
      <c r="Q211" s="252"/>
      <c r="R211" s="252"/>
      <c r="S211" s="252"/>
      <c r="T211" s="253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4" t="s">
        <v>177</v>
      </c>
      <c r="AU211" s="254" t="s">
        <v>81</v>
      </c>
      <c r="AV211" s="14" t="s">
        <v>81</v>
      </c>
      <c r="AW211" s="14" t="s">
        <v>33</v>
      </c>
      <c r="AX211" s="14" t="s">
        <v>71</v>
      </c>
      <c r="AY211" s="254" t="s">
        <v>166</v>
      </c>
    </row>
    <row r="212" s="13" customFormat="1">
      <c r="A212" s="13"/>
      <c r="B212" s="233"/>
      <c r="C212" s="234"/>
      <c r="D212" s="235" t="s">
        <v>177</v>
      </c>
      <c r="E212" s="236" t="s">
        <v>19</v>
      </c>
      <c r="F212" s="237" t="s">
        <v>469</v>
      </c>
      <c r="G212" s="234"/>
      <c r="H212" s="236" t="s">
        <v>19</v>
      </c>
      <c r="I212" s="238"/>
      <c r="J212" s="234"/>
      <c r="K212" s="234"/>
      <c r="L212" s="239"/>
      <c r="M212" s="240"/>
      <c r="N212" s="241"/>
      <c r="O212" s="241"/>
      <c r="P212" s="241"/>
      <c r="Q212" s="241"/>
      <c r="R212" s="241"/>
      <c r="S212" s="241"/>
      <c r="T212" s="242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3" t="s">
        <v>177</v>
      </c>
      <c r="AU212" s="243" t="s">
        <v>81</v>
      </c>
      <c r="AV212" s="13" t="s">
        <v>79</v>
      </c>
      <c r="AW212" s="13" t="s">
        <v>33</v>
      </c>
      <c r="AX212" s="13" t="s">
        <v>71</v>
      </c>
      <c r="AY212" s="243" t="s">
        <v>166</v>
      </c>
    </row>
    <row r="213" s="14" customFormat="1">
      <c r="A213" s="14"/>
      <c r="B213" s="244"/>
      <c r="C213" s="245"/>
      <c r="D213" s="235" t="s">
        <v>177</v>
      </c>
      <c r="E213" s="246" t="s">
        <v>19</v>
      </c>
      <c r="F213" s="247" t="s">
        <v>507</v>
      </c>
      <c r="G213" s="245"/>
      <c r="H213" s="248">
        <v>7.0700000000000003</v>
      </c>
      <c r="I213" s="249"/>
      <c r="J213" s="245"/>
      <c r="K213" s="245"/>
      <c r="L213" s="250"/>
      <c r="M213" s="251"/>
      <c r="N213" s="252"/>
      <c r="O213" s="252"/>
      <c r="P213" s="252"/>
      <c r="Q213" s="252"/>
      <c r="R213" s="252"/>
      <c r="S213" s="252"/>
      <c r="T213" s="253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4" t="s">
        <v>177</v>
      </c>
      <c r="AU213" s="254" t="s">
        <v>81</v>
      </c>
      <c r="AV213" s="14" t="s">
        <v>81</v>
      </c>
      <c r="AW213" s="14" t="s">
        <v>33</v>
      </c>
      <c r="AX213" s="14" t="s">
        <v>71</v>
      </c>
      <c r="AY213" s="254" t="s">
        <v>166</v>
      </c>
    </row>
    <row r="214" s="13" customFormat="1">
      <c r="A214" s="13"/>
      <c r="B214" s="233"/>
      <c r="C214" s="234"/>
      <c r="D214" s="235" t="s">
        <v>177</v>
      </c>
      <c r="E214" s="236" t="s">
        <v>19</v>
      </c>
      <c r="F214" s="237" t="s">
        <v>470</v>
      </c>
      <c r="G214" s="234"/>
      <c r="H214" s="236" t="s">
        <v>19</v>
      </c>
      <c r="I214" s="238"/>
      <c r="J214" s="234"/>
      <c r="K214" s="234"/>
      <c r="L214" s="239"/>
      <c r="M214" s="240"/>
      <c r="N214" s="241"/>
      <c r="O214" s="241"/>
      <c r="P214" s="241"/>
      <c r="Q214" s="241"/>
      <c r="R214" s="241"/>
      <c r="S214" s="241"/>
      <c r="T214" s="242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3" t="s">
        <v>177</v>
      </c>
      <c r="AU214" s="243" t="s">
        <v>81</v>
      </c>
      <c r="AV214" s="13" t="s">
        <v>79</v>
      </c>
      <c r="AW214" s="13" t="s">
        <v>33</v>
      </c>
      <c r="AX214" s="13" t="s">
        <v>71</v>
      </c>
      <c r="AY214" s="243" t="s">
        <v>166</v>
      </c>
    </row>
    <row r="215" s="14" customFormat="1">
      <c r="A215" s="14"/>
      <c r="B215" s="244"/>
      <c r="C215" s="245"/>
      <c r="D215" s="235" t="s">
        <v>177</v>
      </c>
      <c r="E215" s="246" t="s">
        <v>19</v>
      </c>
      <c r="F215" s="247" t="s">
        <v>508</v>
      </c>
      <c r="G215" s="245"/>
      <c r="H215" s="248">
        <v>8.6600000000000001</v>
      </c>
      <c r="I215" s="249"/>
      <c r="J215" s="245"/>
      <c r="K215" s="245"/>
      <c r="L215" s="250"/>
      <c r="M215" s="251"/>
      <c r="N215" s="252"/>
      <c r="O215" s="252"/>
      <c r="P215" s="252"/>
      <c r="Q215" s="252"/>
      <c r="R215" s="252"/>
      <c r="S215" s="252"/>
      <c r="T215" s="253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4" t="s">
        <v>177</v>
      </c>
      <c r="AU215" s="254" t="s">
        <v>81</v>
      </c>
      <c r="AV215" s="14" t="s">
        <v>81</v>
      </c>
      <c r="AW215" s="14" t="s">
        <v>33</v>
      </c>
      <c r="AX215" s="14" t="s">
        <v>71</v>
      </c>
      <c r="AY215" s="254" t="s">
        <v>166</v>
      </c>
    </row>
    <row r="216" s="13" customFormat="1">
      <c r="A216" s="13"/>
      <c r="B216" s="233"/>
      <c r="C216" s="234"/>
      <c r="D216" s="235" t="s">
        <v>177</v>
      </c>
      <c r="E216" s="236" t="s">
        <v>19</v>
      </c>
      <c r="F216" s="237" t="s">
        <v>472</v>
      </c>
      <c r="G216" s="234"/>
      <c r="H216" s="236" t="s">
        <v>19</v>
      </c>
      <c r="I216" s="238"/>
      <c r="J216" s="234"/>
      <c r="K216" s="234"/>
      <c r="L216" s="239"/>
      <c r="M216" s="240"/>
      <c r="N216" s="241"/>
      <c r="O216" s="241"/>
      <c r="P216" s="241"/>
      <c r="Q216" s="241"/>
      <c r="R216" s="241"/>
      <c r="S216" s="241"/>
      <c r="T216" s="242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3" t="s">
        <v>177</v>
      </c>
      <c r="AU216" s="243" t="s">
        <v>81</v>
      </c>
      <c r="AV216" s="13" t="s">
        <v>79</v>
      </c>
      <c r="AW216" s="13" t="s">
        <v>33</v>
      </c>
      <c r="AX216" s="13" t="s">
        <v>71</v>
      </c>
      <c r="AY216" s="243" t="s">
        <v>166</v>
      </c>
    </row>
    <row r="217" s="14" customFormat="1">
      <c r="A217" s="14"/>
      <c r="B217" s="244"/>
      <c r="C217" s="245"/>
      <c r="D217" s="235" t="s">
        <v>177</v>
      </c>
      <c r="E217" s="246" t="s">
        <v>19</v>
      </c>
      <c r="F217" s="247" t="s">
        <v>509</v>
      </c>
      <c r="G217" s="245"/>
      <c r="H217" s="248">
        <v>3.2000000000000002</v>
      </c>
      <c r="I217" s="249"/>
      <c r="J217" s="245"/>
      <c r="K217" s="245"/>
      <c r="L217" s="250"/>
      <c r="M217" s="251"/>
      <c r="N217" s="252"/>
      <c r="O217" s="252"/>
      <c r="P217" s="252"/>
      <c r="Q217" s="252"/>
      <c r="R217" s="252"/>
      <c r="S217" s="252"/>
      <c r="T217" s="253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4" t="s">
        <v>177</v>
      </c>
      <c r="AU217" s="254" t="s">
        <v>81</v>
      </c>
      <c r="AV217" s="14" t="s">
        <v>81</v>
      </c>
      <c r="AW217" s="14" t="s">
        <v>33</v>
      </c>
      <c r="AX217" s="14" t="s">
        <v>71</v>
      </c>
      <c r="AY217" s="254" t="s">
        <v>166</v>
      </c>
    </row>
    <row r="218" s="15" customFormat="1">
      <c r="A218" s="15"/>
      <c r="B218" s="255"/>
      <c r="C218" s="256"/>
      <c r="D218" s="235" t="s">
        <v>177</v>
      </c>
      <c r="E218" s="257" t="s">
        <v>19</v>
      </c>
      <c r="F218" s="258" t="s">
        <v>180</v>
      </c>
      <c r="G218" s="256"/>
      <c r="H218" s="259">
        <v>26</v>
      </c>
      <c r="I218" s="260"/>
      <c r="J218" s="256"/>
      <c r="K218" s="256"/>
      <c r="L218" s="261"/>
      <c r="M218" s="262"/>
      <c r="N218" s="263"/>
      <c r="O218" s="263"/>
      <c r="P218" s="263"/>
      <c r="Q218" s="263"/>
      <c r="R218" s="263"/>
      <c r="S218" s="263"/>
      <c r="T218" s="264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5" t="s">
        <v>177</v>
      </c>
      <c r="AU218" s="265" t="s">
        <v>81</v>
      </c>
      <c r="AV218" s="15" t="s">
        <v>173</v>
      </c>
      <c r="AW218" s="15" t="s">
        <v>33</v>
      </c>
      <c r="AX218" s="15" t="s">
        <v>79</v>
      </c>
      <c r="AY218" s="265" t="s">
        <v>166</v>
      </c>
    </row>
    <row r="219" s="2" customFormat="1" ht="16.5" customHeight="1">
      <c r="A219" s="41"/>
      <c r="B219" s="42"/>
      <c r="C219" s="215" t="s">
        <v>274</v>
      </c>
      <c r="D219" s="215" t="s">
        <v>168</v>
      </c>
      <c r="E219" s="216" t="s">
        <v>510</v>
      </c>
      <c r="F219" s="217" t="s">
        <v>511</v>
      </c>
      <c r="G219" s="218" t="s">
        <v>188</v>
      </c>
      <c r="H219" s="219">
        <v>26</v>
      </c>
      <c r="I219" s="220"/>
      <c r="J219" s="221">
        <f>ROUND(I219*H219,2)</f>
        <v>0</v>
      </c>
      <c r="K219" s="217" t="s">
        <v>172</v>
      </c>
      <c r="L219" s="47"/>
      <c r="M219" s="222" t="s">
        <v>19</v>
      </c>
      <c r="N219" s="223" t="s">
        <v>42</v>
      </c>
      <c r="O219" s="87"/>
      <c r="P219" s="224">
        <f>O219*H219</f>
        <v>0</v>
      </c>
      <c r="Q219" s="224">
        <v>0.00022000000000000001</v>
      </c>
      <c r="R219" s="224">
        <f>Q219*H219</f>
        <v>0.0057200000000000003</v>
      </c>
      <c r="S219" s="224">
        <v>0</v>
      </c>
      <c r="T219" s="225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6" t="s">
        <v>173</v>
      </c>
      <c r="AT219" s="226" t="s">
        <v>168</v>
      </c>
      <c r="AU219" s="226" t="s">
        <v>81</v>
      </c>
      <c r="AY219" s="20" t="s">
        <v>166</v>
      </c>
      <c r="BE219" s="227">
        <f>IF(N219="základní",J219,0)</f>
        <v>0</v>
      </c>
      <c r="BF219" s="227">
        <f>IF(N219="snížená",J219,0)</f>
        <v>0</v>
      </c>
      <c r="BG219" s="227">
        <f>IF(N219="zákl. přenesená",J219,0)</f>
        <v>0</v>
      </c>
      <c r="BH219" s="227">
        <f>IF(N219="sníž. přenesená",J219,0)</f>
        <v>0</v>
      </c>
      <c r="BI219" s="227">
        <f>IF(N219="nulová",J219,0)</f>
        <v>0</v>
      </c>
      <c r="BJ219" s="20" t="s">
        <v>79</v>
      </c>
      <c r="BK219" s="227">
        <f>ROUND(I219*H219,2)</f>
        <v>0</v>
      </c>
      <c r="BL219" s="20" t="s">
        <v>173</v>
      </c>
      <c r="BM219" s="226" t="s">
        <v>512</v>
      </c>
    </row>
    <row r="220" s="2" customFormat="1">
      <c r="A220" s="41"/>
      <c r="B220" s="42"/>
      <c r="C220" s="43"/>
      <c r="D220" s="228" t="s">
        <v>175</v>
      </c>
      <c r="E220" s="43"/>
      <c r="F220" s="229" t="s">
        <v>513</v>
      </c>
      <c r="G220" s="43"/>
      <c r="H220" s="43"/>
      <c r="I220" s="230"/>
      <c r="J220" s="43"/>
      <c r="K220" s="43"/>
      <c r="L220" s="47"/>
      <c r="M220" s="231"/>
      <c r="N220" s="232"/>
      <c r="O220" s="87"/>
      <c r="P220" s="87"/>
      <c r="Q220" s="87"/>
      <c r="R220" s="87"/>
      <c r="S220" s="87"/>
      <c r="T220" s="88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0" t="s">
        <v>175</v>
      </c>
      <c r="AU220" s="20" t="s">
        <v>81</v>
      </c>
    </row>
    <row r="221" s="13" customFormat="1">
      <c r="A221" s="13"/>
      <c r="B221" s="233"/>
      <c r="C221" s="234"/>
      <c r="D221" s="235" t="s">
        <v>177</v>
      </c>
      <c r="E221" s="236" t="s">
        <v>19</v>
      </c>
      <c r="F221" s="237" t="s">
        <v>435</v>
      </c>
      <c r="G221" s="234"/>
      <c r="H221" s="236" t="s">
        <v>19</v>
      </c>
      <c r="I221" s="238"/>
      <c r="J221" s="234"/>
      <c r="K221" s="234"/>
      <c r="L221" s="239"/>
      <c r="M221" s="240"/>
      <c r="N221" s="241"/>
      <c r="O221" s="241"/>
      <c r="P221" s="241"/>
      <c r="Q221" s="241"/>
      <c r="R221" s="241"/>
      <c r="S221" s="241"/>
      <c r="T221" s="242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3" t="s">
        <v>177</v>
      </c>
      <c r="AU221" s="243" t="s">
        <v>81</v>
      </c>
      <c r="AV221" s="13" t="s">
        <v>79</v>
      </c>
      <c r="AW221" s="13" t="s">
        <v>33</v>
      </c>
      <c r="AX221" s="13" t="s">
        <v>71</v>
      </c>
      <c r="AY221" s="243" t="s">
        <v>166</v>
      </c>
    </row>
    <row r="222" s="13" customFormat="1">
      <c r="A222" s="13"/>
      <c r="B222" s="233"/>
      <c r="C222" s="234"/>
      <c r="D222" s="235" t="s">
        <v>177</v>
      </c>
      <c r="E222" s="236" t="s">
        <v>19</v>
      </c>
      <c r="F222" s="237" t="s">
        <v>446</v>
      </c>
      <c r="G222" s="234"/>
      <c r="H222" s="236" t="s">
        <v>19</v>
      </c>
      <c r="I222" s="238"/>
      <c r="J222" s="234"/>
      <c r="K222" s="234"/>
      <c r="L222" s="239"/>
      <c r="M222" s="240"/>
      <c r="N222" s="241"/>
      <c r="O222" s="241"/>
      <c r="P222" s="241"/>
      <c r="Q222" s="241"/>
      <c r="R222" s="241"/>
      <c r="S222" s="241"/>
      <c r="T222" s="242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3" t="s">
        <v>177</v>
      </c>
      <c r="AU222" s="243" t="s">
        <v>81</v>
      </c>
      <c r="AV222" s="13" t="s">
        <v>79</v>
      </c>
      <c r="AW222" s="13" t="s">
        <v>33</v>
      </c>
      <c r="AX222" s="13" t="s">
        <v>71</v>
      </c>
      <c r="AY222" s="243" t="s">
        <v>166</v>
      </c>
    </row>
    <row r="223" s="13" customFormat="1">
      <c r="A223" s="13"/>
      <c r="B223" s="233"/>
      <c r="C223" s="234"/>
      <c r="D223" s="235" t="s">
        <v>177</v>
      </c>
      <c r="E223" s="236" t="s">
        <v>19</v>
      </c>
      <c r="F223" s="237" t="s">
        <v>467</v>
      </c>
      <c r="G223" s="234"/>
      <c r="H223" s="236" t="s">
        <v>19</v>
      </c>
      <c r="I223" s="238"/>
      <c r="J223" s="234"/>
      <c r="K223" s="234"/>
      <c r="L223" s="239"/>
      <c r="M223" s="240"/>
      <c r="N223" s="241"/>
      <c r="O223" s="241"/>
      <c r="P223" s="241"/>
      <c r="Q223" s="241"/>
      <c r="R223" s="241"/>
      <c r="S223" s="241"/>
      <c r="T223" s="242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3" t="s">
        <v>177</v>
      </c>
      <c r="AU223" s="243" t="s">
        <v>81</v>
      </c>
      <c r="AV223" s="13" t="s">
        <v>79</v>
      </c>
      <c r="AW223" s="13" t="s">
        <v>33</v>
      </c>
      <c r="AX223" s="13" t="s">
        <v>71</v>
      </c>
      <c r="AY223" s="243" t="s">
        <v>166</v>
      </c>
    </row>
    <row r="224" s="14" customFormat="1">
      <c r="A224" s="14"/>
      <c r="B224" s="244"/>
      <c r="C224" s="245"/>
      <c r="D224" s="235" t="s">
        <v>177</v>
      </c>
      <c r="E224" s="246" t="s">
        <v>19</v>
      </c>
      <c r="F224" s="247" t="s">
        <v>507</v>
      </c>
      <c r="G224" s="245"/>
      <c r="H224" s="248">
        <v>7.0700000000000003</v>
      </c>
      <c r="I224" s="249"/>
      <c r="J224" s="245"/>
      <c r="K224" s="245"/>
      <c r="L224" s="250"/>
      <c r="M224" s="251"/>
      <c r="N224" s="252"/>
      <c r="O224" s="252"/>
      <c r="P224" s="252"/>
      <c r="Q224" s="252"/>
      <c r="R224" s="252"/>
      <c r="S224" s="252"/>
      <c r="T224" s="253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4" t="s">
        <v>177</v>
      </c>
      <c r="AU224" s="254" t="s">
        <v>81</v>
      </c>
      <c r="AV224" s="14" t="s">
        <v>81</v>
      </c>
      <c r="AW224" s="14" t="s">
        <v>33</v>
      </c>
      <c r="AX224" s="14" t="s">
        <v>71</v>
      </c>
      <c r="AY224" s="254" t="s">
        <v>166</v>
      </c>
    </row>
    <row r="225" s="13" customFormat="1">
      <c r="A225" s="13"/>
      <c r="B225" s="233"/>
      <c r="C225" s="234"/>
      <c r="D225" s="235" t="s">
        <v>177</v>
      </c>
      <c r="E225" s="236" t="s">
        <v>19</v>
      </c>
      <c r="F225" s="237" t="s">
        <v>469</v>
      </c>
      <c r="G225" s="234"/>
      <c r="H225" s="236" t="s">
        <v>19</v>
      </c>
      <c r="I225" s="238"/>
      <c r="J225" s="234"/>
      <c r="K225" s="234"/>
      <c r="L225" s="239"/>
      <c r="M225" s="240"/>
      <c r="N225" s="241"/>
      <c r="O225" s="241"/>
      <c r="P225" s="241"/>
      <c r="Q225" s="241"/>
      <c r="R225" s="241"/>
      <c r="S225" s="241"/>
      <c r="T225" s="242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3" t="s">
        <v>177</v>
      </c>
      <c r="AU225" s="243" t="s">
        <v>81</v>
      </c>
      <c r="AV225" s="13" t="s">
        <v>79</v>
      </c>
      <c r="AW225" s="13" t="s">
        <v>33</v>
      </c>
      <c r="AX225" s="13" t="s">
        <v>71</v>
      </c>
      <c r="AY225" s="243" t="s">
        <v>166</v>
      </c>
    </row>
    <row r="226" s="14" customFormat="1">
      <c r="A226" s="14"/>
      <c r="B226" s="244"/>
      <c r="C226" s="245"/>
      <c r="D226" s="235" t="s">
        <v>177</v>
      </c>
      <c r="E226" s="246" t="s">
        <v>19</v>
      </c>
      <c r="F226" s="247" t="s">
        <v>507</v>
      </c>
      <c r="G226" s="245"/>
      <c r="H226" s="248">
        <v>7.0700000000000003</v>
      </c>
      <c r="I226" s="249"/>
      <c r="J226" s="245"/>
      <c r="K226" s="245"/>
      <c r="L226" s="250"/>
      <c r="M226" s="251"/>
      <c r="N226" s="252"/>
      <c r="O226" s="252"/>
      <c r="P226" s="252"/>
      <c r="Q226" s="252"/>
      <c r="R226" s="252"/>
      <c r="S226" s="252"/>
      <c r="T226" s="253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4" t="s">
        <v>177</v>
      </c>
      <c r="AU226" s="254" t="s">
        <v>81</v>
      </c>
      <c r="AV226" s="14" t="s">
        <v>81</v>
      </c>
      <c r="AW226" s="14" t="s">
        <v>33</v>
      </c>
      <c r="AX226" s="14" t="s">
        <v>71</v>
      </c>
      <c r="AY226" s="254" t="s">
        <v>166</v>
      </c>
    </row>
    <row r="227" s="13" customFormat="1">
      <c r="A227" s="13"/>
      <c r="B227" s="233"/>
      <c r="C227" s="234"/>
      <c r="D227" s="235" t="s">
        <v>177</v>
      </c>
      <c r="E227" s="236" t="s">
        <v>19</v>
      </c>
      <c r="F227" s="237" t="s">
        <v>470</v>
      </c>
      <c r="G227" s="234"/>
      <c r="H227" s="236" t="s">
        <v>19</v>
      </c>
      <c r="I227" s="238"/>
      <c r="J227" s="234"/>
      <c r="K227" s="234"/>
      <c r="L227" s="239"/>
      <c r="M227" s="240"/>
      <c r="N227" s="241"/>
      <c r="O227" s="241"/>
      <c r="P227" s="241"/>
      <c r="Q227" s="241"/>
      <c r="R227" s="241"/>
      <c r="S227" s="241"/>
      <c r="T227" s="242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3" t="s">
        <v>177</v>
      </c>
      <c r="AU227" s="243" t="s">
        <v>81</v>
      </c>
      <c r="AV227" s="13" t="s">
        <v>79</v>
      </c>
      <c r="AW227" s="13" t="s">
        <v>33</v>
      </c>
      <c r="AX227" s="13" t="s">
        <v>71</v>
      </c>
      <c r="AY227" s="243" t="s">
        <v>166</v>
      </c>
    </row>
    <row r="228" s="14" customFormat="1">
      <c r="A228" s="14"/>
      <c r="B228" s="244"/>
      <c r="C228" s="245"/>
      <c r="D228" s="235" t="s">
        <v>177</v>
      </c>
      <c r="E228" s="246" t="s">
        <v>19</v>
      </c>
      <c r="F228" s="247" t="s">
        <v>508</v>
      </c>
      <c r="G228" s="245"/>
      <c r="H228" s="248">
        <v>8.6600000000000001</v>
      </c>
      <c r="I228" s="249"/>
      <c r="J228" s="245"/>
      <c r="K228" s="245"/>
      <c r="L228" s="250"/>
      <c r="M228" s="251"/>
      <c r="N228" s="252"/>
      <c r="O228" s="252"/>
      <c r="P228" s="252"/>
      <c r="Q228" s="252"/>
      <c r="R228" s="252"/>
      <c r="S228" s="252"/>
      <c r="T228" s="253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4" t="s">
        <v>177</v>
      </c>
      <c r="AU228" s="254" t="s">
        <v>81</v>
      </c>
      <c r="AV228" s="14" t="s">
        <v>81</v>
      </c>
      <c r="AW228" s="14" t="s">
        <v>33</v>
      </c>
      <c r="AX228" s="14" t="s">
        <v>71</v>
      </c>
      <c r="AY228" s="254" t="s">
        <v>166</v>
      </c>
    </row>
    <row r="229" s="13" customFormat="1">
      <c r="A229" s="13"/>
      <c r="B229" s="233"/>
      <c r="C229" s="234"/>
      <c r="D229" s="235" t="s">
        <v>177</v>
      </c>
      <c r="E229" s="236" t="s">
        <v>19</v>
      </c>
      <c r="F229" s="237" t="s">
        <v>472</v>
      </c>
      <c r="G229" s="234"/>
      <c r="H229" s="236" t="s">
        <v>19</v>
      </c>
      <c r="I229" s="238"/>
      <c r="J229" s="234"/>
      <c r="K229" s="234"/>
      <c r="L229" s="239"/>
      <c r="M229" s="240"/>
      <c r="N229" s="241"/>
      <c r="O229" s="241"/>
      <c r="P229" s="241"/>
      <c r="Q229" s="241"/>
      <c r="R229" s="241"/>
      <c r="S229" s="241"/>
      <c r="T229" s="242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3" t="s">
        <v>177</v>
      </c>
      <c r="AU229" s="243" t="s">
        <v>81</v>
      </c>
      <c r="AV229" s="13" t="s">
        <v>79</v>
      </c>
      <c r="AW229" s="13" t="s">
        <v>33</v>
      </c>
      <c r="AX229" s="13" t="s">
        <v>71</v>
      </c>
      <c r="AY229" s="243" t="s">
        <v>166</v>
      </c>
    </row>
    <row r="230" s="14" customFormat="1">
      <c r="A230" s="14"/>
      <c r="B230" s="244"/>
      <c r="C230" s="245"/>
      <c r="D230" s="235" t="s">
        <v>177</v>
      </c>
      <c r="E230" s="246" t="s">
        <v>19</v>
      </c>
      <c r="F230" s="247" t="s">
        <v>509</v>
      </c>
      <c r="G230" s="245"/>
      <c r="H230" s="248">
        <v>3.2000000000000002</v>
      </c>
      <c r="I230" s="249"/>
      <c r="J230" s="245"/>
      <c r="K230" s="245"/>
      <c r="L230" s="250"/>
      <c r="M230" s="251"/>
      <c r="N230" s="252"/>
      <c r="O230" s="252"/>
      <c r="P230" s="252"/>
      <c r="Q230" s="252"/>
      <c r="R230" s="252"/>
      <c r="S230" s="252"/>
      <c r="T230" s="253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4" t="s">
        <v>177</v>
      </c>
      <c r="AU230" s="254" t="s">
        <v>81</v>
      </c>
      <c r="AV230" s="14" t="s">
        <v>81</v>
      </c>
      <c r="AW230" s="14" t="s">
        <v>33</v>
      </c>
      <c r="AX230" s="14" t="s">
        <v>71</v>
      </c>
      <c r="AY230" s="254" t="s">
        <v>166</v>
      </c>
    </row>
    <row r="231" s="15" customFormat="1">
      <c r="A231" s="15"/>
      <c r="B231" s="255"/>
      <c r="C231" s="256"/>
      <c r="D231" s="235" t="s">
        <v>177</v>
      </c>
      <c r="E231" s="257" t="s">
        <v>19</v>
      </c>
      <c r="F231" s="258" t="s">
        <v>180</v>
      </c>
      <c r="G231" s="256"/>
      <c r="H231" s="259">
        <v>26</v>
      </c>
      <c r="I231" s="260"/>
      <c r="J231" s="256"/>
      <c r="K231" s="256"/>
      <c r="L231" s="261"/>
      <c r="M231" s="262"/>
      <c r="N231" s="263"/>
      <c r="O231" s="263"/>
      <c r="P231" s="263"/>
      <c r="Q231" s="263"/>
      <c r="R231" s="263"/>
      <c r="S231" s="263"/>
      <c r="T231" s="264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65" t="s">
        <v>177</v>
      </c>
      <c r="AU231" s="265" t="s">
        <v>81</v>
      </c>
      <c r="AV231" s="15" t="s">
        <v>173</v>
      </c>
      <c r="AW231" s="15" t="s">
        <v>33</v>
      </c>
      <c r="AX231" s="15" t="s">
        <v>79</v>
      </c>
      <c r="AY231" s="265" t="s">
        <v>166</v>
      </c>
    </row>
    <row r="232" s="12" customFormat="1" ht="22.8" customHeight="1">
      <c r="A232" s="12"/>
      <c r="B232" s="199"/>
      <c r="C232" s="200"/>
      <c r="D232" s="201" t="s">
        <v>70</v>
      </c>
      <c r="E232" s="213" t="s">
        <v>231</v>
      </c>
      <c r="F232" s="213" t="s">
        <v>314</v>
      </c>
      <c r="G232" s="200"/>
      <c r="H232" s="200"/>
      <c r="I232" s="203"/>
      <c r="J232" s="214">
        <f>BK232</f>
        <v>0</v>
      </c>
      <c r="K232" s="200"/>
      <c r="L232" s="205"/>
      <c r="M232" s="206"/>
      <c r="N232" s="207"/>
      <c r="O232" s="207"/>
      <c r="P232" s="208">
        <f>SUM(P233:P258)</f>
        <v>0</v>
      </c>
      <c r="Q232" s="207"/>
      <c r="R232" s="208">
        <f>SUM(R233:R258)</f>
        <v>0.0015604</v>
      </c>
      <c r="S232" s="207"/>
      <c r="T232" s="209">
        <f>SUM(T233:T258)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0" t="s">
        <v>79</v>
      </c>
      <c r="AT232" s="211" t="s">
        <v>70</v>
      </c>
      <c r="AU232" s="211" t="s">
        <v>79</v>
      </c>
      <c r="AY232" s="210" t="s">
        <v>166</v>
      </c>
      <c r="BK232" s="212">
        <f>SUM(BK233:BK258)</f>
        <v>0</v>
      </c>
    </row>
    <row r="233" s="2" customFormat="1" ht="24.15" customHeight="1">
      <c r="A233" s="41"/>
      <c r="B233" s="42"/>
      <c r="C233" s="215" t="s">
        <v>299</v>
      </c>
      <c r="D233" s="215" t="s">
        <v>168</v>
      </c>
      <c r="E233" s="216" t="s">
        <v>514</v>
      </c>
      <c r="F233" s="217" t="s">
        <v>515</v>
      </c>
      <c r="G233" s="218" t="s">
        <v>171</v>
      </c>
      <c r="H233" s="219">
        <v>19.504999999999999</v>
      </c>
      <c r="I233" s="220"/>
      <c r="J233" s="221">
        <f>ROUND(I233*H233,2)</f>
        <v>0</v>
      </c>
      <c r="K233" s="217" t="s">
        <v>172</v>
      </c>
      <c r="L233" s="47"/>
      <c r="M233" s="222" t="s">
        <v>19</v>
      </c>
      <c r="N233" s="223" t="s">
        <v>42</v>
      </c>
      <c r="O233" s="87"/>
      <c r="P233" s="224">
        <f>O233*H233</f>
        <v>0</v>
      </c>
      <c r="Q233" s="224">
        <v>8.0000000000000007E-05</v>
      </c>
      <c r="R233" s="224">
        <f>Q233*H233</f>
        <v>0.0015604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173</v>
      </c>
      <c r="AT233" s="226" t="s">
        <v>168</v>
      </c>
      <c r="AU233" s="226" t="s">
        <v>81</v>
      </c>
      <c r="AY233" s="20" t="s">
        <v>166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79</v>
      </c>
      <c r="BK233" s="227">
        <f>ROUND(I233*H233,2)</f>
        <v>0</v>
      </c>
      <c r="BL233" s="20" t="s">
        <v>173</v>
      </c>
      <c r="BM233" s="226" t="s">
        <v>516</v>
      </c>
    </row>
    <row r="234" s="2" customFormat="1">
      <c r="A234" s="41"/>
      <c r="B234" s="42"/>
      <c r="C234" s="43"/>
      <c r="D234" s="228" t="s">
        <v>175</v>
      </c>
      <c r="E234" s="43"/>
      <c r="F234" s="229" t="s">
        <v>517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175</v>
      </c>
      <c r="AU234" s="20" t="s">
        <v>81</v>
      </c>
    </row>
    <row r="235" s="13" customFormat="1">
      <c r="A235" s="13"/>
      <c r="B235" s="233"/>
      <c r="C235" s="234"/>
      <c r="D235" s="235" t="s">
        <v>177</v>
      </c>
      <c r="E235" s="236" t="s">
        <v>19</v>
      </c>
      <c r="F235" s="237" t="s">
        <v>435</v>
      </c>
      <c r="G235" s="234"/>
      <c r="H235" s="236" t="s">
        <v>19</v>
      </c>
      <c r="I235" s="238"/>
      <c r="J235" s="234"/>
      <c r="K235" s="234"/>
      <c r="L235" s="239"/>
      <c r="M235" s="240"/>
      <c r="N235" s="241"/>
      <c r="O235" s="241"/>
      <c r="P235" s="241"/>
      <c r="Q235" s="241"/>
      <c r="R235" s="241"/>
      <c r="S235" s="241"/>
      <c r="T235" s="242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3" t="s">
        <v>177</v>
      </c>
      <c r="AU235" s="243" t="s">
        <v>81</v>
      </c>
      <c r="AV235" s="13" t="s">
        <v>79</v>
      </c>
      <c r="AW235" s="13" t="s">
        <v>33</v>
      </c>
      <c r="AX235" s="13" t="s">
        <v>71</v>
      </c>
      <c r="AY235" s="243" t="s">
        <v>166</v>
      </c>
    </row>
    <row r="236" s="13" customFormat="1">
      <c r="A236" s="13"/>
      <c r="B236" s="233"/>
      <c r="C236" s="234"/>
      <c r="D236" s="235" t="s">
        <v>177</v>
      </c>
      <c r="E236" s="236" t="s">
        <v>19</v>
      </c>
      <c r="F236" s="237" t="s">
        <v>518</v>
      </c>
      <c r="G236" s="234"/>
      <c r="H236" s="236" t="s">
        <v>19</v>
      </c>
      <c r="I236" s="238"/>
      <c r="J236" s="234"/>
      <c r="K236" s="234"/>
      <c r="L236" s="239"/>
      <c r="M236" s="240"/>
      <c r="N236" s="241"/>
      <c r="O236" s="241"/>
      <c r="P236" s="241"/>
      <c r="Q236" s="241"/>
      <c r="R236" s="241"/>
      <c r="S236" s="241"/>
      <c r="T236" s="242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3" t="s">
        <v>177</v>
      </c>
      <c r="AU236" s="243" t="s">
        <v>81</v>
      </c>
      <c r="AV236" s="13" t="s">
        <v>79</v>
      </c>
      <c r="AW236" s="13" t="s">
        <v>33</v>
      </c>
      <c r="AX236" s="13" t="s">
        <v>71</v>
      </c>
      <c r="AY236" s="243" t="s">
        <v>166</v>
      </c>
    </row>
    <row r="237" s="13" customFormat="1">
      <c r="A237" s="13"/>
      <c r="B237" s="233"/>
      <c r="C237" s="234"/>
      <c r="D237" s="235" t="s">
        <v>177</v>
      </c>
      <c r="E237" s="236" t="s">
        <v>19</v>
      </c>
      <c r="F237" s="237" t="s">
        <v>467</v>
      </c>
      <c r="G237" s="234"/>
      <c r="H237" s="236" t="s">
        <v>19</v>
      </c>
      <c r="I237" s="238"/>
      <c r="J237" s="234"/>
      <c r="K237" s="234"/>
      <c r="L237" s="239"/>
      <c r="M237" s="240"/>
      <c r="N237" s="241"/>
      <c r="O237" s="241"/>
      <c r="P237" s="241"/>
      <c r="Q237" s="241"/>
      <c r="R237" s="241"/>
      <c r="S237" s="241"/>
      <c r="T237" s="242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3" t="s">
        <v>177</v>
      </c>
      <c r="AU237" s="243" t="s">
        <v>81</v>
      </c>
      <c r="AV237" s="13" t="s">
        <v>79</v>
      </c>
      <c r="AW237" s="13" t="s">
        <v>33</v>
      </c>
      <c r="AX237" s="13" t="s">
        <v>71</v>
      </c>
      <c r="AY237" s="243" t="s">
        <v>166</v>
      </c>
    </row>
    <row r="238" s="14" customFormat="1">
      <c r="A238" s="14"/>
      <c r="B238" s="244"/>
      <c r="C238" s="245"/>
      <c r="D238" s="235" t="s">
        <v>177</v>
      </c>
      <c r="E238" s="246" t="s">
        <v>19</v>
      </c>
      <c r="F238" s="247" t="s">
        <v>519</v>
      </c>
      <c r="G238" s="245"/>
      <c r="H238" s="248">
        <v>5.3049999999999997</v>
      </c>
      <c r="I238" s="249"/>
      <c r="J238" s="245"/>
      <c r="K238" s="245"/>
      <c r="L238" s="250"/>
      <c r="M238" s="251"/>
      <c r="N238" s="252"/>
      <c r="O238" s="252"/>
      <c r="P238" s="252"/>
      <c r="Q238" s="252"/>
      <c r="R238" s="252"/>
      <c r="S238" s="252"/>
      <c r="T238" s="253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4" t="s">
        <v>177</v>
      </c>
      <c r="AU238" s="254" t="s">
        <v>81</v>
      </c>
      <c r="AV238" s="14" t="s">
        <v>81</v>
      </c>
      <c r="AW238" s="14" t="s">
        <v>33</v>
      </c>
      <c r="AX238" s="14" t="s">
        <v>71</v>
      </c>
      <c r="AY238" s="254" t="s">
        <v>166</v>
      </c>
    </row>
    <row r="239" s="13" customFormat="1">
      <c r="A239" s="13"/>
      <c r="B239" s="233"/>
      <c r="C239" s="234"/>
      <c r="D239" s="235" t="s">
        <v>177</v>
      </c>
      <c r="E239" s="236" t="s">
        <v>19</v>
      </c>
      <c r="F239" s="237" t="s">
        <v>469</v>
      </c>
      <c r="G239" s="234"/>
      <c r="H239" s="236" t="s">
        <v>19</v>
      </c>
      <c r="I239" s="238"/>
      <c r="J239" s="234"/>
      <c r="K239" s="234"/>
      <c r="L239" s="239"/>
      <c r="M239" s="240"/>
      <c r="N239" s="241"/>
      <c r="O239" s="241"/>
      <c r="P239" s="241"/>
      <c r="Q239" s="241"/>
      <c r="R239" s="241"/>
      <c r="S239" s="241"/>
      <c r="T239" s="242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3" t="s">
        <v>177</v>
      </c>
      <c r="AU239" s="243" t="s">
        <v>81</v>
      </c>
      <c r="AV239" s="13" t="s">
        <v>79</v>
      </c>
      <c r="AW239" s="13" t="s">
        <v>33</v>
      </c>
      <c r="AX239" s="13" t="s">
        <v>71</v>
      </c>
      <c r="AY239" s="243" t="s">
        <v>166</v>
      </c>
    </row>
    <row r="240" s="14" customFormat="1">
      <c r="A240" s="14"/>
      <c r="B240" s="244"/>
      <c r="C240" s="245"/>
      <c r="D240" s="235" t="s">
        <v>177</v>
      </c>
      <c r="E240" s="246" t="s">
        <v>19</v>
      </c>
      <c r="F240" s="247" t="s">
        <v>519</v>
      </c>
      <c r="G240" s="245"/>
      <c r="H240" s="248">
        <v>5.3049999999999997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4" t="s">
        <v>177</v>
      </c>
      <c r="AU240" s="254" t="s">
        <v>81</v>
      </c>
      <c r="AV240" s="14" t="s">
        <v>81</v>
      </c>
      <c r="AW240" s="14" t="s">
        <v>33</v>
      </c>
      <c r="AX240" s="14" t="s">
        <v>71</v>
      </c>
      <c r="AY240" s="254" t="s">
        <v>166</v>
      </c>
    </row>
    <row r="241" s="13" customFormat="1">
      <c r="A241" s="13"/>
      <c r="B241" s="233"/>
      <c r="C241" s="234"/>
      <c r="D241" s="235" t="s">
        <v>177</v>
      </c>
      <c r="E241" s="236" t="s">
        <v>19</v>
      </c>
      <c r="F241" s="237" t="s">
        <v>470</v>
      </c>
      <c r="G241" s="234"/>
      <c r="H241" s="236" t="s">
        <v>19</v>
      </c>
      <c r="I241" s="238"/>
      <c r="J241" s="234"/>
      <c r="K241" s="234"/>
      <c r="L241" s="239"/>
      <c r="M241" s="240"/>
      <c r="N241" s="241"/>
      <c r="O241" s="241"/>
      <c r="P241" s="241"/>
      <c r="Q241" s="241"/>
      <c r="R241" s="241"/>
      <c r="S241" s="241"/>
      <c r="T241" s="242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3" t="s">
        <v>177</v>
      </c>
      <c r="AU241" s="243" t="s">
        <v>81</v>
      </c>
      <c r="AV241" s="13" t="s">
        <v>79</v>
      </c>
      <c r="AW241" s="13" t="s">
        <v>33</v>
      </c>
      <c r="AX241" s="13" t="s">
        <v>71</v>
      </c>
      <c r="AY241" s="243" t="s">
        <v>166</v>
      </c>
    </row>
    <row r="242" s="14" customFormat="1">
      <c r="A242" s="14"/>
      <c r="B242" s="244"/>
      <c r="C242" s="245"/>
      <c r="D242" s="235" t="s">
        <v>177</v>
      </c>
      <c r="E242" s="246" t="s">
        <v>19</v>
      </c>
      <c r="F242" s="247" t="s">
        <v>520</v>
      </c>
      <c r="G242" s="245"/>
      <c r="H242" s="248">
        <v>6.4950000000000001</v>
      </c>
      <c r="I242" s="249"/>
      <c r="J242" s="245"/>
      <c r="K242" s="245"/>
      <c r="L242" s="250"/>
      <c r="M242" s="251"/>
      <c r="N242" s="252"/>
      <c r="O242" s="252"/>
      <c r="P242" s="252"/>
      <c r="Q242" s="252"/>
      <c r="R242" s="252"/>
      <c r="S242" s="252"/>
      <c r="T242" s="253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4" t="s">
        <v>177</v>
      </c>
      <c r="AU242" s="254" t="s">
        <v>81</v>
      </c>
      <c r="AV242" s="14" t="s">
        <v>81</v>
      </c>
      <c r="AW242" s="14" t="s">
        <v>33</v>
      </c>
      <c r="AX242" s="14" t="s">
        <v>71</v>
      </c>
      <c r="AY242" s="254" t="s">
        <v>166</v>
      </c>
    </row>
    <row r="243" s="13" customFormat="1">
      <c r="A243" s="13"/>
      <c r="B243" s="233"/>
      <c r="C243" s="234"/>
      <c r="D243" s="235" t="s">
        <v>177</v>
      </c>
      <c r="E243" s="236" t="s">
        <v>19</v>
      </c>
      <c r="F243" s="237" t="s">
        <v>472</v>
      </c>
      <c r="G243" s="234"/>
      <c r="H243" s="236" t="s">
        <v>19</v>
      </c>
      <c r="I243" s="238"/>
      <c r="J243" s="234"/>
      <c r="K243" s="234"/>
      <c r="L243" s="239"/>
      <c r="M243" s="240"/>
      <c r="N243" s="241"/>
      <c r="O243" s="241"/>
      <c r="P243" s="241"/>
      <c r="Q243" s="241"/>
      <c r="R243" s="241"/>
      <c r="S243" s="241"/>
      <c r="T243" s="242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3" t="s">
        <v>177</v>
      </c>
      <c r="AU243" s="243" t="s">
        <v>81</v>
      </c>
      <c r="AV243" s="13" t="s">
        <v>79</v>
      </c>
      <c r="AW243" s="13" t="s">
        <v>33</v>
      </c>
      <c r="AX243" s="13" t="s">
        <v>71</v>
      </c>
      <c r="AY243" s="243" t="s">
        <v>166</v>
      </c>
    </row>
    <row r="244" s="14" customFormat="1">
      <c r="A244" s="14"/>
      <c r="B244" s="244"/>
      <c r="C244" s="245"/>
      <c r="D244" s="235" t="s">
        <v>177</v>
      </c>
      <c r="E244" s="246" t="s">
        <v>19</v>
      </c>
      <c r="F244" s="247" t="s">
        <v>521</v>
      </c>
      <c r="G244" s="245"/>
      <c r="H244" s="248">
        <v>2.3999999999999999</v>
      </c>
      <c r="I244" s="249"/>
      <c r="J244" s="245"/>
      <c r="K244" s="245"/>
      <c r="L244" s="250"/>
      <c r="M244" s="251"/>
      <c r="N244" s="252"/>
      <c r="O244" s="252"/>
      <c r="P244" s="252"/>
      <c r="Q244" s="252"/>
      <c r="R244" s="252"/>
      <c r="S244" s="252"/>
      <c r="T244" s="253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4" t="s">
        <v>177</v>
      </c>
      <c r="AU244" s="254" t="s">
        <v>81</v>
      </c>
      <c r="AV244" s="14" t="s">
        <v>81</v>
      </c>
      <c r="AW244" s="14" t="s">
        <v>33</v>
      </c>
      <c r="AX244" s="14" t="s">
        <v>71</v>
      </c>
      <c r="AY244" s="254" t="s">
        <v>166</v>
      </c>
    </row>
    <row r="245" s="15" customFormat="1">
      <c r="A245" s="15"/>
      <c r="B245" s="255"/>
      <c r="C245" s="256"/>
      <c r="D245" s="235" t="s">
        <v>177</v>
      </c>
      <c r="E245" s="257" t="s">
        <v>19</v>
      </c>
      <c r="F245" s="258" t="s">
        <v>180</v>
      </c>
      <c r="G245" s="256"/>
      <c r="H245" s="259">
        <v>19.504999999999999</v>
      </c>
      <c r="I245" s="260"/>
      <c r="J245" s="256"/>
      <c r="K245" s="256"/>
      <c r="L245" s="261"/>
      <c r="M245" s="262"/>
      <c r="N245" s="263"/>
      <c r="O245" s="263"/>
      <c r="P245" s="263"/>
      <c r="Q245" s="263"/>
      <c r="R245" s="263"/>
      <c r="S245" s="263"/>
      <c r="T245" s="264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65" t="s">
        <v>177</v>
      </c>
      <c r="AU245" s="265" t="s">
        <v>81</v>
      </c>
      <c r="AV245" s="15" t="s">
        <v>173</v>
      </c>
      <c r="AW245" s="15" t="s">
        <v>33</v>
      </c>
      <c r="AX245" s="15" t="s">
        <v>79</v>
      </c>
      <c r="AY245" s="265" t="s">
        <v>166</v>
      </c>
    </row>
    <row r="246" s="2" customFormat="1" ht="16.5" customHeight="1">
      <c r="A246" s="41"/>
      <c r="B246" s="42"/>
      <c r="C246" s="283" t="s">
        <v>315</v>
      </c>
      <c r="D246" s="283" t="s">
        <v>392</v>
      </c>
      <c r="E246" s="284" t="s">
        <v>522</v>
      </c>
      <c r="F246" s="285" t="s">
        <v>523</v>
      </c>
      <c r="G246" s="286" t="s">
        <v>524</v>
      </c>
      <c r="H246" s="287">
        <v>42.911000000000001</v>
      </c>
      <c r="I246" s="288"/>
      <c r="J246" s="289">
        <f>ROUND(I246*H246,2)</f>
        <v>0</v>
      </c>
      <c r="K246" s="285" t="s">
        <v>476</v>
      </c>
      <c r="L246" s="290"/>
      <c r="M246" s="291" t="s">
        <v>19</v>
      </c>
      <c r="N246" s="292" t="s">
        <v>42</v>
      </c>
      <c r="O246" s="87"/>
      <c r="P246" s="224">
        <f>O246*H246</f>
        <v>0</v>
      </c>
      <c r="Q246" s="224">
        <v>0</v>
      </c>
      <c r="R246" s="224">
        <f>Q246*H246</f>
        <v>0</v>
      </c>
      <c r="S246" s="224">
        <v>0</v>
      </c>
      <c r="T246" s="225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226" t="s">
        <v>226</v>
      </c>
      <c r="AT246" s="226" t="s">
        <v>392</v>
      </c>
      <c r="AU246" s="226" t="s">
        <v>81</v>
      </c>
      <c r="AY246" s="20" t="s">
        <v>166</v>
      </c>
      <c r="BE246" s="227">
        <f>IF(N246="základní",J246,0)</f>
        <v>0</v>
      </c>
      <c r="BF246" s="227">
        <f>IF(N246="snížená",J246,0)</f>
        <v>0</v>
      </c>
      <c r="BG246" s="227">
        <f>IF(N246="zákl. přenesená",J246,0)</f>
        <v>0</v>
      </c>
      <c r="BH246" s="227">
        <f>IF(N246="sníž. přenesená",J246,0)</f>
        <v>0</v>
      </c>
      <c r="BI246" s="227">
        <f>IF(N246="nulová",J246,0)</f>
        <v>0</v>
      </c>
      <c r="BJ246" s="20" t="s">
        <v>79</v>
      </c>
      <c r="BK246" s="227">
        <f>ROUND(I246*H246,2)</f>
        <v>0</v>
      </c>
      <c r="BL246" s="20" t="s">
        <v>173</v>
      </c>
      <c r="BM246" s="226" t="s">
        <v>525</v>
      </c>
    </row>
    <row r="247" s="13" customFormat="1">
      <c r="A247" s="13"/>
      <c r="B247" s="233"/>
      <c r="C247" s="234"/>
      <c r="D247" s="235" t="s">
        <v>177</v>
      </c>
      <c r="E247" s="236" t="s">
        <v>19</v>
      </c>
      <c r="F247" s="237" t="s">
        <v>435</v>
      </c>
      <c r="G247" s="234"/>
      <c r="H247" s="236" t="s">
        <v>19</v>
      </c>
      <c r="I247" s="238"/>
      <c r="J247" s="234"/>
      <c r="K247" s="234"/>
      <c r="L247" s="239"/>
      <c r="M247" s="240"/>
      <c r="N247" s="241"/>
      <c r="O247" s="241"/>
      <c r="P247" s="241"/>
      <c r="Q247" s="241"/>
      <c r="R247" s="241"/>
      <c r="S247" s="241"/>
      <c r="T247" s="242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3" t="s">
        <v>177</v>
      </c>
      <c r="AU247" s="243" t="s">
        <v>81</v>
      </c>
      <c r="AV247" s="13" t="s">
        <v>79</v>
      </c>
      <c r="AW247" s="13" t="s">
        <v>33</v>
      </c>
      <c r="AX247" s="13" t="s">
        <v>71</v>
      </c>
      <c r="AY247" s="243" t="s">
        <v>166</v>
      </c>
    </row>
    <row r="248" s="13" customFormat="1">
      <c r="A248" s="13"/>
      <c r="B248" s="233"/>
      <c r="C248" s="234"/>
      <c r="D248" s="235" t="s">
        <v>177</v>
      </c>
      <c r="E248" s="236" t="s">
        <v>19</v>
      </c>
      <c r="F248" s="237" t="s">
        <v>526</v>
      </c>
      <c r="G248" s="234"/>
      <c r="H248" s="236" t="s">
        <v>19</v>
      </c>
      <c r="I248" s="238"/>
      <c r="J248" s="234"/>
      <c r="K248" s="234"/>
      <c r="L248" s="239"/>
      <c r="M248" s="240"/>
      <c r="N248" s="241"/>
      <c r="O248" s="241"/>
      <c r="P248" s="241"/>
      <c r="Q248" s="241"/>
      <c r="R248" s="241"/>
      <c r="S248" s="241"/>
      <c r="T248" s="242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3" t="s">
        <v>177</v>
      </c>
      <c r="AU248" s="243" t="s">
        <v>81</v>
      </c>
      <c r="AV248" s="13" t="s">
        <v>79</v>
      </c>
      <c r="AW248" s="13" t="s">
        <v>33</v>
      </c>
      <c r="AX248" s="13" t="s">
        <v>71</v>
      </c>
      <c r="AY248" s="243" t="s">
        <v>166</v>
      </c>
    </row>
    <row r="249" s="13" customFormat="1">
      <c r="A249" s="13"/>
      <c r="B249" s="233"/>
      <c r="C249" s="234"/>
      <c r="D249" s="235" t="s">
        <v>177</v>
      </c>
      <c r="E249" s="236" t="s">
        <v>19</v>
      </c>
      <c r="F249" s="237" t="s">
        <v>467</v>
      </c>
      <c r="G249" s="234"/>
      <c r="H249" s="236" t="s">
        <v>19</v>
      </c>
      <c r="I249" s="238"/>
      <c r="J249" s="234"/>
      <c r="K249" s="234"/>
      <c r="L249" s="239"/>
      <c r="M249" s="240"/>
      <c r="N249" s="241"/>
      <c r="O249" s="241"/>
      <c r="P249" s="241"/>
      <c r="Q249" s="241"/>
      <c r="R249" s="241"/>
      <c r="S249" s="241"/>
      <c r="T249" s="242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3" t="s">
        <v>177</v>
      </c>
      <c r="AU249" s="243" t="s">
        <v>81</v>
      </c>
      <c r="AV249" s="13" t="s">
        <v>79</v>
      </c>
      <c r="AW249" s="13" t="s">
        <v>33</v>
      </c>
      <c r="AX249" s="13" t="s">
        <v>71</v>
      </c>
      <c r="AY249" s="243" t="s">
        <v>166</v>
      </c>
    </row>
    <row r="250" s="14" customFormat="1">
      <c r="A250" s="14"/>
      <c r="B250" s="244"/>
      <c r="C250" s="245"/>
      <c r="D250" s="235" t="s">
        <v>177</v>
      </c>
      <c r="E250" s="246" t="s">
        <v>19</v>
      </c>
      <c r="F250" s="247" t="s">
        <v>527</v>
      </c>
      <c r="G250" s="245"/>
      <c r="H250" s="248">
        <v>10.609999999999999</v>
      </c>
      <c r="I250" s="249"/>
      <c r="J250" s="245"/>
      <c r="K250" s="245"/>
      <c r="L250" s="250"/>
      <c r="M250" s="251"/>
      <c r="N250" s="252"/>
      <c r="O250" s="252"/>
      <c r="P250" s="252"/>
      <c r="Q250" s="252"/>
      <c r="R250" s="252"/>
      <c r="S250" s="252"/>
      <c r="T250" s="253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4" t="s">
        <v>177</v>
      </c>
      <c r="AU250" s="254" t="s">
        <v>81</v>
      </c>
      <c r="AV250" s="14" t="s">
        <v>81</v>
      </c>
      <c r="AW250" s="14" t="s">
        <v>33</v>
      </c>
      <c r="AX250" s="14" t="s">
        <v>71</v>
      </c>
      <c r="AY250" s="254" t="s">
        <v>166</v>
      </c>
    </row>
    <row r="251" s="13" customFormat="1">
      <c r="A251" s="13"/>
      <c r="B251" s="233"/>
      <c r="C251" s="234"/>
      <c r="D251" s="235" t="s">
        <v>177</v>
      </c>
      <c r="E251" s="236" t="s">
        <v>19</v>
      </c>
      <c r="F251" s="237" t="s">
        <v>469</v>
      </c>
      <c r="G251" s="234"/>
      <c r="H251" s="236" t="s">
        <v>19</v>
      </c>
      <c r="I251" s="238"/>
      <c r="J251" s="234"/>
      <c r="K251" s="234"/>
      <c r="L251" s="239"/>
      <c r="M251" s="240"/>
      <c r="N251" s="241"/>
      <c r="O251" s="241"/>
      <c r="P251" s="241"/>
      <c r="Q251" s="241"/>
      <c r="R251" s="241"/>
      <c r="S251" s="241"/>
      <c r="T251" s="242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3" t="s">
        <v>177</v>
      </c>
      <c r="AU251" s="243" t="s">
        <v>81</v>
      </c>
      <c r="AV251" s="13" t="s">
        <v>79</v>
      </c>
      <c r="AW251" s="13" t="s">
        <v>33</v>
      </c>
      <c r="AX251" s="13" t="s">
        <v>71</v>
      </c>
      <c r="AY251" s="243" t="s">
        <v>166</v>
      </c>
    </row>
    <row r="252" s="14" customFormat="1">
      <c r="A252" s="14"/>
      <c r="B252" s="244"/>
      <c r="C252" s="245"/>
      <c r="D252" s="235" t="s">
        <v>177</v>
      </c>
      <c r="E252" s="246" t="s">
        <v>19</v>
      </c>
      <c r="F252" s="247" t="s">
        <v>527</v>
      </c>
      <c r="G252" s="245"/>
      <c r="H252" s="248">
        <v>10.609999999999999</v>
      </c>
      <c r="I252" s="249"/>
      <c r="J252" s="245"/>
      <c r="K252" s="245"/>
      <c r="L252" s="250"/>
      <c r="M252" s="251"/>
      <c r="N252" s="252"/>
      <c r="O252" s="252"/>
      <c r="P252" s="252"/>
      <c r="Q252" s="252"/>
      <c r="R252" s="252"/>
      <c r="S252" s="252"/>
      <c r="T252" s="253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4" t="s">
        <v>177</v>
      </c>
      <c r="AU252" s="254" t="s">
        <v>81</v>
      </c>
      <c r="AV252" s="14" t="s">
        <v>81</v>
      </c>
      <c r="AW252" s="14" t="s">
        <v>33</v>
      </c>
      <c r="AX252" s="14" t="s">
        <v>71</v>
      </c>
      <c r="AY252" s="254" t="s">
        <v>166</v>
      </c>
    </row>
    <row r="253" s="13" customFormat="1">
      <c r="A253" s="13"/>
      <c r="B253" s="233"/>
      <c r="C253" s="234"/>
      <c r="D253" s="235" t="s">
        <v>177</v>
      </c>
      <c r="E253" s="236" t="s">
        <v>19</v>
      </c>
      <c r="F253" s="237" t="s">
        <v>470</v>
      </c>
      <c r="G253" s="234"/>
      <c r="H253" s="236" t="s">
        <v>19</v>
      </c>
      <c r="I253" s="238"/>
      <c r="J253" s="234"/>
      <c r="K253" s="234"/>
      <c r="L253" s="239"/>
      <c r="M253" s="240"/>
      <c r="N253" s="241"/>
      <c r="O253" s="241"/>
      <c r="P253" s="241"/>
      <c r="Q253" s="241"/>
      <c r="R253" s="241"/>
      <c r="S253" s="241"/>
      <c r="T253" s="242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3" t="s">
        <v>177</v>
      </c>
      <c r="AU253" s="243" t="s">
        <v>81</v>
      </c>
      <c r="AV253" s="13" t="s">
        <v>79</v>
      </c>
      <c r="AW253" s="13" t="s">
        <v>33</v>
      </c>
      <c r="AX253" s="13" t="s">
        <v>71</v>
      </c>
      <c r="AY253" s="243" t="s">
        <v>166</v>
      </c>
    </row>
    <row r="254" s="14" customFormat="1">
      <c r="A254" s="14"/>
      <c r="B254" s="244"/>
      <c r="C254" s="245"/>
      <c r="D254" s="235" t="s">
        <v>177</v>
      </c>
      <c r="E254" s="246" t="s">
        <v>19</v>
      </c>
      <c r="F254" s="247" t="s">
        <v>528</v>
      </c>
      <c r="G254" s="245"/>
      <c r="H254" s="248">
        <v>12.99</v>
      </c>
      <c r="I254" s="249"/>
      <c r="J254" s="245"/>
      <c r="K254" s="245"/>
      <c r="L254" s="250"/>
      <c r="M254" s="251"/>
      <c r="N254" s="252"/>
      <c r="O254" s="252"/>
      <c r="P254" s="252"/>
      <c r="Q254" s="252"/>
      <c r="R254" s="252"/>
      <c r="S254" s="252"/>
      <c r="T254" s="253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4" t="s">
        <v>177</v>
      </c>
      <c r="AU254" s="254" t="s">
        <v>81</v>
      </c>
      <c r="AV254" s="14" t="s">
        <v>81</v>
      </c>
      <c r="AW254" s="14" t="s">
        <v>33</v>
      </c>
      <c r="AX254" s="14" t="s">
        <v>71</v>
      </c>
      <c r="AY254" s="254" t="s">
        <v>166</v>
      </c>
    </row>
    <row r="255" s="13" customFormat="1">
      <c r="A255" s="13"/>
      <c r="B255" s="233"/>
      <c r="C255" s="234"/>
      <c r="D255" s="235" t="s">
        <v>177</v>
      </c>
      <c r="E255" s="236" t="s">
        <v>19</v>
      </c>
      <c r="F255" s="237" t="s">
        <v>472</v>
      </c>
      <c r="G255" s="234"/>
      <c r="H255" s="236" t="s">
        <v>19</v>
      </c>
      <c r="I255" s="238"/>
      <c r="J255" s="234"/>
      <c r="K255" s="234"/>
      <c r="L255" s="239"/>
      <c r="M255" s="240"/>
      <c r="N255" s="241"/>
      <c r="O255" s="241"/>
      <c r="P255" s="241"/>
      <c r="Q255" s="241"/>
      <c r="R255" s="241"/>
      <c r="S255" s="241"/>
      <c r="T255" s="242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3" t="s">
        <v>177</v>
      </c>
      <c r="AU255" s="243" t="s">
        <v>81</v>
      </c>
      <c r="AV255" s="13" t="s">
        <v>79</v>
      </c>
      <c r="AW255" s="13" t="s">
        <v>33</v>
      </c>
      <c r="AX255" s="13" t="s">
        <v>71</v>
      </c>
      <c r="AY255" s="243" t="s">
        <v>166</v>
      </c>
    </row>
    <row r="256" s="14" customFormat="1">
      <c r="A256" s="14"/>
      <c r="B256" s="244"/>
      <c r="C256" s="245"/>
      <c r="D256" s="235" t="s">
        <v>177</v>
      </c>
      <c r="E256" s="246" t="s">
        <v>19</v>
      </c>
      <c r="F256" s="247" t="s">
        <v>529</v>
      </c>
      <c r="G256" s="245"/>
      <c r="H256" s="248">
        <v>4.7999999999999998</v>
      </c>
      <c r="I256" s="249"/>
      <c r="J256" s="245"/>
      <c r="K256" s="245"/>
      <c r="L256" s="250"/>
      <c r="M256" s="251"/>
      <c r="N256" s="252"/>
      <c r="O256" s="252"/>
      <c r="P256" s="252"/>
      <c r="Q256" s="252"/>
      <c r="R256" s="252"/>
      <c r="S256" s="252"/>
      <c r="T256" s="253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4" t="s">
        <v>177</v>
      </c>
      <c r="AU256" s="254" t="s">
        <v>81</v>
      </c>
      <c r="AV256" s="14" t="s">
        <v>81</v>
      </c>
      <c r="AW256" s="14" t="s">
        <v>33</v>
      </c>
      <c r="AX256" s="14" t="s">
        <v>71</v>
      </c>
      <c r="AY256" s="254" t="s">
        <v>166</v>
      </c>
    </row>
    <row r="257" s="15" customFormat="1">
      <c r="A257" s="15"/>
      <c r="B257" s="255"/>
      <c r="C257" s="256"/>
      <c r="D257" s="235" t="s">
        <v>177</v>
      </c>
      <c r="E257" s="257" t="s">
        <v>19</v>
      </c>
      <c r="F257" s="258" t="s">
        <v>180</v>
      </c>
      <c r="G257" s="256"/>
      <c r="H257" s="259">
        <v>39.009999999999998</v>
      </c>
      <c r="I257" s="260"/>
      <c r="J257" s="256"/>
      <c r="K257" s="256"/>
      <c r="L257" s="261"/>
      <c r="M257" s="262"/>
      <c r="N257" s="263"/>
      <c r="O257" s="263"/>
      <c r="P257" s="263"/>
      <c r="Q257" s="263"/>
      <c r="R257" s="263"/>
      <c r="S257" s="263"/>
      <c r="T257" s="264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T257" s="265" t="s">
        <v>177</v>
      </c>
      <c r="AU257" s="265" t="s">
        <v>81</v>
      </c>
      <c r="AV257" s="15" t="s">
        <v>173</v>
      </c>
      <c r="AW257" s="15" t="s">
        <v>33</v>
      </c>
      <c r="AX257" s="15" t="s">
        <v>79</v>
      </c>
      <c r="AY257" s="265" t="s">
        <v>166</v>
      </c>
    </row>
    <row r="258" s="14" customFormat="1">
      <c r="A258" s="14"/>
      <c r="B258" s="244"/>
      <c r="C258" s="245"/>
      <c r="D258" s="235" t="s">
        <v>177</v>
      </c>
      <c r="E258" s="245"/>
      <c r="F258" s="247" t="s">
        <v>530</v>
      </c>
      <c r="G258" s="245"/>
      <c r="H258" s="248">
        <v>42.911000000000001</v>
      </c>
      <c r="I258" s="249"/>
      <c r="J258" s="245"/>
      <c r="K258" s="245"/>
      <c r="L258" s="250"/>
      <c r="M258" s="251"/>
      <c r="N258" s="252"/>
      <c r="O258" s="252"/>
      <c r="P258" s="252"/>
      <c r="Q258" s="252"/>
      <c r="R258" s="252"/>
      <c r="S258" s="252"/>
      <c r="T258" s="253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4" t="s">
        <v>177</v>
      </c>
      <c r="AU258" s="254" t="s">
        <v>81</v>
      </c>
      <c r="AV258" s="14" t="s">
        <v>81</v>
      </c>
      <c r="AW258" s="14" t="s">
        <v>4</v>
      </c>
      <c r="AX258" s="14" t="s">
        <v>79</v>
      </c>
      <c r="AY258" s="254" t="s">
        <v>166</v>
      </c>
    </row>
    <row r="259" s="12" customFormat="1" ht="22.8" customHeight="1">
      <c r="A259" s="12"/>
      <c r="B259" s="199"/>
      <c r="C259" s="200"/>
      <c r="D259" s="201" t="s">
        <v>70</v>
      </c>
      <c r="E259" s="213" t="s">
        <v>323</v>
      </c>
      <c r="F259" s="213" t="s">
        <v>324</v>
      </c>
      <c r="G259" s="200"/>
      <c r="H259" s="200"/>
      <c r="I259" s="203"/>
      <c r="J259" s="214">
        <f>BK259</f>
        <v>0</v>
      </c>
      <c r="K259" s="200"/>
      <c r="L259" s="205"/>
      <c r="M259" s="206"/>
      <c r="N259" s="207"/>
      <c r="O259" s="207"/>
      <c r="P259" s="208">
        <f>SUM(P260:P261)</f>
        <v>0</v>
      </c>
      <c r="Q259" s="207"/>
      <c r="R259" s="208">
        <f>SUM(R260:R261)</f>
        <v>0</v>
      </c>
      <c r="S259" s="207"/>
      <c r="T259" s="209">
        <f>SUM(T260:T261)</f>
        <v>0</v>
      </c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R259" s="210" t="s">
        <v>79</v>
      </c>
      <c r="AT259" s="211" t="s">
        <v>70</v>
      </c>
      <c r="AU259" s="211" t="s">
        <v>79</v>
      </c>
      <c r="AY259" s="210" t="s">
        <v>166</v>
      </c>
      <c r="BK259" s="212">
        <f>SUM(BK260:BK261)</f>
        <v>0</v>
      </c>
    </row>
    <row r="260" s="2" customFormat="1" ht="37.8" customHeight="1">
      <c r="A260" s="41"/>
      <c r="B260" s="42"/>
      <c r="C260" s="215" t="s">
        <v>325</v>
      </c>
      <c r="D260" s="215" t="s">
        <v>168</v>
      </c>
      <c r="E260" s="216" t="s">
        <v>326</v>
      </c>
      <c r="F260" s="217" t="s">
        <v>327</v>
      </c>
      <c r="G260" s="218" t="s">
        <v>234</v>
      </c>
      <c r="H260" s="219">
        <v>34.57</v>
      </c>
      <c r="I260" s="220"/>
      <c r="J260" s="221">
        <f>ROUND(I260*H260,2)</f>
        <v>0</v>
      </c>
      <c r="K260" s="217" t="s">
        <v>172</v>
      </c>
      <c r="L260" s="47"/>
      <c r="M260" s="222" t="s">
        <v>19</v>
      </c>
      <c r="N260" s="223" t="s">
        <v>42</v>
      </c>
      <c r="O260" s="87"/>
      <c r="P260" s="224">
        <f>O260*H260</f>
        <v>0</v>
      </c>
      <c r="Q260" s="224">
        <v>0</v>
      </c>
      <c r="R260" s="224">
        <f>Q260*H260</f>
        <v>0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173</v>
      </c>
      <c r="AT260" s="226" t="s">
        <v>168</v>
      </c>
      <c r="AU260" s="226" t="s">
        <v>81</v>
      </c>
      <c r="AY260" s="20" t="s">
        <v>166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79</v>
      </c>
      <c r="BK260" s="227">
        <f>ROUND(I260*H260,2)</f>
        <v>0</v>
      </c>
      <c r="BL260" s="20" t="s">
        <v>173</v>
      </c>
      <c r="BM260" s="226" t="s">
        <v>531</v>
      </c>
    </row>
    <row r="261" s="2" customFormat="1">
      <c r="A261" s="41"/>
      <c r="B261" s="42"/>
      <c r="C261" s="43"/>
      <c r="D261" s="228" t="s">
        <v>175</v>
      </c>
      <c r="E261" s="43"/>
      <c r="F261" s="229" t="s">
        <v>329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175</v>
      </c>
      <c r="AU261" s="20" t="s">
        <v>81</v>
      </c>
    </row>
    <row r="262" s="12" customFormat="1" ht="25.92" customHeight="1">
      <c r="A262" s="12"/>
      <c r="B262" s="199"/>
      <c r="C262" s="200"/>
      <c r="D262" s="201" t="s">
        <v>70</v>
      </c>
      <c r="E262" s="202" t="s">
        <v>342</v>
      </c>
      <c r="F262" s="202" t="s">
        <v>343</v>
      </c>
      <c r="G262" s="200"/>
      <c r="H262" s="200"/>
      <c r="I262" s="203"/>
      <c r="J262" s="204">
        <f>BK262</f>
        <v>0</v>
      </c>
      <c r="K262" s="200"/>
      <c r="L262" s="205"/>
      <c r="M262" s="206"/>
      <c r="N262" s="207"/>
      <c r="O262" s="207"/>
      <c r="P262" s="208">
        <f>P263</f>
        <v>0</v>
      </c>
      <c r="Q262" s="207"/>
      <c r="R262" s="208">
        <f>R263</f>
        <v>0</v>
      </c>
      <c r="S262" s="207"/>
      <c r="T262" s="209">
        <f>T263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10" t="s">
        <v>198</v>
      </c>
      <c r="AT262" s="211" t="s">
        <v>70</v>
      </c>
      <c r="AU262" s="211" t="s">
        <v>71</v>
      </c>
      <c r="AY262" s="210" t="s">
        <v>166</v>
      </c>
      <c r="BK262" s="212">
        <f>BK263</f>
        <v>0</v>
      </c>
    </row>
    <row r="263" s="2" customFormat="1" ht="16.5" customHeight="1">
      <c r="A263" s="41"/>
      <c r="B263" s="42"/>
      <c r="C263" s="215" t="s">
        <v>332</v>
      </c>
      <c r="D263" s="215" t="s">
        <v>168</v>
      </c>
      <c r="E263" s="216" t="s">
        <v>345</v>
      </c>
      <c r="F263" s="217" t="s">
        <v>346</v>
      </c>
      <c r="G263" s="218" t="s">
        <v>347</v>
      </c>
      <c r="H263" s="277"/>
      <c r="I263" s="220"/>
      <c r="J263" s="221">
        <f>ROUND(I263*H263,2)</f>
        <v>0</v>
      </c>
      <c r="K263" s="217" t="s">
        <v>19</v>
      </c>
      <c r="L263" s="47"/>
      <c r="M263" s="278" t="s">
        <v>19</v>
      </c>
      <c r="N263" s="279" t="s">
        <v>42</v>
      </c>
      <c r="O263" s="280"/>
      <c r="P263" s="281">
        <f>O263*H263</f>
        <v>0</v>
      </c>
      <c r="Q263" s="281">
        <v>0</v>
      </c>
      <c r="R263" s="281">
        <f>Q263*H263</f>
        <v>0</v>
      </c>
      <c r="S263" s="281">
        <v>0</v>
      </c>
      <c r="T263" s="282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6" t="s">
        <v>173</v>
      </c>
      <c r="AT263" s="226" t="s">
        <v>168</v>
      </c>
      <c r="AU263" s="226" t="s">
        <v>79</v>
      </c>
      <c r="AY263" s="20" t="s">
        <v>166</v>
      </c>
      <c r="BE263" s="227">
        <f>IF(N263="základní",J263,0)</f>
        <v>0</v>
      </c>
      <c r="BF263" s="227">
        <f>IF(N263="snížená",J263,0)</f>
        <v>0</v>
      </c>
      <c r="BG263" s="227">
        <f>IF(N263="zákl. přenesená",J263,0)</f>
        <v>0</v>
      </c>
      <c r="BH263" s="227">
        <f>IF(N263="sníž. přenesená",J263,0)</f>
        <v>0</v>
      </c>
      <c r="BI263" s="227">
        <f>IF(N263="nulová",J263,0)</f>
        <v>0</v>
      </c>
      <c r="BJ263" s="20" t="s">
        <v>79</v>
      </c>
      <c r="BK263" s="227">
        <f>ROUND(I263*H263,2)</f>
        <v>0</v>
      </c>
      <c r="BL263" s="20" t="s">
        <v>173</v>
      </c>
      <c r="BM263" s="226" t="s">
        <v>532</v>
      </c>
    </row>
    <row r="264" s="2" customFormat="1" ht="6.96" customHeight="1">
      <c r="A264" s="41"/>
      <c r="B264" s="62"/>
      <c r="C264" s="63"/>
      <c r="D264" s="63"/>
      <c r="E264" s="63"/>
      <c r="F264" s="63"/>
      <c r="G264" s="63"/>
      <c r="H264" s="63"/>
      <c r="I264" s="63"/>
      <c r="J264" s="63"/>
      <c r="K264" s="63"/>
      <c r="L264" s="47"/>
      <c r="M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</row>
  </sheetData>
  <sheetProtection sheet="1" autoFilter="0" formatColumns="0" formatRows="0" objects="1" scenarios="1" spinCount="100000" saltValue="nuYJXOcfkFeMGiwvhB19ZIEWdUATHXBzwu8i2wtsR0K93CtulXIjYiad5JACiCgRVBdpuyVeZl2P/aw8PYZpNg==" hashValue="pS495nWGk7eQ4xaX7vsK/RmPyyb0D9cd4to7X+H2y8Qq9ieuKxeSMCSD9PTRSxBxQUaYDjAYClByfWD/v7wHwg==" algorithmName="SHA-512" password="CC35"/>
  <autoFilter ref="C91:K26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6" r:id="rId1" display="https://podminky.urs.cz/item/CS_URS_2025_02/213141112"/>
    <hyperlink ref="F108" r:id="rId2" display="https://podminky.urs.cz/item/CS_URS_2025_02/213311151"/>
    <hyperlink ref="F115" r:id="rId3" display="https://podminky.urs.cz/item/CS_URS_2025_02/311113152"/>
    <hyperlink ref="F123" r:id="rId4" display="https://podminky.urs.cz/item/CS_URS_2025_02/311361821"/>
    <hyperlink ref="F132" r:id="rId5" display="https://podminky.urs.cz/item/CS_URS_2025_02/631311236"/>
    <hyperlink ref="F156" r:id="rId6" display="https://podminky.urs.cz/item/CS_URS_2025_02/631319175"/>
    <hyperlink ref="F169" r:id="rId7" display="https://podminky.urs.cz/item/CS_URS_2025_02/631319185"/>
    <hyperlink ref="F182" r:id="rId8" display="https://podminky.urs.cz/item/CS_URS_2025_02/631351101"/>
    <hyperlink ref="F188" r:id="rId9" display="https://podminky.urs.cz/item/CS_URS_2025_02/631351102"/>
    <hyperlink ref="F194" r:id="rId10" display="https://podminky.urs.cz/item/CS_URS_2025_02/631362021"/>
    <hyperlink ref="F207" r:id="rId11" display="https://podminky.urs.cz/item/CS_URS_2025_02/632481213"/>
    <hyperlink ref="F220" r:id="rId12" display="https://podminky.urs.cz/item/CS_URS_2025_02/633991111"/>
    <hyperlink ref="F234" r:id="rId13" display="https://podminky.urs.cz/item/CS_URS_2025_02/953943121"/>
    <hyperlink ref="F261" r:id="rId14" display="https://podminky.urs.cz/item/CS_URS_2025_02/998011008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5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533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ROUND((SUM(BE96:BE416)),  2)</f>
        <v>0</v>
      </c>
      <c r="G35" s="41"/>
      <c r="H35" s="41"/>
      <c r="I35" s="160">
        <v>0.20999999999999999</v>
      </c>
      <c r="J35" s="159">
        <f>ROUND(((SUM(BE96:BE416))*I35),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ROUND((SUM(BF96:BF416)),  2)</f>
        <v>0</v>
      </c>
      <c r="G36" s="41"/>
      <c r="H36" s="41"/>
      <c r="I36" s="160">
        <v>0.12</v>
      </c>
      <c r="J36" s="159">
        <f>ROUND(((SUM(BF96:BF416))*I36),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ROUND((SUM(BG96:BG416)),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ROUND((SUM(BH96:BH416)),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ROUND((SUM(BI96:BI416)),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0203 - Překážka 3 - Rozjezdová banková sestava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J98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429</v>
      </c>
      <c r="E66" s="185"/>
      <c r="F66" s="185"/>
      <c r="G66" s="185"/>
      <c r="H66" s="185"/>
      <c r="I66" s="185"/>
      <c r="J66" s="186">
        <f>J122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430</v>
      </c>
      <c r="E67" s="185"/>
      <c r="F67" s="185"/>
      <c r="G67" s="185"/>
      <c r="H67" s="185"/>
      <c r="I67" s="185"/>
      <c r="J67" s="186">
        <f>J165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147</v>
      </c>
      <c r="E68" s="185"/>
      <c r="F68" s="185"/>
      <c r="G68" s="185"/>
      <c r="H68" s="185"/>
      <c r="I68" s="185"/>
      <c r="J68" s="186">
        <f>J279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148</v>
      </c>
      <c r="E69" s="185"/>
      <c r="F69" s="185"/>
      <c r="G69" s="185"/>
      <c r="H69" s="185"/>
      <c r="I69" s="185"/>
      <c r="J69" s="186">
        <f>J338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7"/>
      <c r="C70" s="178"/>
      <c r="D70" s="179" t="s">
        <v>352</v>
      </c>
      <c r="E70" s="180"/>
      <c r="F70" s="180"/>
      <c r="G70" s="180"/>
      <c r="H70" s="180"/>
      <c r="I70" s="180"/>
      <c r="J70" s="181">
        <f>J341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0" customFormat="1" ht="19.92" customHeight="1">
      <c r="A71" s="10"/>
      <c r="B71" s="183"/>
      <c r="C71" s="128"/>
      <c r="D71" s="184" t="s">
        <v>353</v>
      </c>
      <c r="E71" s="185"/>
      <c r="F71" s="185"/>
      <c r="G71" s="185"/>
      <c r="H71" s="185"/>
      <c r="I71" s="185"/>
      <c r="J71" s="186">
        <f>J342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354</v>
      </c>
      <c r="E72" s="185"/>
      <c r="F72" s="185"/>
      <c r="G72" s="185"/>
      <c r="H72" s="185"/>
      <c r="I72" s="185"/>
      <c r="J72" s="186">
        <f>J369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355</v>
      </c>
      <c r="E73" s="185"/>
      <c r="F73" s="185"/>
      <c r="G73" s="185"/>
      <c r="H73" s="185"/>
      <c r="I73" s="185"/>
      <c r="J73" s="186">
        <f>J381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77"/>
      <c r="C74" s="178"/>
      <c r="D74" s="179" t="s">
        <v>150</v>
      </c>
      <c r="E74" s="180"/>
      <c r="F74" s="180"/>
      <c r="G74" s="180"/>
      <c r="H74" s="180"/>
      <c r="I74" s="180"/>
      <c r="J74" s="181">
        <f>J415</f>
        <v>0</v>
      </c>
      <c r="K74" s="178"/>
      <c r="L74" s="182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2" customFormat="1" ht="21.84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151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16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172" t="str">
        <f>E7</f>
        <v>Novostavba skateparkového hřiště, Bystřice pod Hostýnem</v>
      </c>
      <c r="F84" s="35"/>
      <c r="G84" s="35"/>
      <c r="H84" s="35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4"/>
      <c r="C85" s="35" t="s">
        <v>138</v>
      </c>
      <c r="D85" s="25"/>
      <c r="E85" s="25"/>
      <c r="F85" s="25"/>
      <c r="G85" s="25"/>
      <c r="H85" s="25"/>
      <c r="I85" s="25"/>
      <c r="J85" s="25"/>
      <c r="K85" s="25"/>
      <c r="L85" s="23"/>
    </row>
    <row r="86" s="2" customFormat="1" ht="16.5" customHeight="1">
      <c r="A86" s="41"/>
      <c r="B86" s="42"/>
      <c r="C86" s="43"/>
      <c r="D86" s="43"/>
      <c r="E86" s="172" t="s">
        <v>349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350</v>
      </c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3"/>
      <c r="D88" s="43"/>
      <c r="E88" s="72" t="str">
        <f>E11</f>
        <v>0203 - Překážka 3 - Rozjezdová banková sestava</v>
      </c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3"/>
      <c r="E90" s="43"/>
      <c r="F90" s="30" t="str">
        <f>F14</f>
        <v xml:space="preserve"> </v>
      </c>
      <c r="G90" s="43"/>
      <c r="H90" s="43"/>
      <c r="I90" s="35" t="s">
        <v>23</v>
      </c>
      <c r="J90" s="75" t="str">
        <f>IF(J14="","",J14)</f>
        <v>31. 8. 2025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25.65" customHeight="1">
      <c r="A92" s="41"/>
      <c r="B92" s="42"/>
      <c r="C92" s="35" t="s">
        <v>25</v>
      </c>
      <c r="D92" s="43"/>
      <c r="E92" s="43"/>
      <c r="F92" s="30" t="str">
        <f>E17</f>
        <v>Město Bystřice pod Hostýnem</v>
      </c>
      <c r="G92" s="43"/>
      <c r="H92" s="43"/>
      <c r="I92" s="35" t="s">
        <v>31</v>
      </c>
      <c r="J92" s="39" t="str">
        <f>E23</f>
        <v>Michal Langoš, Hranice na Moravě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3"/>
      <c r="E93" s="43"/>
      <c r="F93" s="30" t="str">
        <f>IF(E20="","",E20)</f>
        <v>Vyplň údaj</v>
      </c>
      <c r="G93" s="43"/>
      <c r="H93" s="43"/>
      <c r="I93" s="35" t="s">
        <v>34</v>
      </c>
      <c r="J93" s="39" t="str">
        <f>E26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88"/>
      <c r="B95" s="189"/>
      <c r="C95" s="190" t="s">
        <v>152</v>
      </c>
      <c r="D95" s="191" t="s">
        <v>56</v>
      </c>
      <c r="E95" s="191" t="s">
        <v>52</v>
      </c>
      <c r="F95" s="191" t="s">
        <v>53</v>
      </c>
      <c r="G95" s="191" t="s">
        <v>153</v>
      </c>
      <c r="H95" s="191" t="s">
        <v>154</v>
      </c>
      <c r="I95" s="191" t="s">
        <v>155</v>
      </c>
      <c r="J95" s="191" t="s">
        <v>142</v>
      </c>
      <c r="K95" s="192" t="s">
        <v>156</v>
      </c>
      <c r="L95" s="193"/>
      <c r="M95" s="95" t="s">
        <v>19</v>
      </c>
      <c r="N95" s="96" t="s">
        <v>41</v>
      </c>
      <c r="O95" s="96" t="s">
        <v>157</v>
      </c>
      <c r="P95" s="96" t="s">
        <v>158</v>
      </c>
      <c r="Q95" s="96" t="s">
        <v>159</v>
      </c>
      <c r="R95" s="96" t="s">
        <v>160</v>
      </c>
      <c r="S95" s="96" t="s">
        <v>161</v>
      </c>
      <c r="T95" s="97" t="s">
        <v>162</v>
      </c>
      <c r="U95" s="188"/>
      <c r="V95" s="188"/>
      <c r="W95" s="188"/>
      <c r="X95" s="188"/>
      <c r="Y95" s="188"/>
      <c r="Z95" s="188"/>
      <c r="AA95" s="188"/>
      <c r="AB95" s="188"/>
      <c r="AC95" s="188"/>
      <c r="AD95" s="188"/>
      <c r="AE95" s="188"/>
    </row>
    <row r="96" s="2" customFormat="1" ht="22.8" customHeight="1">
      <c r="A96" s="41"/>
      <c r="B96" s="42"/>
      <c r="C96" s="102" t="s">
        <v>163</v>
      </c>
      <c r="D96" s="43"/>
      <c r="E96" s="43"/>
      <c r="F96" s="43"/>
      <c r="G96" s="43"/>
      <c r="H96" s="43"/>
      <c r="I96" s="43"/>
      <c r="J96" s="194">
        <f>BK96</f>
        <v>0</v>
      </c>
      <c r="K96" s="43"/>
      <c r="L96" s="47"/>
      <c r="M96" s="98"/>
      <c r="N96" s="195"/>
      <c r="O96" s="99"/>
      <c r="P96" s="196">
        <f>P97+P341+P415</f>
        <v>0</v>
      </c>
      <c r="Q96" s="99"/>
      <c r="R96" s="196">
        <f>R97+R341+R415</f>
        <v>122.39802972000001</v>
      </c>
      <c r="S96" s="99"/>
      <c r="T96" s="197">
        <f>T97+T341+T415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70</v>
      </c>
      <c r="AU96" s="20" t="s">
        <v>143</v>
      </c>
      <c r="BK96" s="198">
        <f>BK97+BK341+BK415</f>
        <v>0</v>
      </c>
    </row>
    <row r="97" s="12" customFormat="1" ht="25.92" customHeight="1">
      <c r="A97" s="12"/>
      <c r="B97" s="199"/>
      <c r="C97" s="200"/>
      <c r="D97" s="201" t="s">
        <v>70</v>
      </c>
      <c r="E97" s="202" t="s">
        <v>164</v>
      </c>
      <c r="F97" s="202" t="s">
        <v>165</v>
      </c>
      <c r="G97" s="200"/>
      <c r="H97" s="200"/>
      <c r="I97" s="203"/>
      <c r="J97" s="204">
        <f>BK97</f>
        <v>0</v>
      </c>
      <c r="K97" s="200"/>
      <c r="L97" s="205"/>
      <c r="M97" s="206"/>
      <c r="N97" s="207"/>
      <c r="O97" s="207"/>
      <c r="P97" s="208">
        <f>P98+P122+P165+P279+P338</f>
        <v>0</v>
      </c>
      <c r="Q97" s="207"/>
      <c r="R97" s="208">
        <f>R98+R122+R165+R279+R338</f>
        <v>122.34130777000001</v>
      </c>
      <c r="S97" s="207"/>
      <c r="T97" s="209">
        <f>T98+T122+T165+T279+T338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79</v>
      </c>
      <c r="AT97" s="211" t="s">
        <v>70</v>
      </c>
      <c r="AU97" s="211" t="s">
        <v>71</v>
      </c>
      <c r="AY97" s="210" t="s">
        <v>166</v>
      </c>
      <c r="BK97" s="212">
        <f>BK98+BK122+BK165+BK279+BK338</f>
        <v>0</v>
      </c>
    </row>
    <row r="98" s="12" customFormat="1" ht="22.8" customHeight="1">
      <c r="A98" s="12"/>
      <c r="B98" s="199"/>
      <c r="C98" s="200"/>
      <c r="D98" s="201" t="s">
        <v>70</v>
      </c>
      <c r="E98" s="213" t="s">
        <v>81</v>
      </c>
      <c r="F98" s="213" t="s">
        <v>248</v>
      </c>
      <c r="G98" s="200"/>
      <c r="H98" s="200"/>
      <c r="I98" s="203"/>
      <c r="J98" s="214">
        <f>BK98</f>
        <v>0</v>
      </c>
      <c r="K98" s="200"/>
      <c r="L98" s="205"/>
      <c r="M98" s="206"/>
      <c r="N98" s="207"/>
      <c r="O98" s="207"/>
      <c r="P98" s="208">
        <f>SUM(P99:P121)</f>
        <v>0</v>
      </c>
      <c r="Q98" s="207"/>
      <c r="R98" s="208">
        <f>SUM(R99:R121)</f>
        <v>99.43103720000002</v>
      </c>
      <c r="S98" s="207"/>
      <c r="T98" s="209">
        <f>SUM(T99:T121)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79</v>
      </c>
      <c r="AT98" s="211" t="s">
        <v>70</v>
      </c>
      <c r="AU98" s="211" t="s">
        <v>79</v>
      </c>
      <c r="AY98" s="210" t="s">
        <v>166</v>
      </c>
      <c r="BK98" s="212">
        <f>SUM(BK99:BK121)</f>
        <v>0</v>
      </c>
    </row>
    <row r="99" s="2" customFormat="1" ht="24.15" customHeight="1">
      <c r="A99" s="41"/>
      <c r="B99" s="42"/>
      <c r="C99" s="215" t="s">
        <v>79</v>
      </c>
      <c r="D99" s="215" t="s">
        <v>168</v>
      </c>
      <c r="E99" s="216" t="s">
        <v>431</v>
      </c>
      <c r="F99" s="217" t="s">
        <v>432</v>
      </c>
      <c r="G99" s="218" t="s">
        <v>188</v>
      </c>
      <c r="H99" s="219">
        <v>38.755000000000003</v>
      </c>
      <c r="I99" s="220"/>
      <c r="J99" s="221">
        <f>ROUND(I99*H99,2)</f>
        <v>0</v>
      </c>
      <c r="K99" s="217" t="s">
        <v>172</v>
      </c>
      <c r="L99" s="47"/>
      <c r="M99" s="222" t="s">
        <v>19</v>
      </c>
      <c r="N99" s="223" t="s">
        <v>42</v>
      </c>
      <c r="O99" s="87"/>
      <c r="P99" s="224">
        <f>O99*H99</f>
        <v>0</v>
      </c>
      <c r="Q99" s="224">
        <v>0.00013999999999999999</v>
      </c>
      <c r="R99" s="224">
        <f>Q99*H99</f>
        <v>0.0054257000000000003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173</v>
      </c>
      <c r="AT99" s="226" t="s">
        <v>168</v>
      </c>
      <c r="AU99" s="226" t="s">
        <v>81</v>
      </c>
      <c r="AY99" s="20" t="s">
        <v>166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79</v>
      </c>
      <c r="BK99" s="227">
        <f>ROUND(I99*H99,2)</f>
        <v>0</v>
      </c>
      <c r="BL99" s="20" t="s">
        <v>173</v>
      </c>
      <c r="BM99" s="226" t="s">
        <v>433</v>
      </c>
    </row>
    <row r="100" s="2" customFormat="1">
      <c r="A100" s="41"/>
      <c r="B100" s="42"/>
      <c r="C100" s="43"/>
      <c r="D100" s="228" t="s">
        <v>175</v>
      </c>
      <c r="E100" s="43"/>
      <c r="F100" s="229" t="s">
        <v>434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175</v>
      </c>
      <c r="AU100" s="20" t="s">
        <v>81</v>
      </c>
    </row>
    <row r="101" s="13" customFormat="1">
      <c r="A101" s="13"/>
      <c r="B101" s="233"/>
      <c r="C101" s="234"/>
      <c r="D101" s="235" t="s">
        <v>177</v>
      </c>
      <c r="E101" s="236" t="s">
        <v>19</v>
      </c>
      <c r="F101" s="237" t="s">
        <v>534</v>
      </c>
      <c r="G101" s="234"/>
      <c r="H101" s="236" t="s">
        <v>19</v>
      </c>
      <c r="I101" s="238"/>
      <c r="J101" s="234"/>
      <c r="K101" s="234"/>
      <c r="L101" s="239"/>
      <c r="M101" s="240"/>
      <c r="N101" s="241"/>
      <c r="O101" s="241"/>
      <c r="P101" s="241"/>
      <c r="Q101" s="241"/>
      <c r="R101" s="241"/>
      <c r="S101" s="241"/>
      <c r="T101" s="242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3" t="s">
        <v>177</v>
      </c>
      <c r="AU101" s="243" t="s">
        <v>81</v>
      </c>
      <c r="AV101" s="13" t="s">
        <v>79</v>
      </c>
      <c r="AW101" s="13" t="s">
        <v>33</v>
      </c>
      <c r="AX101" s="13" t="s">
        <v>71</v>
      </c>
      <c r="AY101" s="243" t="s">
        <v>166</v>
      </c>
    </row>
    <row r="102" s="13" customFormat="1">
      <c r="A102" s="13"/>
      <c r="B102" s="233"/>
      <c r="C102" s="234"/>
      <c r="D102" s="235" t="s">
        <v>177</v>
      </c>
      <c r="E102" s="236" t="s">
        <v>19</v>
      </c>
      <c r="F102" s="237" t="s">
        <v>436</v>
      </c>
      <c r="G102" s="234"/>
      <c r="H102" s="236" t="s">
        <v>19</v>
      </c>
      <c r="I102" s="238"/>
      <c r="J102" s="234"/>
      <c r="K102" s="234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177</v>
      </c>
      <c r="AU102" s="243" t="s">
        <v>81</v>
      </c>
      <c r="AV102" s="13" t="s">
        <v>79</v>
      </c>
      <c r="AW102" s="13" t="s">
        <v>33</v>
      </c>
      <c r="AX102" s="13" t="s">
        <v>71</v>
      </c>
      <c r="AY102" s="243" t="s">
        <v>166</v>
      </c>
    </row>
    <row r="103" s="14" customFormat="1">
      <c r="A103" s="14"/>
      <c r="B103" s="244"/>
      <c r="C103" s="245"/>
      <c r="D103" s="235" t="s">
        <v>177</v>
      </c>
      <c r="E103" s="246" t="s">
        <v>19</v>
      </c>
      <c r="F103" s="247" t="s">
        <v>535</v>
      </c>
      <c r="G103" s="245"/>
      <c r="H103" s="248">
        <v>38.755000000000003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177</v>
      </c>
      <c r="AU103" s="254" t="s">
        <v>81</v>
      </c>
      <c r="AV103" s="14" t="s">
        <v>81</v>
      </c>
      <c r="AW103" s="14" t="s">
        <v>33</v>
      </c>
      <c r="AX103" s="14" t="s">
        <v>71</v>
      </c>
      <c r="AY103" s="254" t="s">
        <v>166</v>
      </c>
    </row>
    <row r="104" s="15" customFormat="1">
      <c r="A104" s="15"/>
      <c r="B104" s="255"/>
      <c r="C104" s="256"/>
      <c r="D104" s="235" t="s">
        <v>177</v>
      </c>
      <c r="E104" s="257" t="s">
        <v>19</v>
      </c>
      <c r="F104" s="258" t="s">
        <v>180</v>
      </c>
      <c r="G104" s="256"/>
      <c r="H104" s="259">
        <v>38.755000000000003</v>
      </c>
      <c r="I104" s="260"/>
      <c r="J104" s="256"/>
      <c r="K104" s="256"/>
      <c r="L104" s="261"/>
      <c r="M104" s="262"/>
      <c r="N104" s="263"/>
      <c r="O104" s="263"/>
      <c r="P104" s="263"/>
      <c r="Q104" s="263"/>
      <c r="R104" s="263"/>
      <c r="S104" s="263"/>
      <c r="T104" s="264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65" t="s">
        <v>177</v>
      </c>
      <c r="AU104" s="265" t="s">
        <v>81</v>
      </c>
      <c r="AV104" s="15" t="s">
        <v>173</v>
      </c>
      <c r="AW104" s="15" t="s">
        <v>33</v>
      </c>
      <c r="AX104" s="15" t="s">
        <v>79</v>
      </c>
      <c r="AY104" s="265" t="s">
        <v>166</v>
      </c>
    </row>
    <row r="105" s="2" customFormat="1" ht="16.5" customHeight="1">
      <c r="A105" s="41"/>
      <c r="B105" s="42"/>
      <c r="C105" s="283" t="s">
        <v>81</v>
      </c>
      <c r="D105" s="283" t="s">
        <v>392</v>
      </c>
      <c r="E105" s="284" t="s">
        <v>438</v>
      </c>
      <c r="F105" s="285" t="s">
        <v>439</v>
      </c>
      <c r="G105" s="286" t="s">
        <v>188</v>
      </c>
      <c r="H105" s="287">
        <v>45.905000000000001</v>
      </c>
      <c r="I105" s="288"/>
      <c r="J105" s="289">
        <f>ROUND(I105*H105,2)</f>
        <v>0</v>
      </c>
      <c r="K105" s="285" t="s">
        <v>172</v>
      </c>
      <c r="L105" s="290"/>
      <c r="M105" s="291" t="s">
        <v>19</v>
      </c>
      <c r="N105" s="292" t="s">
        <v>42</v>
      </c>
      <c r="O105" s="87"/>
      <c r="P105" s="224">
        <f>O105*H105</f>
        <v>0</v>
      </c>
      <c r="Q105" s="224">
        <v>0.00029999999999999997</v>
      </c>
      <c r="R105" s="224">
        <f>Q105*H105</f>
        <v>0.013771499999999999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226</v>
      </c>
      <c r="AT105" s="226" t="s">
        <v>392</v>
      </c>
      <c r="AU105" s="226" t="s">
        <v>81</v>
      </c>
      <c r="AY105" s="20" t="s">
        <v>166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79</v>
      </c>
      <c r="BK105" s="227">
        <f>ROUND(I105*H105,2)</f>
        <v>0</v>
      </c>
      <c r="BL105" s="20" t="s">
        <v>173</v>
      </c>
      <c r="BM105" s="226" t="s">
        <v>440</v>
      </c>
    </row>
    <row r="106" s="13" customFormat="1">
      <c r="A106" s="13"/>
      <c r="B106" s="233"/>
      <c r="C106" s="234"/>
      <c r="D106" s="235" t="s">
        <v>177</v>
      </c>
      <c r="E106" s="236" t="s">
        <v>19</v>
      </c>
      <c r="F106" s="237" t="s">
        <v>534</v>
      </c>
      <c r="G106" s="234"/>
      <c r="H106" s="236" t="s">
        <v>19</v>
      </c>
      <c r="I106" s="238"/>
      <c r="J106" s="234"/>
      <c r="K106" s="234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177</v>
      </c>
      <c r="AU106" s="243" t="s">
        <v>81</v>
      </c>
      <c r="AV106" s="13" t="s">
        <v>79</v>
      </c>
      <c r="AW106" s="13" t="s">
        <v>33</v>
      </c>
      <c r="AX106" s="13" t="s">
        <v>71</v>
      </c>
      <c r="AY106" s="243" t="s">
        <v>166</v>
      </c>
    </row>
    <row r="107" s="13" customFormat="1">
      <c r="A107" s="13"/>
      <c r="B107" s="233"/>
      <c r="C107" s="234"/>
      <c r="D107" s="235" t="s">
        <v>177</v>
      </c>
      <c r="E107" s="236" t="s">
        <v>19</v>
      </c>
      <c r="F107" s="237" t="s">
        <v>436</v>
      </c>
      <c r="G107" s="234"/>
      <c r="H107" s="236" t="s">
        <v>19</v>
      </c>
      <c r="I107" s="238"/>
      <c r="J107" s="234"/>
      <c r="K107" s="234"/>
      <c r="L107" s="239"/>
      <c r="M107" s="240"/>
      <c r="N107" s="241"/>
      <c r="O107" s="241"/>
      <c r="P107" s="241"/>
      <c r="Q107" s="241"/>
      <c r="R107" s="241"/>
      <c r="S107" s="241"/>
      <c r="T107" s="242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3" t="s">
        <v>177</v>
      </c>
      <c r="AU107" s="243" t="s">
        <v>81</v>
      </c>
      <c r="AV107" s="13" t="s">
        <v>79</v>
      </c>
      <c r="AW107" s="13" t="s">
        <v>33</v>
      </c>
      <c r="AX107" s="13" t="s">
        <v>71</v>
      </c>
      <c r="AY107" s="243" t="s">
        <v>166</v>
      </c>
    </row>
    <row r="108" s="14" customFormat="1">
      <c r="A108" s="14"/>
      <c r="B108" s="244"/>
      <c r="C108" s="245"/>
      <c r="D108" s="235" t="s">
        <v>177</v>
      </c>
      <c r="E108" s="246" t="s">
        <v>19</v>
      </c>
      <c r="F108" s="247" t="s">
        <v>535</v>
      </c>
      <c r="G108" s="245"/>
      <c r="H108" s="248">
        <v>38.755000000000003</v>
      </c>
      <c r="I108" s="249"/>
      <c r="J108" s="245"/>
      <c r="K108" s="245"/>
      <c r="L108" s="250"/>
      <c r="M108" s="251"/>
      <c r="N108" s="252"/>
      <c r="O108" s="252"/>
      <c r="P108" s="252"/>
      <c r="Q108" s="252"/>
      <c r="R108" s="252"/>
      <c r="S108" s="252"/>
      <c r="T108" s="253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4" t="s">
        <v>177</v>
      </c>
      <c r="AU108" s="254" t="s">
        <v>81</v>
      </c>
      <c r="AV108" s="14" t="s">
        <v>81</v>
      </c>
      <c r="AW108" s="14" t="s">
        <v>33</v>
      </c>
      <c r="AX108" s="14" t="s">
        <v>71</v>
      </c>
      <c r="AY108" s="254" t="s">
        <v>166</v>
      </c>
    </row>
    <row r="109" s="15" customFormat="1">
      <c r="A109" s="15"/>
      <c r="B109" s="255"/>
      <c r="C109" s="256"/>
      <c r="D109" s="235" t="s">
        <v>177</v>
      </c>
      <c r="E109" s="257" t="s">
        <v>19</v>
      </c>
      <c r="F109" s="258" t="s">
        <v>180</v>
      </c>
      <c r="G109" s="256"/>
      <c r="H109" s="259">
        <v>38.755000000000003</v>
      </c>
      <c r="I109" s="260"/>
      <c r="J109" s="256"/>
      <c r="K109" s="256"/>
      <c r="L109" s="261"/>
      <c r="M109" s="262"/>
      <c r="N109" s="263"/>
      <c r="O109" s="263"/>
      <c r="P109" s="263"/>
      <c r="Q109" s="263"/>
      <c r="R109" s="263"/>
      <c r="S109" s="263"/>
      <c r="T109" s="264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65" t="s">
        <v>177</v>
      </c>
      <c r="AU109" s="265" t="s">
        <v>81</v>
      </c>
      <c r="AV109" s="15" t="s">
        <v>173</v>
      </c>
      <c r="AW109" s="15" t="s">
        <v>33</v>
      </c>
      <c r="AX109" s="15" t="s">
        <v>79</v>
      </c>
      <c r="AY109" s="265" t="s">
        <v>166</v>
      </c>
    </row>
    <row r="110" s="14" customFormat="1">
      <c r="A110" s="14"/>
      <c r="B110" s="244"/>
      <c r="C110" s="245"/>
      <c r="D110" s="235" t="s">
        <v>177</v>
      </c>
      <c r="E110" s="245"/>
      <c r="F110" s="247" t="s">
        <v>536</v>
      </c>
      <c r="G110" s="245"/>
      <c r="H110" s="248">
        <v>45.905000000000001</v>
      </c>
      <c r="I110" s="249"/>
      <c r="J110" s="245"/>
      <c r="K110" s="245"/>
      <c r="L110" s="250"/>
      <c r="M110" s="251"/>
      <c r="N110" s="252"/>
      <c r="O110" s="252"/>
      <c r="P110" s="252"/>
      <c r="Q110" s="252"/>
      <c r="R110" s="252"/>
      <c r="S110" s="252"/>
      <c r="T110" s="253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4" t="s">
        <v>177</v>
      </c>
      <c r="AU110" s="254" t="s">
        <v>81</v>
      </c>
      <c r="AV110" s="14" t="s">
        <v>81</v>
      </c>
      <c r="AW110" s="14" t="s">
        <v>4</v>
      </c>
      <c r="AX110" s="14" t="s">
        <v>79</v>
      </c>
      <c r="AY110" s="254" t="s">
        <v>166</v>
      </c>
    </row>
    <row r="111" s="2" customFormat="1" ht="16.5" customHeight="1">
      <c r="A111" s="41"/>
      <c r="B111" s="42"/>
      <c r="C111" s="215" t="s">
        <v>185</v>
      </c>
      <c r="D111" s="215" t="s">
        <v>168</v>
      </c>
      <c r="E111" s="216" t="s">
        <v>442</v>
      </c>
      <c r="F111" s="217" t="s">
        <v>443</v>
      </c>
      <c r="G111" s="218" t="s">
        <v>194</v>
      </c>
      <c r="H111" s="219">
        <v>46.024000000000001</v>
      </c>
      <c r="I111" s="220"/>
      <c r="J111" s="221">
        <f>ROUND(I111*H111,2)</f>
        <v>0</v>
      </c>
      <c r="K111" s="217" t="s">
        <v>172</v>
      </c>
      <c r="L111" s="47"/>
      <c r="M111" s="222" t="s">
        <v>19</v>
      </c>
      <c r="N111" s="223" t="s">
        <v>42</v>
      </c>
      <c r="O111" s="87"/>
      <c r="P111" s="224">
        <f>O111*H111</f>
        <v>0</v>
      </c>
      <c r="Q111" s="224">
        <v>2.1600000000000001</v>
      </c>
      <c r="R111" s="224">
        <f>Q111*H111</f>
        <v>99.411840000000012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173</v>
      </c>
      <c r="AT111" s="226" t="s">
        <v>168</v>
      </c>
      <c r="AU111" s="226" t="s">
        <v>81</v>
      </c>
      <c r="AY111" s="20" t="s">
        <v>166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79</v>
      </c>
      <c r="BK111" s="227">
        <f>ROUND(I111*H111,2)</f>
        <v>0</v>
      </c>
      <c r="BL111" s="20" t="s">
        <v>173</v>
      </c>
      <c r="BM111" s="226" t="s">
        <v>444</v>
      </c>
    </row>
    <row r="112" s="2" customFormat="1">
      <c r="A112" s="41"/>
      <c r="B112" s="42"/>
      <c r="C112" s="43"/>
      <c r="D112" s="228" t="s">
        <v>175</v>
      </c>
      <c r="E112" s="43"/>
      <c r="F112" s="229" t="s">
        <v>445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175</v>
      </c>
      <c r="AU112" s="20" t="s">
        <v>81</v>
      </c>
    </row>
    <row r="113" s="13" customFormat="1">
      <c r="A113" s="13"/>
      <c r="B113" s="233"/>
      <c r="C113" s="234"/>
      <c r="D113" s="235" t="s">
        <v>177</v>
      </c>
      <c r="E113" s="236" t="s">
        <v>19</v>
      </c>
      <c r="F113" s="237" t="s">
        <v>534</v>
      </c>
      <c r="G113" s="234"/>
      <c r="H113" s="236" t="s">
        <v>19</v>
      </c>
      <c r="I113" s="238"/>
      <c r="J113" s="234"/>
      <c r="K113" s="234"/>
      <c r="L113" s="239"/>
      <c r="M113" s="240"/>
      <c r="N113" s="241"/>
      <c r="O113" s="241"/>
      <c r="P113" s="241"/>
      <c r="Q113" s="241"/>
      <c r="R113" s="241"/>
      <c r="S113" s="241"/>
      <c r="T113" s="242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3" t="s">
        <v>177</v>
      </c>
      <c r="AU113" s="243" t="s">
        <v>81</v>
      </c>
      <c r="AV113" s="13" t="s">
        <v>79</v>
      </c>
      <c r="AW113" s="13" t="s">
        <v>33</v>
      </c>
      <c r="AX113" s="13" t="s">
        <v>71</v>
      </c>
      <c r="AY113" s="243" t="s">
        <v>166</v>
      </c>
    </row>
    <row r="114" s="13" customFormat="1">
      <c r="A114" s="13"/>
      <c r="B114" s="233"/>
      <c r="C114" s="234"/>
      <c r="D114" s="235" t="s">
        <v>177</v>
      </c>
      <c r="E114" s="236" t="s">
        <v>19</v>
      </c>
      <c r="F114" s="237" t="s">
        <v>436</v>
      </c>
      <c r="G114" s="234"/>
      <c r="H114" s="236" t="s">
        <v>19</v>
      </c>
      <c r="I114" s="238"/>
      <c r="J114" s="234"/>
      <c r="K114" s="234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177</v>
      </c>
      <c r="AU114" s="243" t="s">
        <v>81</v>
      </c>
      <c r="AV114" s="13" t="s">
        <v>79</v>
      </c>
      <c r="AW114" s="13" t="s">
        <v>33</v>
      </c>
      <c r="AX114" s="13" t="s">
        <v>71</v>
      </c>
      <c r="AY114" s="243" t="s">
        <v>166</v>
      </c>
    </row>
    <row r="115" s="14" customFormat="1">
      <c r="A115" s="14"/>
      <c r="B115" s="244"/>
      <c r="C115" s="245"/>
      <c r="D115" s="235" t="s">
        <v>177</v>
      </c>
      <c r="E115" s="246" t="s">
        <v>19</v>
      </c>
      <c r="F115" s="247" t="s">
        <v>537</v>
      </c>
      <c r="G115" s="245"/>
      <c r="H115" s="248">
        <v>5.1840000000000002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177</v>
      </c>
      <c r="AU115" s="254" t="s">
        <v>81</v>
      </c>
      <c r="AV115" s="14" t="s">
        <v>81</v>
      </c>
      <c r="AW115" s="14" t="s">
        <v>33</v>
      </c>
      <c r="AX115" s="14" t="s">
        <v>71</v>
      </c>
      <c r="AY115" s="254" t="s">
        <v>166</v>
      </c>
    </row>
    <row r="116" s="14" customFormat="1">
      <c r="A116" s="14"/>
      <c r="B116" s="244"/>
      <c r="C116" s="245"/>
      <c r="D116" s="235" t="s">
        <v>177</v>
      </c>
      <c r="E116" s="246" t="s">
        <v>19</v>
      </c>
      <c r="F116" s="247" t="s">
        <v>538</v>
      </c>
      <c r="G116" s="245"/>
      <c r="H116" s="248">
        <v>5.4089999999999998</v>
      </c>
      <c r="I116" s="249"/>
      <c r="J116" s="245"/>
      <c r="K116" s="245"/>
      <c r="L116" s="250"/>
      <c r="M116" s="251"/>
      <c r="N116" s="252"/>
      <c r="O116" s="252"/>
      <c r="P116" s="252"/>
      <c r="Q116" s="252"/>
      <c r="R116" s="252"/>
      <c r="S116" s="252"/>
      <c r="T116" s="253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4" t="s">
        <v>177</v>
      </c>
      <c r="AU116" s="254" t="s">
        <v>81</v>
      </c>
      <c r="AV116" s="14" t="s">
        <v>81</v>
      </c>
      <c r="AW116" s="14" t="s">
        <v>33</v>
      </c>
      <c r="AX116" s="14" t="s">
        <v>71</v>
      </c>
      <c r="AY116" s="254" t="s">
        <v>166</v>
      </c>
    </row>
    <row r="117" s="14" customFormat="1">
      <c r="A117" s="14"/>
      <c r="B117" s="244"/>
      <c r="C117" s="245"/>
      <c r="D117" s="235" t="s">
        <v>177</v>
      </c>
      <c r="E117" s="246" t="s">
        <v>19</v>
      </c>
      <c r="F117" s="247" t="s">
        <v>539</v>
      </c>
      <c r="G117" s="245"/>
      <c r="H117" s="248">
        <v>9.7880000000000003</v>
      </c>
      <c r="I117" s="249"/>
      <c r="J117" s="245"/>
      <c r="K117" s="245"/>
      <c r="L117" s="250"/>
      <c r="M117" s="251"/>
      <c r="N117" s="252"/>
      <c r="O117" s="252"/>
      <c r="P117" s="252"/>
      <c r="Q117" s="252"/>
      <c r="R117" s="252"/>
      <c r="S117" s="252"/>
      <c r="T117" s="253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4" t="s">
        <v>177</v>
      </c>
      <c r="AU117" s="254" t="s">
        <v>81</v>
      </c>
      <c r="AV117" s="14" t="s">
        <v>81</v>
      </c>
      <c r="AW117" s="14" t="s">
        <v>33</v>
      </c>
      <c r="AX117" s="14" t="s">
        <v>71</v>
      </c>
      <c r="AY117" s="254" t="s">
        <v>166</v>
      </c>
    </row>
    <row r="118" s="14" customFormat="1">
      <c r="A118" s="14"/>
      <c r="B118" s="244"/>
      <c r="C118" s="245"/>
      <c r="D118" s="235" t="s">
        <v>177</v>
      </c>
      <c r="E118" s="246" t="s">
        <v>19</v>
      </c>
      <c r="F118" s="247" t="s">
        <v>540</v>
      </c>
      <c r="G118" s="245"/>
      <c r="H118" s="248">
        <v>11.063000000000001</v>
      </c>
      <c r="I118" s="249"/>
      <c r="J118" s="245"/>
      <c r="K118" s="245"/>
      <c r="L118" s="250"/>
      <c r="M118" s="251"/>
      <c r="N118" s="252"/>
      <c r="O118" s="252"/>
      <c r="P118" s="252"/>
      <c r="Q118" s="252"/>
      <c r="R118" s="252"/>
      <c r="S118" s="252"/>
      <c r="T118" s="253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4" t="s">
        <v>177</v>
      </c>
      <c r="AU118" s="254" t="s">
        <v>81</v>
      </c>
      <c r="AV118" s="14" t="s">
        <v>81</v>
      </c>
      <c r="AW118" s="14" t="s">
        <v>33</v>
      </c>
      <c r="AX118" s="14" t="s">
        <v>71</v>
      </c>
      <c r="AY118" s="254" t="s">
        <v>166</v>
      </c>
    </row>
    <row r="119" s="14" customFormat="1">
      <c r="A119" s="14"/>
      <c r="B119" s="244"/>
      <c r="C119" s="245"/>
      <c r="D119" s="235" t="s">
        <v>177</v>
      </c>
      <c r="E119" s="246" t="s">
        <v>19</v>
      </c>
      <c r="F119" s="247" t="s">
        <v>537</v>
      </c>
      <c r="G119" s="245"/>
      <c r="H119" s="248">
        <v>5.1840000000000002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177</v>
      </c>
      <c r="AU119" s="254" t="s">
        <v>81</v>
      </c>
      <c r="AV119" s="14" t="s">
        <v>81</v>
      </c>
      <c r="AW119" s="14" t="s">
        <v>33</v>
      </c>
      <c r="AX119" s="14" t="s">
        <v>71</v>
      </c>
      <c r="AY119" s="254" t="s">
        <v>166</v>
      </c>
    </row>
    <row r="120" s="14" customFormat="1">
      <c r="A120" s="14"/>
      <c r="B120" s="244"/>
      <c r="C120" s="245"/>
      <c r="D120" s="235" t="s">
        <v>177</v>
      </c>
      <c r="E120" s="246" t="s">
        <v>19</v>
      </c>
      <c r="F120" s="247" t="s">
        <v>541</v>
      </c>
      <c r="G120" s="245"/>
      <c r="H120" s="248">
        <v>9.3960000000000008</v>
      </c>
      <c r="I120" s="249"/>
      <c r="J120" s="245"/>
      <c r="K120" s="245"/>
      <c r="L120" s="250"/>
      <c r="M120" s="251"/>
      <c r="N120" s="252"/>
      <c r="O120" s="252"/>
      <c r="P120" s="252"/>
      <c r="Q120" s="252"/>
      <c r="R120" s="252"/>
      <c r="S120" s="252"/>
      <c r="T120" s="253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4" t="s">
        <v>177</v>
      </c>
      <c r="AU120" s="254" t="s">
        <v>81</v>
      </c>
      <c r="AV120" s="14" t="s">
        <v>81</v>
      </c>
      <c r="AW120" s="14" t="s">
        <v>33</v>
      </c>
      <c r="AX120" s="14" t="s">
        <v>71</v>
      </c>
      <c r="AY120" s="254" t="s">
        <v>166</v>
      </c>
    </row>
    <row r="121" s="15" customFormat="1">
      <c r="A121" s="15"/>
      <c r="B121" s="255"/>
      <c r="C121" s="256"/>
      <c r="D121" s="235" t="s">
        <v>177</v>
      </c>
      <c r="E121" s="257" t="s">
        <v>19</v>
      </c>
      <c r="F121" s="258" t="s">
        <v>180</v>
      </c>
      <c r="G121" s="256"/>
      <c r="H121" s="259">
        <v>46.024000000000001</v>
      </c>
      <c r="I121" s="260"/>
      <c r="J121" s="256"/>
      <c r="K121" s="256"/>
      <c r="L121" s="261"/>
      <c r="M121" s="262"/>
      <c r="N121" s="263"/>
      <c r="O121" s="263"/>
      <c r="P121" s="263"/>
      <c r="Q121" s="263"/>
      <c r="R121" s="263"/>
      <c r="S121" s="263"/>
      <c r="T121" s="264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T121" s="265" t="s">
        <v>177</v>
      </c>
      <c r="AU121" s="265" t="s">
        <v>81</v>
      </c>
      <c r="AV121" s="15" t="s">
        <v>173</v>
      </c>
      <c r="AW121" s="15" t="s">
        <v>33</v>
      </c>
      <c r="AX121" s="15" t="s">
        <v>79</v>
      </c>
      <c r="AY121" s="265" t="s">
        <v>166</v>
      </c>
    </row>
    <row r="122" s="12" customFormat="1" ht="22.8" customHeight="1">
      <c r="A122" s="12"/>
      <c r="B122" s="199"/>
      <c r="C122" s="200"/>
      <c r="D122" s="201" t="s">
        <v>70</v>
      </c>
      <c r="E122" s="213" t="s">
        <v>185</v>
      </c>
      <c r="F122" s="213" t="s">
        <v>448</v>
      </c>
      <c r="G122" s="200"/>
      <c r="H122" s="200"/>
      <c r="I122" s="203"/>
      <c r="J122" s="214">
        <f>BK122</f>
        <v>0</v>
      </c>
      <c r="K122" s="200"/>
      <c r="L122" s="205"/>
      <c r="M122" s="206"/>
      <c r="N122" s="207"/>
      <c r="O122" s="207"/>
      <c r="P122" s="208">
        <f>SUM(P123:P164)</f>
        <v>0</v>
      </c>
      <c r="Q122" s="207"/>
      <c r="R122" s="208">
        <f>SUM(R123:R164)</f>
        <v>4.28744719</v>
      </c>
      <c r="S122" s="207"/>
      <c r="T122" s="209">
        <f>SUM(T123:T164)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0" t="s">
        <v>79</v>
      </c>
      <c r="AT122" s="211" t="s">
        <v>70</v>
      </c>
      <c r="AU122" s="211" t="s">
        <v>79</v>
      </c>
      <c r="AY122" s="210" t="s">
        <v>166</v>
      </c>
      <c r="BK122" s="212">
        <f>SUM(BK123:BK164)</f>
        <v>0</v>
      </c>
    </row>
    <row r="123" s="2" customFormat="1" ht="24.15" customHeight="1">
      <c r="A123" s="41"/>
      <c r="B123" s="42"/>
      <c r="C123" s="215" t="s">
        <v>173</v>
      </c>
      <c r="D123" s="215" t="s">
        <v>168</v>
      </c>
      <c r="E123" s="216" t="s">
        <v>449</v>
      </c>
      <c r="F123" s="217" t="s">
        <v>450</v>
      </c>
      <c r="G123" s="218" t="s">
        <v>188</v>
      </c>
      <c r="H123" s="219">
        <v>6.0300000000000002</v>
      </c>
      <c r="I123" s="220"/>
      <c r="J123" s="221">
        <f>ROUND(I123*H123,2)</f>
        <v>0</v>
      </c>
      <c r="K123" s="217" t="s">
        <v>172</v>
      </c>
      <c r="L123" s="47"/>
      <c r="M123" s="222" t="s">
        <v>19</v>
      </c>
      <c r="N123" s="223" t="s">
        <v>42</v>
      </c>
      <c r="O123" s="87"/>
      <c r="P123" s="224">
        <f>O123*H123</f>
        <v>0</v>
      </c>
      <c r="Q123" s="224">
        <v>0.50100999999999996</v>
      </c>
      <c r="R123" s="224">
        <f>Q123*H123</f>
        <v>3.0210903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173</v>
      </c>
      <c r="AT123" s="226" t="s">
        <v>168</v>
      </c>
      <c r="AU123" s="226" t="s">
        <v>81</v>
      </c>
      <c r="AY123" s="20" t="s">
        <v>166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79</v>
      </c>
      <c r="BK123" s="227">
        <f>ROUND(I123*H123,2)</f>
        <v>0</v>
      </c>
      <c r="BL123" s="20" t="s">
        <v>173</v>
      </c>
      <c r="BM123" s="226" t="s">
        <v>542</v>
      </c>
    </row>
    <row r="124" s="2" customFormat="1">
      <c r="A124" s="41"/>
      <c r="B124" s="42"/>
      <c r="C124" s="43"/>
      <c r="D124" s="228" t="s">
        <v>175</v>
      </c>
      <c r="E124" s="43"/>
      <c r="F124" s="229" t="s">
        <v>452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175</v>
      </c>
      <c r="AU124" s="20" t="s">
        <v>81</v>
      </c>
    </row>
    <row r="125" s="13" customFormat="1">
      <c r="A125" s="13"/>
      <c r="B125" s="233"/>
      <c r="C125" s="234"/>
      <c r="D125" s="235" t="s">
        <v>177</v>
      </c>
      <c r="E125" s="236" t="s">
        <v>19</v>
      </c>
      <c r="F125" s="237" t="s">
        <v>534</v>
      </c>
      <c r="G125" s="234"/>
      <c r="H125" s="236" t="s">
        <v>19</v>
      </c>
      <c r="I125" s="238"/>
      <c r="J125" s="234"/>
      <c r="K125" s="234"/>
      <c r="L125" s="239"/>
      <c r="M125" s="240"/>
      <c r="N125" s="241"/>
      <c r="O125" s="241"/>
      <c r="P125" s="241"/>
      <c r="Q125" s="241"/>
      <c r="R125" s="241"/>
      <c r="S125" s="241"/>
      <c r="T125" s="242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3" t="s">
        <v>177</v>
      </c>
      <c r="AU125" s="243" t="s">
        <v>81</v>
      </c>
      <c r="AV125" s="13" t="s">
        <v>79</v>
      </c>
      <c r="AW125" s="13" t="s">
        <v>33</v>
      </c>
      <c r="AX125" s="13" t="s">
        <v>71</v>
      </c>
      <c r="AY125" s="243" t="s">
        <v>166</v>
      </c>
    </row>
    <row r="126" s="13" customFormat="1">
      <c r="A126" s="13"/>
      <c r="B126" s="233"/>
      <c r="C126" s="234"/>
      <c r="D126" s="235" t="s">
        <v>177</v>
      </c>
      <c r="E126" s="236" t="s">
        <v>19</v>
      </c>
      <c r="F126" s="237" t="s">
        <v>453</v>
      </c>
      <c r="G126" s="234"/>
      <c r="H126" s="236" t="s">
        <v>19</v>
      </c>
      <c r="I126" s="238"/>
      <c r="J126" s="234"/>
      <c r="K126" s="234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177</v>
      </c>
      <c r="AU126" s="243" t="s">
        <v>81</v>
      </c>
      <c r="AV126" s="13" t="s">
        <v>79</v>
      </c>
      <c r="AW126" s="13" t="s">
        <v>33</v>
      </c>
      <c r="AX126" s="13" t="s">
        <v>71</v>
      </c>
      <c r="AY126" s="243" t="s">
        <v>166</v>
      </c>
    </row>
    <row r="127" s="14" customFormat="1">
      <c r="A127" s="14"/>
      <c r="B127" s="244"/>
      <c r="C127" s="245"/>
      <c r="D127" s="235" t="s">
        <v>177</v>
      </c>
      <c r="E127" s="246" t="s">
        <v>19</v>
      </c>
      <c r="F127" s="247" t="s">
        <v>543</v>
      </c>
      <c r="G127" s="245"/>
      <c r="H127" s="248">
        <v>2.1150000000000002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177</v>
      </c>
      <c r="AU127" s="254" t="s">
        <v>81</v>
      </c>
      <c r="AV127" s="14" t="s">
        <v>81</v>
      </c>
      <c r="AW127" s="14" t="s">
        <v>33</v>
      </c>
      <c r="AX127" s="14" t="s">
        <v>71</v>
      </c>
      <c r="AY127" s="254" t="s">
        <v>166</v>
      </c>
    </row>
    <row r="128" s="14" customFormat="1">
      <c r="A128" s="14"/>
      <c r="B128" s="244"/>
      <c r="C128" s="245"/>
      <c r="D128" s="235" t="s">
        <v>177</v>
      </c>
      <c r="E128" s="246" t="s">
        <v>19</v>
      </c>
      <c r="F128" s="247" t="s">
        <v>544</v>
      </c>
      <c r="G128" s="245"/>
      <c r="H128" s="248">
        <v>3.915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177</v>
      </c>
      <c r="AU128" s="254" t="s">
        <v>81</v>
      </c>
      <c r="AV128" s="14" t="s">
        <v>81</v>
      </c>
      <c r="AW128" s="14" t="s">
        <v>33</v>
      </c>
      <c r="AX128" s="14" t="s">
        <v>71</v>
      </c>
      <c r="AY128" s="254" t="s">
        <v>166</v>
      </c>
    </row>
    <row r="129" s="15" customFormat="1">
      <c r="A129" s="15"/>
      <c r="B129" s="255"/>
      <c r="C129" s="256"/>
      <c r="D129" s="235" t="s">
        <v>177</v>
      </c>
      <c r="E129" s="257" t="s">
        <v>19</v>
      </c>
      <c r="F129" s="258" t="s">
        <v>180</v>
      </c>
      <c r="G129" s="256"/>
      <c r="H129" s="259">
        <v>6.0300000000000002</v>
      </c>
      <c r="I129" s="260"/>
      <c r="J129" s="256"/>
      <c r="K129" s="256"/>
      <c r="L129" s="261"/>
      <c r="M129" s="262"/>
      <c r="N129" s="263"/>
      <c r="O129" s="263"/>
      <c r="P129" s="263"/>
      <c r="Q129" s="263"/>
      <c r="R129" s="263"/>
      <c r="S129" s="263"/>
      <c r="T129" s="264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65" t="s">
        <v>177</v>
      </c>
      <c r="AU129" s="265" t="s">
        <v>81</v>
      </c>
      <c r="AV129" s="15" t="s">
        <v>173</v>
      </c>
      <c r="AW129" s="15" t="s">
        <v>33</v>
      </c>
      <c r="AX129" s="15" t="s">
        <v>79</v>
      </c>
      <c r="AY129" s="265" t="s">
        <v>166</v>
      </c>
    </row>
    <row r="130" s="2" customFormat="1" ht="24.15" customHeight="1">
      <c r="A130" s="41"/>
      <c r="B130" s="42"/>
      <c r="C130" s="215" t="s">
        <v>198</v>
      </c>
      <c r="D130" s="215" t="s">
        <v>168</v>
      </c>
      <c r="E130" s="216" t="s">
        <v>545</v>
      </c>
      <c r="F130" s="217" t="s">
        <v>546</v>
      </c>
      <c r="G130" s="218" t="s">
        <v>194</v>
      </c>
      <c r="H130" s="219">
        <v>0.46100000000000002</v>
      </c>
      <c r="I130" s="220"/>
      <c r="J130" s="221">
        <f>ROUND(I130*H130,2)</f>
        <v>0</v>
      </c>
      <c r="K130" s="217" t="s">
        <v>172</v>
      </c>
      <c r="L130" s="47"/>
      <c r="M130" s="222" t="s">
        <v>19</v>
      </c>
      <c r="N130" s="223" t="s">
        <v>42</v>
      </c>
      <c r="O130" s="87"/>
      <c r="P130" s="224">
        <f>O130*H130</f>
        <v>0</v>
      </c>
      <c r="Q130" s="224">
        <v>2.5018699999999998</v>
      </c>
      <c r="R130" s="224">
        <f>Q130*H130</f>
        <v>1.15336207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173</v>
      </c>
      <c r="AT130" s="226" t="s">
        <v>168</v>
      </c>
      <c r="AU130" s="226" t="s">
        <v>81</v>
      </c>
      <c r="AY130" s="20" t="s">
        <v>166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79</v>
      </c>
      <c r="BK130" s="227">
        <f>ROUND(I130*H130,2)</f>
        <v>0</v>
      </c>
      <c r="BL130" s="20" t="s">
        <v>173</v>
      </c>
      <c r="BM130" s="226" t="s">
        <v>547</v>
      </c>
    </row>
    <row r="131" s="2" customFormat="1">
      <c r="A131" s="41"/>
      <c r="B131" s="42"/>
      <c r="C131" s="43"/>
      <c r="D131" s="228" t="s">
        <v>175</v>
      </c>
      <c r="E131" s="43"/>
      <c r="F131" s="229" t="s">
        <v>548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175</v>
      </c>
      <c r="AU131" s="20" t="s">
        <v>81</v>
      </c>
    </row>
    <row r="132" s="13" customFormat="1">
      <c r="A132" s="13"/>
      <c r="B132" s="233"/>
      <c r="C132" s="234"/>
      <c r="D132" s="235" t="s">
        <v>177</v>
      </c>
      <c r="E132" s="236" t="s">
        <v>19</v>
      </c>
      <c r="F132" s="237" t="s">
        <v>534</v>
      </c>
      <c r="G132" s="234"/>
      <c r="H132" s="236" t="s">
        <v>19</v>
      </c>
      <c r="I132" s="238"/>
      <c r="J132" s="234"/>
      <c r="K132" s="234"/>
      <c r="L132" s="239"/>
      <c r="M132" s="240"/>
      <c r="N132" s="241"/>
      <c r="O132" s="241"/>
      <c r="P132" s="241"/>
      <c r="Q132" s="241"/>
      <c r="R132" s="241"/>
      <c r="S132" s="241"/>
      <c r="T132" s="242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3" t="s">
        <v>177</v>
      </c>
      <c r="AU132" s="243" t="s">
        <v>81</v>
      </c>
      <c r="AV132" s="13" t="s">
        <v>79</v>
      </c>
      <c r="AW132" s="13" t="s">
        <v>33</v>
      </c>
      <c r="AX132" s="13" t="s">
        <v>71</v>
      </c>
      <c r="AY132" s="243" t="s">
        <v>166</v>
      </c>
    </row>
    <row r="133" s="13" customFormat="1">
      <c r="A133" s="13"/>
      <c r="B133" s="233"/>
      <c r="C133" s="234"/>
      <c r="D133" s="235" t="s">
        <v>177</v>
      </c>
      <c r="E133" s="236" t="s">
        <v>19</v>
      </c>
      <c r="F133" s="237" t="s">
        <v>453</v>
      </c>
      <c r="G133" s="234"/>
      <c r="H133" s="236" t="s">
        <v>19</v>
      </c>
      <c r="I133" s="238"/>
      <c r="J133" s="234"/>
      <c r="K133" s="234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177</v>
      </c>
      <c r="AU133" s="243" t="s">
        <v>81</v>
      </c>
      <c r="AV133" s="13" t="s">
        <v>79</v>
      </c>
      <c r="AW133" s="13" t="s">
        <v>33</v>
      </c>
      <c r="AX133" s="13" t="s">
        <v>71</v>
      </c>
      <c r="AY133" s="243" t="s">
        <v>166</v>
      </c>
    </row>
    <row r="134" s="14" customFormat="1">
      <c r="A134" s="14"/>
      <c r="B134" s="244"/>
      <c r="C134" s="245"/>
      <c r="D134" s="235" t="s">
        <v>177</v>
      </c>
      <c r="E134" s="246" t="s">
        <v>19</v>
      </c>
      <c r="F134" s="247" t="s">
        <v>549</v>
      </c>
      <c r="G134" s="245"/>
      <c r="H134" s="248">
        <v>0.46100000000000002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4" t="s">
        <v>177</v>
      </c>
      <c r="AU134" s="254" t="s">
        <v>81</v>
      </c>
      <c r="AV134" s="14" t="s">
        <v>81</v>
      </c>
      <c r="AW134" s="14" t="s">
        <v>33</v>
      </c>
      <c r="AX134" s="14" t="s">
        <v>71</v>
      </c>
      <c r="AY134" s="254" t="s">
        <v>166</v>
      </c>
    </row>
    <row r="135" s="15" customFormat="1">
      <c r="A135" s="15"/>
      <c r="B135" s="255"/>
      <c r="C135" s="256"/>
      <c r="D135" s="235" t="s">
        <v>177</v>
      </c>
      <c r="E135" s="257" t="s">
        <v>19</v>
      </c>
      <c r="F135" s="258" t="s">
        <v>180</v>
      </c>
      <c r="G135" s="256"/>
      <c r="H135" s="259">
        <v>0.46100000000000002</v>
      </c>
      <c r="I135" s="260"/>
      <c r="J135" s="256"/>
      <c r="K135" s="256"/>
      <c r="L135" s="261"/>
      <c r="M135" s="262"/>
      <c r="N135" s="263"/>
      <c r="O135" s="263"/>
      <c r="P135" s="263"/>
      <c r="Q135" s="263"/>
      <c r="R135" s="263"/>
      <c r="S135" s="263"/>
      <c r="T135" s="264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65" t="s">
        <v>177</v>
      </c>
      <c r="AU135" s="265" t="s">
        <v>81</v>
      </c>
      <c r="AV135" s="15" t="s">
        <v>173</v>
      </c>
      <c r="AW135" s="15" t="s">
        <v>33</v>
      </c>
      <c r="AX135" s="15" t="s">
        <v>79</v>
      </c>
      <c r="AY135" s="265" t="s">
        <v>166</v>
      </c>
    </row>
    <row r="136" s="2" customFormat="1" ht="24.15" customHeight="1">
      <c r="A136" s="41"/>
      <c r="B136" s="42"/>
      <c r="C136" s="215" t="s">
        <v>213</v>
      </c>
      <c r="D136" s="215" t="s">
        <v>168</v>
      </c>
      <c r="E136" s="216" t="s">
        <v>550</v>
      </c>
      <c r="F136" s="217" t="s">
        <v>551</v>
      </c>
      <c r="G136" s="218" t="s">
        <v>188</v>
      </c>
      <c r="H136" s="219">
        <v>5.0999999999999996</v>
      </c>
      <c r="I136" s="220"/>
      <c r="J136" s="221">
        <f>ROUND(I136*H136,2)</f>
        <v>0</v>
      </c>
      <c r="K136" s="217" t="s">
        <v>172</v>
      </c>
      <c r="L136" s="47"/>
      <c r="M136" s="222" t="s">
        <v>19</v>
      </c>
      <c r="N136" s="223" t="s">
        <v>42</v>
      </c>
      <c r="O136" s="87"/>
      <c r="P136" s="224">
        <f>O136*H136</f>
        <v>0</v>
      </c>
      <c r="Q136" s="224">
        <v>0.0040800000000000003</v>
      </c>
      <c r="R136" s="224">
        <f>Q136*H136</f>
        <v>0.020808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173</v>
      </c>
      <c r="AT136" s="226" t="s">
        <v>168</v>
      </c>
      <c r="AU136" s="226" t="s">
        <v>81</v>
      </c>
      <c r="AY136" s="20" t="s">
        <v>166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79</v>
      </c>
      <c r="BK136" s="227">
        <f>ROUND(I136*H136,2)</f>
        <v>0</v>
      </c>
      <c r="BL136" s="20" t="s">
        <v>173</v>
      </c>
      <c r="BM136" s="226" t="s">
        <v>552</v>
      </c>
    </row>
    <row r="137" s="2" customFormat="1">
      <c r="A137" s="41"/>
      <c r="B137" s="42"/>
      <c r="C137" s="43"/>
      <c r="D137" s="228" t="s">
        <v>175</v>
      </c>
      <c r="E137" s="43"/>
      <c r="F137" s="229" t="s">
        <v>553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175</v>
      </c>
      <c r="AU137" s="20" t="s">
        <v>81</v>
      </c>
    </row>
    <row r="138" s="13" customFormat="1">
      <c r="A138" s="13"/>
      <c r="B138" s="233"/>
      <c r="C138" s="234"/>
      <c r="D138" s="235" t="s">
        <v>177</v>
      </c>
      <c r="E138" s="236" t="s">
        <v>19</v>
      </c>
      <c r="F138" s="237" t="s">
        <v>534</v>
      </c>
      <c r="G138" s="234"/>
      <c r="H138" s="236" t="s">
        <v>19</v>
      </c>
      <c r="I138" s="238"/>
      <c r="J138" s="234"/>
      <c r="K138" s="234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177</v>
      </c>
      <c r="AU138" s="243" t="s">
        <v>81</v>
      </c>
      <c r="AV138" s="13" t="s">
        <v>79</v>
      </c>
      <c r="AW138" s="13" t="s">
        <v>33</v>
      </c>
      <c r="AX138" s="13" t="s">
        <v>71</v>
      </c>
      <c r="AY138" s="243" t="s">
        <v>166</v>
      </c>
    </row>
    <row r="139" s="13" customFormat="1">
      <c r="A139" s="13"/>
      <c r="B139" s="233"/>
      <c r="C139" s="234"/>
      <c r="D139" s="235" t="s">
        <v>177</v>
      </c>
      <c r="E139" s="236" t="s">
        <v>19</v>
      </c>
      <c r="F139" s="237" t="s">
        <v>453</v>
      </c>
      <c r="G139" s="234"/>
      <c r="H139" s="236" t="s">
        <v>19</v>
      </c>
      <c r="I139" s="238"/>
      <c r="J139" s="234"/>
      <c r="K139" s="234"/>
      <c r="L139" s="239"/>
      <c r="M139" s="240"/>
      <c r="N139" s="241"/>
      <c r="O139" s="241"/>
      <c r="P139" s="241"/>
      <c r="Q139" s="241"/>
      <c r="R139" s="241"/>
      <c r="S139" s="241"/>
      <c r="T139" s="24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3" t="s">
        <v>177</v>
      </c>
      <c r="AU139" s="243" t="s">
        <v>81</v>
      </c>
      <c r="AV139" s="13" t="s">
        <v>79</v>
      </c>
      <c r="AW139" s="13" t="s">
        <v>33</v>
      </c>
      <c r="AX139" s="13" t="s">
        <v>71</v>
      </c>
      <c r="AY139" s="243" t="s">
        <v>166</v>
      </c>
    </row>
    <row r="140" s="14" customFormat="1">
      <c r="A140" s="14"/>
      <c r="B140" s="244"/>
      <c r="C140" s="245"/>
      <c r="D140" s="235" t="s">
        <v>177</v>
      </c>
      <c r="E140" s="246" t="s">
        <v>19</v>
      </c>
      <c r="F140" s="247" t="s">
        <v>554</v>
      </c>
      <c r="G140" s="245"/>
      <c r="H140" s="248">
        <v>2.8799999999999999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4" t="s">
        <v>177</v>
      </c>
      <c r="AU140" s="254" t="s">
        <v>81</v>
      </c>
      <c r="AV140" s="14" t="s">
        <v>81</v>
      </c>
      <c r="AW140" s="14" t="s">
        <v>33</v>
      </c>
      <c r="AX140" s="14" t="s">
        <v>71</v>
      </c>
      <c r="AY140" s="254" t="s">
        <v>166</v>
      </c>
    </row>
    <row r="141" s="14" customFormat="1">
      <c r="A141" s="14"/>
      <c r="B141" s="244"/>
      <c r="C141" s="245"/>
      <c r="D141" s="235" t="s">
        <v>177</v>
      </c>
      <c r="E141" s="246" t="s">
        <v>19</v>
      </c>
      <c r="F141" s="247" t="s">
        <v>555</v>
      </c>
      <c r="G141" s="245"/>
      <c r="H141" s="248">
        <v>2.2200000000000002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4" t="s">
        <v>177</v>
      </c>
      <c r="AU141" s="254" t="s">
        <v>81</v>
      </c>
      <c r="AV141" s="14" t="s">
        <v>81</v>
      </c>
      <c r="AW141" s="14" t="s">
        <v>33</v>
      </c>
      <c r="AX141" s="14" t="s">
        <v>71</v>
      </c>
      <c r="AY141" s="254" t="s">
        <v>166</v>
      </c>
    </row>
    <row r="142" s="15" customFormat="1">
      <c r="A142" s="15"/>
      <c r="B142" s="255"/>
      <c r="C142" s="256"/>
      <c r="D142" s="235" t="s">
        <v>177</v>
      </c>
      <c r="E142" s="257" t="s">
        <v>19</v>
      </c>
      <c r="F142" s="258" t="s">
        <v>180</v>
      </c>
      <c r="G142" s="256"/>
      <c r="H142" s="259">
        <v>5.0999999999999996</v>
      </c>
      <c r="I142" s="260"/>
      <c r="J142" s="256"/>
      <c r="K142" s="256"/>
      <c r="L142" s="261"/>
      <c r="M142" s="262"/>
      <c r="N142" s="263"/>
      <c r="O142" s="263"/>
      <c r="P142" s="263"/>
      <c r="Q142" s="263"/>
      <c r="R142" s="263"/>
      <c r="S142" s="263"/>
      <c r="T142" s="264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65" t="s">
        <v>177</v>
      </c>
      <c r="AU142" s="265" t="s">
        <v>81</v>
      </c>
      <c r="AV142" s="15" t="s">
        <v>173</v>
      </c>
      <c r="AW142" s="15" t="s">
        <v>33</v>
      </c>
      <c r="AX142" s="15" t="s">
        <v>79</v>
      </c>
      <c r="AY142" s="265" t="s">
        <v>166</v>
      </c>
    </row>
    <row r="143" s="2" customFormat="1" ht="24.15" customHeight="1">
      <c r="A143" s="41"/>
      <c r="B143" s="42"/>
      <c r="C143" s="215" t="s">
        <v>179</v>
      </c>
      <c r="D143" s="215" t="s">
        <v>168</v>
      </c>
      <c r="E143" s="216" t="s">
        <v>556</v>
      </c>
      <c r="F143" s="217" t="s">
        <v>557</v>
      </c>
      <c r="G143" s="218" t="s">
        <v>188</v>
      </c>
      <c r="H143" s="219">
        <v>5.0999999999999996</v>
      </c>
      <c r="I143" s="220"/>
      <c r="J143" s="221">
        <f>ROUND(I143*H143,2)</f>
        <v>0</v>
      </c>
      <c r="K143" s="217" t="s">
        <v>172</v>
      </c>
      <c r="L143" s="47"/>
      <c r="M143" s="222" t="s">
        <v>19</v>
      </c>
      <c r="N143" s="223" t="s">
        <v>42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173</v>
      </c>
      <c r="AT143" s="226" t="s">
        <v>168</v>
      </c>
      <c r="AU143" s="226" t="s">
        <v>81</v>
      </c>
      <c r="AY143" s="20" t="s">
        <v>166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79</v>
      </c>
      <c r="BK143" s="227">
        <f>ROUND(I143*H143,2)</f>
        <v>0</v>
      </c>
      <c r="BL143" s="20" t="s">
        <v>173</v>
      </c>
      <c r="BM143" s="226" t="s">
        <v>558</v>
      </c>
    </row>
    <row r="144" s="2" customFormat="1">
      <c r="A144" s="41"/>
      <c r="B144" s="42"/>
      <c r="C144" s="43"/>
      <c r="D144" s="228" t="s">
        <v>175</v>
      </c>
      <c r="E144" s="43"/>
      <c r="F144" s="229" t="s">
        <v>559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175</v>
      </c>
      <c r="AU144" s="20" t="s">
        <v>81</v>
      </c>
    </row>
    <row r="145" s="13" customFormat="1">
      <c r="A145" s="13"/>
      <c r="B145" s="233"/>
      <c r="C145" s="234"/>
      <c r="D145" s="235" t="s">
        <v>177</v>
      </c>
      <c r="E145" s="236" t="s">
        <v>19</v>
      </c>
      <c r="F145" s="237" t="s">
        <v>534</v>
      </c>
      <c r="G145" s="234"/>
      <c r="H145" s="236" t="s">
        <v>19</v>
      </c>
      <c r="I145" s="238"/>
      <c r="J145" s="234"/>
      <c r="K145" s="234"/>
      <c r="L145" s="239"/>
      <c r="M145" s="240"/>
      <c r="N145" s="241"/>
      <c r="O145" s="241"/>
      <c r="P145" s="241"/>
      <c r="Q145" s="241"/>
      <c r="R145" s="241"/>
      <c r="S145" s="241"/>
      <c r="T145" s="242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3" t="s">
        <v>177</v>
      </c>
      <c r="AU145" s="243" t="s">
        <v>81</v>
      </c>
      <c r="AV145" s="13" t="s">
        <v>79</v>
      </c>
      <c r="AW145" s="13" t="s">
        <v>33</v>
      </c>
      <c r="AX145" s="13" t="s">
        <v>71</v>
      </c>
      <c r="AY145" s="243" t="s">
        <v>166</v>
      </c>
    </row>
    <row r="146" s="13" customFormat="1">
      <c r="A146" s="13"/>
      <c r="B146" s="233"/>
      <c r="C146" s="234"/>
      <c r="D146" s="235" t="s">
        <v>177</v>
      </c>
      <c r="E146" s="236" t="s">
        <v>19</v>
      </c>
      <c r="F146" s="237" t="s">
        <v>453</v>
      </c>
      <c r="G146" s="234"/>
      <c r="H146" s="236" t="s">
        <v>19</v>
      </c>
      <c r="I146" s="238"/>
      <c r="J146" s="234"/>
      <c r="K146" s="234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177</v>
      </c>
      <c r="AU146" s="243" t="s">
        <v>81</v>
      </c>
      <c r="AV146" s="13" t="s">
        <v>79</v>
      </c>
      <c r="AW146" s="13" t="s">
        <v>33</v>
      </c>
      <c r="AX146" s="13" t="s">
        <v>71</v>
      </c>
      <c r="AY146" s="243" t="s">
        <v>166</v>
      </c>
    </row>
    <row r="147" s="14" customFormat="1">
      <c r="A147" s="14"/>
      <c r="B147" s="244"/>
      <c r="C147" s="245"/>
      <c r="D147" s="235" t="s">
        <v>177</v>
      </c>
      <c r="E147" s="246" t="s">
        <v>19</v>
      </c>
      <c r="F147" s="247" t="s">
        <v>554</v>
      </c>
      <c r="G147" s="245"/>
      <c r="H147" s="248">
        <v>2.8799999999999999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177</v>
      </c>
      <c r="AU147" s="254" t="s">
        <v>81</v>
      </c>
      <c r="AV147" s="14" t="s">
        <v>81</v>
      </c>
      <c r="AW147" s="14" t="s">
        <v>33</v>
      </c>
      <c r="AX147" s="14" t="s">
        <v>71</v>
      </c>
      <c r="AY147" s="254" t="s">
        <v>166</v>
      </c>
    </row>
    <row r="148" s="14" customFormat="1">
      <c r="A148" s="14"/>
      <c r="B148" s="244"/>
      <c r="C148" s="245"/>
      <c r="D148" s="235" t="s">
        <v>177</v>
      </c>
      <c r="E148" s="246" t="s">
        <v>19</v>
      </c>
      <c r="F148" s="247" t="s">
        <v>555</v>
      </c>
      <c r="G148" s="245"/>
      <c r="H148" s="248">
        <v>2.2200000000000002</v>
      </c>
      <c r="I148" s="249"/>
      <c r="J148" s="245"/>
      <c r="K148" s="245"/>
      <c r="L148" s="250"/>
      <c r="M148" s="251"/>
      <c r="N148" s="252"/>
      <c r="O148" s="252"/>
      <c r="P148" s="252"/>
      <c r="Q148" s="252"/>
      <c r="R148" s="252"/>
      <c r="S148" s="252"/>
      <c r="T148" s="253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4" t="s">
        <v>177</v>
      </c>
      <c r="AU148" s="254" t="s">
        <v>81</v>
      </c>
      <c r="AV148" s="14" t="s">
        <v>81</v>
      </c>
      <c r="AW148" s="14" t="s">
        <v>33</v>
      </c>
      <c r="AX148" s="14" t="s">
        <v>71</v>
      </c>
      <c r="AY148" s="254" t="s">
        <v>166</v>
      </c>
    </row>
    <row r="149" s="15" customFormat="1">
      <c r="A149" s="15"/>
      <c r="B149" s="255"/>
      <c r="C149" s="256"/>
      <c r="D149" s="235" t="s">
        <v>177</v>
      </c>
      <c r="E149" s="257" t="s">
        <v>19</v>
      </c>
      <c r="F149" s="258" t="s">
        <v>180</v>
      </c>
      <c r="G149" s="256"/>
      <c r="H149" s="259">
        <v>5.0999999999999996</v>
      </c>
      <c r="I149" s="260"/>
      <c r="J149" s="256"/>
      <c r="K149" s="256"/>
      <c r="L149" s="261"/>
      <c r="M149" s="262"/>
      <c r="N149" s="263"/>
      <c r="O149" s="263"/>
      <c r="P149" s="263"/>
      <c r="Q149" s="263"/>
      <c r="R149" s="263"/>
      <c r="S149" s="263"/>
      <c r="T149" s="264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5" t="s">
        <v>177</v>
      </c>
      <c r="AU149" s="265" t="s">
        <v>81</v>
      </c>
      <c r="AV149" s="15" t="s">
        <v>173</v>
      </c>
      <c r="AW149" s="15" t="s">
        <v>33</v>
      </c>
      <c r="AX149" s="15" t="s">
        <v>79</v>
      </c>
      <c r="AY149" s="265" t="s">
        <v>166</v>
      </c>
    </row>
    <row r="150" s="2" customFormat="1" ht="16.5" customHeight="1">
      <c r="A150" s="41"/>
      <c r="B150" s="42"/>
      <c r="C150" s="215" t="s">
        <v>226</v>
      </c>
      <c r="D150" s="215" t="s">
        <v>168</v>
      </c>
      <c r="E150" s="216" t="s">
        <v>560</v>
      </c>
      <c r="F150" s="217" t="s">
        <v>561</v>
      </c>
      <c r="G150" s="218" t="s">
        <v>188</v>
      </c>
      <c r="H150" s="219">
        <v>2.8799999999999999</v>
      </c>
      <c r="I150" s="220"/>
      <c r="J150" s="221">
        <f>ROUND(I150*H150,2)</f>
        <v>0</v>
      </c>
      <c r="K150" s="217" t="s">
        <v>172</v>
      </c>
      <c r="L150" s="47"/>
      <c r="M150" s="222" t="s">
        <v>19</v>
      </c>
      <c r="N150" s="223" t="s">
        <v>42</v>
      </c>
      <c r="O150" s="87"/>
      <c r="P150" s="224">
        <f>O150*H150</f>
        <v>0</v>
      </c>
      <c r="Q150" s="224">
        <v>0.0025000000000000001</v>
      </c>
      <c r="R150" s="224">
        <f>Q150*H150</f>
        <v>0.0071999999999999998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173</v>
      </c>
      <c r="AT150" s="226" t="s">
        <v>168</v>
      </c>
      <c r="AU150" s="226" t="s">
        <v>81</v>
      </c>
      <c r="AY150" s="20" t="s">
        <v>166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79</v>
      </c>
      <c r="BK150" s="227">
        <f>ROUND(I150*H150,2)</f>
        <v>0</v>
      </c>
      <c r="BL150" s="20" t="s">
        <v>173</v>
      </c>
      <c r="BM150" s="226" t="s">
        <v>562</v>
      </c>
    </row>
    <row r="151" s="2" customFormat="1">
      <c r="A151" s="41"/>
      <c r="B151" s="42"/>
      <c r="C151" s="43"/>
      <c r="D151" s="228" t="s">
        <v>175</v>
      </c>
      <c r="E151" s="43"/>
      <c r="F151" s="229" t="s">
        <v>563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175</v>
      </c>
      <c r="AU151" s="20" t="s">
        <v>81</v>
      </c>
    </row>
    <row r="152" s="13" customFormat="1">
      <c r="A152" s="13"/>
      <c r="B152" s="233"/>
      <c r="C152" s="234"/>
      <c r="D152" s="235" t="s">
        <v>177</v>
      </c>
      <c r="E152" s="236" t="s">
        <v>19</v>
      </c>
      <c r="F152" s="237" t="s">
        <v>534</v>
      </c>
      <c r="G152" s="234"/>
      <c r="H152" s="236" t="s">
        <v>19</v>
      </c>
      <c r="I152" s="238"/>
      <c r="J152" s="234"/>
      <c r="K152" s="234"/>
      <c r="L152" s="239"/>
      <c r="M152" s="240"/>
      <c r="N152" s="241"/>
      <c r="O152" s="241"/>
      <c r="P152" s="241"/>
      <c r="Q152" s="241"/>
      <c r="R152" s="241"/>
      <c r="S152" s="241"/>
      <c r="T152" s="242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3" t="s">
        <v>177</v>
      </c>
      <c r="AU152" s="243" t="s">
        <v>81</v>
      </c>
      <c r="AV152" s="13" t="s">
        <v>79</v>
      </c>
      <c r="AW152" s="13" t="s">
        <v>33</v>
      </c>
      <c r="AX152" s="13" t="s">
        <v>71</v>
      </c>
      <c r="AY152" s="243" t="s">
        <v>166</v>
      </c>
    </row>
    <row r="153" s="13" customFormat="1">
      <c r="A153" s="13"/>
      <c r="B153" s="233"/>
      <c r="C153" s="234"/>
      <c r="D153" s="235" t="s">
        <v>177</v>
      </c>
      <c r="E153" s="236" t="s">
        <v>19</v>
      </c>
      <c r="F153" s="237" t="s">
        <v>453</v>
      </c>
      <c r="G153" s="234"/>
      <c r="H153" s="236" t="s">
        <v>19</v>
      </c>
      <c r="I153" s="238"/>
      <c r="J153" s="234"/>
      <c r="K153" s="234"/>
      <c r="L153" s="239"/>
      <c r="M153" s="240"/>
      <c r="N153" s="241"/>
      <c r="O153" s="241"/>
      <c r="P153" s="241"/>
      <c r="Q153" s="241"/>
      <c r="R153" s="241"/>
      <c r="S153" s="241"/>
      <c r="T153" s="242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3" t="s">
        <v>177</v>
      </c>
      <c r="AU153" s="243" t="s">
        <v>81</v>
      </c>
      <c r="AV153" s="13" t="s">
        <v>79</v>
      </c>
      <c r="AW153" s="13" t="s">
        <v>33</v>
      </c>
      <c r="AX153" s="13" t="s">
        <v>71</v>
      </c>
      <c r="AY153" s="243" t="s">
        <v>166</v>
      </c>
    </row>
    <row r="154" s="14" customFormat="1">
      <c r="A154" s="14"/>
      <c r="B154" s="244"/>
      <c r="C154" s="245"/>
      <c r="D154" s="235" t="s">
        <v>177</v>
      </c>
      <c r="E154" s="246" t="s">
        <v>19</v>
      </c>
      <c r="F154" s="247" t="s">
        <v>554</v>
      </c>
      <c r="G154" s="245"/>
      <c r="H154" s="248">
        <v>2.8799999999999999</v>
      </c>
      <c r="I154" s="249"/>
      <c r="J154" s="245"/>
      <c r="K154" s="245"/>
      <c r="L154" s="250"/>
      <c r="M154" s="251"/>
      <c r="N154" s="252"/>
      <c r="O154" s="252"/>
      <c r="P154" s="252"/>
      <c r="Q154" s="252"/>
      <c r="R154" s="252"/>
      <c r="S154" s="252"/>
      <c r="T154" s="253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4" t="s">
        <v>177</v>
      </c>
      <c r="AU154" s="254" t="s">
        <v>81</v>
      </c>
      <c r="AV154" s="14" t="s">
        <v>81</v>
      </c>
      <c r="AW154" s="14" t="s">
        <v>33</v>
      </c>
      <c r="AX154" s="14" t="s">
        <v>71</v>
      </c>
      <c r="AY154" s="254" t="s">
        <v>166</v>
      </c>
    </row>
    <row r="155" s="15" customFormat="1">
      <c r="A155" s="15"/>
      <c r="B155" s="255"/>
      <c r="C155" s="256"/>
      <c r="D155" s="235" t="s">
        <v>177</v>
      </c>
      <c r="E155" s="257" t="s">
        <v>19</v>
      </c>
      <c r="F155" s="258" t="s">
        <v>180</v>
      </c>
      <c r="G155" s="256"/>
      <c r="H155" s="259">
        <v>2.8799999999999999</v>
      </c>
      <c r="I155" s="260"/>
      <c r="J155" s="256"/>
      <c r="K155" s="256"/>
      <c r="L155" s="261"/>
      <c r="M155" s="262"/>
      <c r="N155" s="263"/>
      <c r="O155" s="263"/>
      <c r="P155" s="263"/>
      <c r="Q155" s="263"/>
      <c r="R155" s="263"/>
      <c r="S155" s="263"/>
      <c r="T155" s="264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65" t="s">
        <v>177</v>
      </c>
      <c r="AU155" s="265" t="s">
        <v>81</v>
      </c>
      <c r="AV155" s="15" t="s">
        <v>173</v>
      </c>
      <c r="AW155" s="15" t="s">
        <v>33</v>
      </c>
      <c r="AX155" s="15" t="s">
        <v>79</v>
      </c>
      <c r="AY155" s="265" t="s">
        <v>166</v>
      </c>
    </row>
    <row r="156" s="2" customFormat="1" ht="24.15" customHeight="1">
      <c r="A156" s="41"/>
      <c r="B156" s="42"/>
      <c r="C156" s="215" t="s">
        <v>231</v>
      </c>
      <c r="D156" s="215" t="s">
        <v>168</v>
      </c>
      <c r="E156" s="216" t="s">
        <v>456</v>
      </c>
      <c r="F156" s="217" t="s">
        <v>457</v>
      </c>
      <c r="G156" s="218" t="s">
        <v>234</v>
      </c>
      <c r="H156" s="219">
        <v>0.081000000000000003</v>
      </c>
      <c r="I156" s="220"/>
      <c r="J156" s="221">
        <f>ROUND(I156*H156,2)</f>
        <v>0</v>
      </c>
      <c r="K156" s="217" t="s">
        <v>172</v>
      </c>
      <c r="L156" s="47"/>
      <c r="M156" s="222" t="s">
        <v>19</v>
      </c>
      <c r="N156" s="223" t="s">
        <v>42</v>
      </c>
      <c r="O156" s="87"/>
      <c r="P156" s="224">
        <f>O156*H156</f>
        <v>0</v>
      </c>
      <c r="Q156" s="224">
        <v>1.04922</v>
      </c>
      <c r="R156" s="224">
        <f>Q156*H156</f>
        <v>0.084986820000000005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173</v>
      </c>
      <c r="AT156" s="226" t="s">
        <v>168</v>
      </c>
      <c r="AU156" s="226" t="s">
        <v>81</v>
      </c>
      <c r="AY156" s="20" t="s">
        <v>166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79</v>
      </c>
      <c r="BK156" s="227">
        <f>ROUND(I156*H156,2)</f>
        <v>0</v>
      </c>
      <c r="BL156" s="20" t="s">
        <v>173</v>
      </c>
      <c r="BM156" s="226" t="s">
        <v>564</v>
      </c>
    </row>
    <row r="157" s="2" customFormat="1">
      <c r="A157" s="41"/>
      <c r="B157" s="42"/>
      <c r="C157" s="43"/>
      <c r="D157" s="228" t="s">
        <v>175</v>
      </c>
      <c r="E157" s="43"/>
      <c r="F157" s="229" t="s">
        <v>459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175</v>
      </c>
      <c r="AU157" s="20" t="s">
        <v>81</v>
      </c>
    </row>
    <row r="158" s="13" customFormat="1">
      <c r="A158" s="13"/>
      <c r="B158" s="233"/>
      <c r="C158" s="234"/>
      <c r="D158" s="235" t="s">
        <v>177</v>
      </c>
      <c r="E158" s="236" t="s">
        <v>19</v>
      </c>
      <c r="F158" s="237" t="s">
        <v>534</v>
      </c>
      <c r="G158" s="234"/>
      <c r="H158" s="236" t="s">
        <v>19</v>
      </c>
      <c r="I158" s="238"/>
      <c r="J158" s="234"/>
      <c r="K158" s="234"/>
      <c r="L158" s="239"/>
      <c r="M158" s="240"/>
      <c r="N158" s="241"/>
      <c r="O158" s="241"/>
      <c r="P158" s="241"/>
      <c r="Q158" s="241"/>
      <c r="R158" s="241"/>
      <c r="S158" s="241"/>
      <c r="T158" s="24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3" t="s">
        <v>177</v>
      </c>
      <c r="AU158" s="243" t="s">
        <v>81</v>
      </c>
      <c r="AV158" s="13" t="s">
        <v>79</v>
      </c>
      <c r="AW158" s="13" t="s">
        <v>33</v>
      </c>
      <c r="AX158" s="13" t="s">
        <v>71</v>
      </c>
      <c r="AY158" s="243" t="s">
        <v>166</v>
      </c>
    </row>
    <row r="159" s="13" customFormat="1">
      <c r="A159" s="13"/>
      <c r="B159" s="233"/>
      <c r="C159" s="234"/>
      <c r="D159" s="235" t="s">
        <v>177</v>
      </c>
      <c r="E159" s="236" t="s">
        <v>19</v>
      </c>
      <c r="F159" s="237" t="s">
        <v>453</v>
      </c>
      <c r="G159" s="234"/>
      <c r="H159" s="236" t="s">
        <v>19</v>
      </c>
      <c r="I159" s="238"/>
      <c r="J159" s="234"/>
      <c r="K159" s="234"/>
      <c r="L159" s="239"/>
      <c r="M159" s="240"/>
      <c r="N159" s="241"/>
      <c r="O159" s="241"/>
      <c r="P159" s="241"/>
      <c r="Q159" s="241"/>
      <c r="R159" s="241"/>
      <c r="S159" s="241"/>
      <c r="T159" s="242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3" t="s">
        <v>177</v>
      </c>
      <c r="AU159" s="243" t="s">
        <v>81</v>
      </c>
      <c r="AV159" s="13" t="s">
        <v>79</v>
      </c>
      <c r="AW159" s="13" t="s">
        <v>33</v>
      </c>
      <c r="AX159" s="13" t="s">
        <v>71</v>
      </c>
      <c r="AY159" s="243" t="s">
        <v>166</v>
      </c>
    </row>
    <row r="160" s="14" customFormat="1">
      <c r="A160" s="14"/>
      <c r="B160" s="244"/>
      <c r="C160" s="245"/>
      <c r="D160" s="235" t="s">
        <v>177</v>
      </c>
      <c r="E160" s="246" t="s">
        <v>19</v>
      </c>
      <c r="F160" s="247" t="s">
        <v>565</v>
      </c>
      <c r="G160" s="245"/>
      <c r="H160" s="248">
        <v>0.0089999999999999993</v>
      </c>
      <c r="I160" s="249"/>
      <c r="J160" s="245"/>
      <c r="K160" s="245"/>
      <c r="L160" s="250"/>
      <c r="M160" s="251"/>
      <c r="N160" s="252"/>
      <c r="O160" s="252"/>
      <c r="P160" s="252"/>
      <c r="Q160" s="252"/>
      <c r="R160" s="252"/>
      <c r="S160" s="252"/>
      <c r="T160" s="253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4" t="s">
        <v>177</v>
      </c>
      <c r="AU160" s="254" t="s">
        <v>81</v>
      </c>
      <c r="AV160" s="14" t="s">
        <v>81</v>
      </c>
      <c r="AW160" s="14" t="s">
        <v>33</v>
      </c>
      <c r="AX160" s="14" t="s">
        <v>71</v>
      </c>
      <c r="AY160" s="254" t="s">
        <v>166</v>
      </c>
    </row>
    <row r="161" s="14" customFormat="1">
      <c r="A161" s="14"/>
      <c r="B161" s="244"/>
      <c r="C161" s="245"/>
      <c r="D161" s="235" t="s">
        <v>177</v>
      </c>
      <c r="E161" s="246" t="s">
        <v>19</v>
      </c>
      <c r="F161" s="247" t="s">
        <v>566</v>
      </c>
      <c r="G161" s="245"/>
      <c r="H161" s="248">
        <v>0.017000000000000001</v>
      </c>
      <c r="I161" s="249"/>
      <c r="J161" s="245"/>
      <c r="K161" s="245"/>
      <c r="L161" s="250"/>
      <c r="M161" s="251"/>
      <c r="N161" s="252"/>
      <c r="O161" s="252"/>
      <c r="P161" s="252"/>
      <c r="Q161" s="252"/>
      <c r="R161" s="252"/>
      <c r="S161" s="252"/>
      <c r="T161" s="25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4" t="s">
        <v>177</v>
      </c>
      <c r="AU161" s="254" t="s">
        <v>81</v>
      </c>
      <c r="AV161" s="14" t="s">
        <v>81</v>
      </c>
      <c r="AW161" s="14" t="s">
        <v>33</v>
      </c>
      <c r="AX161" s="14" t="s">
        <v>71</v>
      </c>
      <c r="AY161" s="254" t="s">
        <v>166</v>
      </c>
    </row>
    <row r="162" s="16" customFormat="1">
      <c r="A162" s="16"/>
      <c r="B162" s="266"/>
      <c r="C162" s="267"/>
      <c r="D162" s="235" t="s">
        <v>177</v>
      </c>
      <c r="E162" s="268" t="s">
        <v>19</v>
      </c>
      <c r="F162" s="269" t="s">
        <v>218</v>
      </c>
      <c r="G162" s="267"/>
      <c r="H162" s="270">
        <v>0.026000000000000002</v>
      </c>
      <c r="I162" s="271"/>
      <c r="J162" s="267"/>
      <c r="K162" s="267"/>
      <c r="L162" s="272"/>
      <c r="M162" s="273"/>
      <c r="N162" s="274"/>
      <c r="O162" s="274"/>
      <c r="P162" s="274"/>
      <c r="Q162" s="274"/>
      <c r="R162" s="274"/>
      <c r="S162" s="274"/>
      <c r="T162" s="275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T162" s="276" t="s">
        <v>177</v>
      </c>
      <c r="AU162" s="276" t="s">
        <v>81</v>
      </c>
      <c r="AV162" s="16" t="s">
        <v>185</v>
      </c>
      <c r="AW162" s="16" t="s">
        <v>33</v>
      </c>
      <c r="AX162" s="16" t="s">
        <v>71</v>
      </c>
      <c r="AY162" s="276" t="s">
        <v>166</v>
      </c>
    </row>
    <row r="163" s="14" customFormat="1">
      <c r="A163" s="14"/>
      <c r="B163" s="244"/>
      <c r="C163" s="245"/>
      <c r="D163" s="235" t="s">
        <v>177</v>
      </c>
      <c r="E163" s="246" t="s">
        <v>19</v>
      </c>
      <c r="F163" s="247" t="s">
        <v>567</v>
      </c>
      <c r="G163" s="245"/>
      <c r="H163" s="248">
        <v>0.055</v>
      </c>
      <c r="I163" s="249"/>
      <c r="J163" s="245"/>
      <c r="K163" s="245"/>
      <c r="L163" s="250"/>
      <c r="M163" s="251"/>
      <c r="N163" s="252"/>
      <c r="O163" s="252"/>
      <c r="P163" s="252"/>
      <c r="Q163" s="252"/>
      <c r="R163" s="252"/>
      <c r="S163" s="252"/>
      <c r="T163" s="25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4" t="s">
        <v>177</v>
      </c>
      <c r="AU163" s="254" t="s">
        <v>81</v>
      </c>
      <c r="AV163" s="14" t="s">
        <v>81</v>
      </c>
      <c r="AW163" s="14" t="s">
        <v>33</v>
      </c>
      <c r="AX163" s="14" t="s">
        <v>71</v>
      </c>
      <c r="AY163" s="254" t="s">
        <v>166</v>
      </c>
    </row>
    <row r="164" s="15" customFormat="1">
      <c r="A164" s="15"/>
      <c r="B164" s="255"/>
      <c r="C164" s="256"/>
      <c r="D164" s="235" t="s">
        <v>177</v>
      </c>
      <c r="E164" s="257" t="s">
        <v>19</v>
      </c>
      <c r="F164" s="258" t="s">
        <v>180</v>
      </c>
      <c r="G164" s="256"/>
      <c r="H164" s="259">
        <v>0.081000000000000003</v>
      </c>
      <c r="I164" s="260"/>
      <c r="J164" s="256"/>
      <c r="K164" s="256"/>
      <c r="L164" s="261"/>
      <c r="M164" s="262"/>
      <c r="N164" s="263"/>
      <c r="O164" s="263"/>
      <c r="P164" s="263"/>
      <c r="Q164" s="263"/>
      <c r="R164" s="263"/>
      <c r="S164" s="263"/>
      <c r="T164" s="264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5" t="s">
        <v>177</v>
      </c>
      <c r="AU164" s="265" t="s">
        <v>81</v>
      </c>
      <c r="AV164" s="15" t="s">
        <v>173</v>
      </c>
      <c r="AW164" s="15" t="s">
        <v>33</v>
      </c>
      <c r="AX164" s="15" t="s">
        <v>79</v>
      </c>
      <c r="AY164" s="265" t="s">
        <v>166</v>
      </c>
    </row>
    <row r="165" s="12" customFormat="1" ht="22.8" customHeight="1">
      <c r="A165" s="12"/>
      <c r="B165" s="199"/>
      <c r="C165" s="200"/>
      <c r="D165" s="201" t="s">
        <v>70</v>
      </c>
      <c r="E165" s="213" t="s">
        <v>213</v>
      </c>
      <c r="F165" s="213" t="s">
        <v>462</v>
      </c>
      <c r="G165" s="200"/>
      <c r="H165" s="200"/>
      <c r="I165" s="203"/>
      <c r="J165" s="214">
        <f>BK165</f>
        <v>0</v>
      </c>
      <c r="K165" s="200"/>
      <c r="L165" s="205"/>
      <c r="M165" s="206"/>
      <c r="N165" s="207"/>
      <c r="O165" s="207"/>
      <c r="P165" s="208">
        <f>SUM(P166:P278)</f>
        <v>0</v>
      </c>
      <c r="Q165" s="207"/>
      <c r="R165" s="208">
        <f>SUM(R166:R278)</f>
        <v>18.618656979999997</v>
      </c>
      <c r="S165" s="207"/>
      <c r="T165" s="209">
        <f>SUM(T166:T278)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10" t="s">
        <v>79</v>
      </c>
      <c r="AT165" s="211" t="s">
        <v>70</v>
      </c>
      <c r="AU165" s="211" t="s">
        <v>79</v>
      </c>
      <c r="AY165" s="210" t="s">
        <v>166</v>
      </c>
      <c r="BK165" s="212">
        <f>SUM(BK166:BK278)</f>
        <v>0</v>
      </c>
    </row>
    <row r="166" s="2" customFormat="1" ht="21.75" customHeight="1">
      <c r="A166" s="41"/>
      <c r="B166" s="42"/>
      <c r="C166" s="215" t="s">
        <v>238</v>
      </c>
      <c r="D166" s="215" t="s">
        <v>168</v>
      </c>
      <c r="E166" s="216" t="s">
        <v>463</v>
      </c>
      <c r="F166" s="217" t="s">
        <v>464</v>
      </c>
      <c r="G166" s="218" t="s">
        <v>194</v>
      </c>
      <c r="H166" s="219">
        <v>7.25</v>
      </c>
      <c r="I166" s="220"/>
      <c r="J166" s="221">
        <f>ROUND(I166*H166,2)</f>
        <v>0</v>
      </c>
      <c r="K166" s="217" t="s">
        <v>172</v>
      </c>
      <c r="L166" s="47"/>
      <c r="M166" s="222" t="s">
        <v>19</v>
      </c>
      <c r="N166" s="223" t="s">
        <v>42</v>
      </c>
      <c r="O166" s="87"/>
      <c r="P166" s="224">
        <f>O166*H166</f>
        <v>0</v>
      </c>
      <c r="Q166" s="224">
        <v>2.5018699999999998</v>
      </c>
      <c r="R166" s="224">
        <f>Q166*H166</f>
        <v>18.138557499999997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173</v>
      </c>
      <c r="AT166" s="226" t="s">
        <v>168</v>
      </c>
      <c r="AU166" s="226" t="s">
        <v>81</v>
      </c>
      <c r="AY166" s="20" t="s">
        <v>166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79</v>
      </c>
      <c r="BK166" s="227">
        <f>ROUND(I166*H166,2)</f>
        <v>0</v>
      </c>
      <c r="BL166" s="20" t="s">
        <v>173</v>
      </c>
      <c r="BM166" s="226" t="s">
        <v>465</v>
      </c>
    </row>
    <row r="167" s="2" customFormat="1">
      <c r="A167" s="41"/>
      <c r="B167" s="42"/>
      <c r="C167" s="43"/>
      <c r="D167" s="228" t="s">
        <v>175</v>
      </c>
      <c r="E167" s="43"/>
      <c r="F167" s="229" t="s">
        <v>466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175</v>
      </c>
      <c r="AU167" s="20" t="s">
        <v>81</v>
      </c>
    </row>
    <row r="168" s="13" customFormat="1">
      <c r="A168" s="13"/>
      <c r="B168" s="233"/>
      <c r="C168" s="234"/>
      <c r="D168" s="235" t="s">
        <v>177</v>
      </c>
      <c r="E168" s="236" t="s">
        <v>19</v>
      </c>
      <c r="F168" s="237" t="s">
        <v>534</v>
      </c>
      <c r="G168" s="234"/>
      <c r="H168" s="236" t="s">
        <v>19</v>
      </c>
      <c r="I168" s="238"/>
      <c r="J168" s="234"/>
      <c r="K168" s="234"/>
      <c r="L168" s="239"/>
      <c r="M168" s="240"/>
      <c r="N168" s="241"/>
      <c r="O168" s="241"/>
      <c r="P168" s="241"/>
      <c r="Q168" s="241"/>
      <c r="R168" s="241"/>
      <c r="S168" s="241"/>
      <c r="T168" s="242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3" t="s">
        <v>177</v>
      </c>
      <c r="AU168" s="243" t="s">
        <v>81</v>
      </c>
      <c r="AV168" s="13" t="s">
        <v>79</v>
      </c>
      <c r="AW168" s="13" t="s">
        <v>33</v>
      </c>
      <c r="AX168" s="13" t="s">
        <v>71</v>
      </c>
      <c r="AY168" s="243" t="s">
        <v>166</v>
      </c>
    </row>
    <row r="169" s="13" customFormat="1">
      <c r="A169" s="13"/>
      <c r="B169" s="233"/>
      <c r="C169" s="234"/>
      <c r="D169" s="235" t="s">
        <v>177</v>
      </c>
      <c r="E169" s="236" t="s">
        <v>19</v>
      </c>
      <c r="F169" s="237" t="s">
        <v>446</v>
      </c>
      <c r="G169" s="234"/>
      <c r="H169" s="236" t="s">
        <v>19</v>
      </c>
      <c r="I169" s="238"/>
      <c r="J169" s="234"/>
      <c r="K169" s="234"/>
      <c r="L169" s="239"/>
      <c r="M169" s="240"/>
      <c r="N169" s="241"/>
      <c r="O169" s="241"/>
      <c r="P169" s="241"/>
      <c r="Q169" s="241"/>
      <c r="R169" s="241"/>
      <c r="S169" s="241"/>
      <c r="T169" s="24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3" t="s">
        <v>177</v>
      </c>
      <c r="AU169" s="243" t="s">
        <v>81</v>
      </c>
      <c r="AV169" s="13" t="s">
        <v>79</v>
      </c>
      <c r="AW169" s="13" t="s">
        <v>33</v>
      </c>
      <c r="AX169" s="13" t="s">
        <v>71</v>
      </c>
      <c r="AY169" s="243" t="s">
        <v>166</v>
      </c>
    </row>
    <row r="170" s="13" customFormat="1">
      <c r="A170" s="13"/>
      <c r="B170" s="233"/>
      <c r="C170" s="234"/>
      <c r="D170" s="235" t="s">
        <v>177</v>
      </c>
      <c r="E170" s="236" t="s">
        <v>19</v>
      </c>
      <c r="F170" s="237" t="s">
        <v>568</v>
      </c>
      <c r="G170" s="234"/>
      <c r="H170" s="236" t="s">
        <v>19</v>
      </c>
      <c r="I170" s="238"/>
      <c r="J170" s="234"/>
      <c r="K170" s="234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177</v>
      </c>
      <c r="AU170" s="243" t="s">
        <v>81</v>
      </c>
      <c r="AV170" s="13" t="s">
        <v>79</v>
      </c>
      <c r="AW170" s="13" t="s">
        <v>33</v>
      </c>
      <c r="AX170" s="13" t="s">
        <v>71</v>
      </c>
      <c r="AY170" s="243" t="s">
        <v>166</v>
      </c>
    </row>
    <row r="171" s="14" customFormat="1">
      <c r="A171" s="14"/>
      <c r="B171" s="244"/>
      <c r="C171" s="245"/>
      <c r="D171" s="235" t="s">
        <v>177</v>
      </c>
      <c r="E171" s="246" t="s">
        <v>19</v>
      </c>
      <c r="F171" s="247" t="s">
        <v>569</v>
      </c>
      <c r="G171" s="245"/>
      <c r="H171" s="248">
        <v>1.1699999999999999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4" t="s">
        <v>177</v>
      </c>
      <c r="AU171" s="254" t="s">
        <v>81</v>
      </c>
      <c r="AV171" s="14" t="s">
        <v>81</v>
      </c>
      <c r="AW171" s="14" t="s">
        <v>33</v>
      </c>
      <c r="AX171" s="14" t="s">
        <v>71</v>
      </c>
      <c r="AY171" s="254" t="s">
        <v>166</v>
      </c>
    </row>
    <row r="172" s="13" customFormat="1">
      <c r="A172" s="13"/>
      <c r="B172" s="233"/>
      <c r="C172" s="234"/>
      <c r="D172" s="235" t="s">
        <v>177</v>
      </c>
      <c r="E172" s="236" t="s">
        <v>19</v>
      </c>
      <c r="F172" s="237" t="s">
        <v>570</v>
      </c>
      <c r="G172" s="234"/>
      <c r="H172" s="236" t="s">
        <v>19</v>
      </c>
      <c r="I172" s="238"/>
      <c r="J172" s="234"/>
      <c r="K172" s="234"/>
      <c r="L172" s="239"/>
      <c r="M172" s="240"/>
      <c r="N172" s="241"/>
      <c r="O172" s="241"/>
      <c r="P172" s="241"/>
      <c r="Q172" s="241"/>
      <c r="R172" s="241"/>
      <c r="S172" s="241"/>
      <c r="T172" s="24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3" t="s">
        <v>177</v>
      </c>
      <c r="AU172" s="243" t="s">
        <v>81</v>
      </c>
      <c r="AV172" s="13" t="s">
        <v>79</v>
      </c>
      <c r="AW172" s="13" t="s">
        <v>33</v>
      </c>
      <c r="AX172" s="13" t="s">
        <v>71</v>
      </c>
      <c r="AY172" s="243" t="s">
        <v>166</v>
      </c>
    </row>
    <row r="173" s="14" customFormat="1">
      <c r="A173" s="14"/>
      <c r="B173" s="244"/>
      <c r="C173" s="245"/>
      <c r="D173" s="235" t="s">
        <v>177</v>
      </c>
      <c r="E173" s="246" t="s">
        <v>19</v>
      </c>
      <c r="F173" s="247" t="s">
        <v>569</v>
      </c>
      <c r="G173" s="245"/>
      <c r="H173" s="248">
        <v>1.1699999999999999</v>
      </c>
      <c r="I173" s="249"/>
      <c r="J173" s="245"/>
      <c r="K173" s="245"/>
      <c r="L173" s="250"/>
      <c r="M173" s="251"/>
      <c r="N173" s="252"/>
      <c r="O173" s="252"/>
      <c r="P173" s="252"/>
      <c r="Q173" s="252"/>
      <c r="R173" s="252"/>
      <c r="S173" s="252"/>
      <c r="T173" s="253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4" t="s">
        <v>177</v>
      </c>
      <c r="AU173" s="254" t="s">
        <v>81</v>
      </c>
      <c r="AV173" s="14" t="s">
        <v>81</v>
      </c>
      <c r="AW173" s="14" t="s">
        <v>33</v>
      </c>
      <c r="AX173" s="14" t="s">
        <v>71</v>
      </c>
      <c r="AY173" s="254" t="s">
        <v>166</v>
      </c>
    </row>
    <row r="174" s="13" customFormat="1">
      <c r="A174" s="13"/>
      <c r="B174" s="233"/>
      <c r="C174" s="234"/>
      <c r="D174" s="235" t="s">
        <v>177</v>
      </c>
      <c r="E174" s="236" t="s">
        <v>19</v>
      </c>
      <c r="F174" s="237" t="s">
        <v>571</v>
      </c>
      <c r="G174" s="234"/>
      <c r="H174" s="236" t="s">
        <v>19</v>
      </c>
      <c r="I174" s="238"/>
      <c r="J174" s="234"/>
      <c r="K174" s="234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177</v>
      </c>
      <c r="AU174" s="243" t="s">
        <v>81</v>
      </c>
      <c r="AV174" s="13" t="s">
        <v>79</v>
      </c>
      <c r="AW174" s="13" t="s">
        <v>33</v>
      </c>
      <c r="AX174" s="13" t="s">
        <v>71</v>
      </c>
      <c r="AY174" s="243" t="s">
        <v>166</v>
      </c>
    </row>
    <row r="175" s="14" customFormat="1">
      <c r="A175" s="14"/>
      <c r="B175" s="244"/>
      <c r="C175" s="245"/>
      <c r="D175" s="235" t="s">
        <v>177</v>
      </c>
      <c r="E175" s="246" t="s">
        <v>19</v>
      </c>
      <c r="F175" s="247" t="s">
        <v>572</v>
      </c>
      <c r="G175" s="245"/>
      <c r="H175" s="248">
        <v>1.98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4" t="s">
        <v>177</v>
      </c>
      <c r="AU175" s="254" t="s">
        <v>81</v>
      </c>
      <c r="AV175" s="14" t="s">
        <v>81</v>
      </c>
      <c r="AW175" s="14" t="s">
        <v>33</v>
      </c>
      <c r="AX175" s="14" t="s">
        <v>71</v>
      </c>
      <c r="AY175" s="254" t="s">
        <v>166</v>
      </c>
    </row>
    <row r="176" s="13" customFormat="1">
      <c r="A176" s="13"/>
      <c r="B176" s="233"/>
      <c r="C176" s="234"/>
      <c r="D176" s="235" t="s">
        <v>177</v>
      </c>
      <c r="E176" s="236" t="s">
        <v>19</v>
      </c>
      <c r="F176" s="237" t="s">
        <v>573</v>
      </c>
      <c r="G176" s="234"/>
      <c r="H176" s="236" t="s">
        <v>19</v>
      </c>
      <c r="I176" s="238"/>
      <c r="J176" s="234"/>
      <c r="K176" s="234"/>
      <c r="L176" s="239"/>
      <c r="M176" s="240"/>
      <c r="N176" s="241"/>
      <c r="O176" s="241"/>
      <c r="P176" s="241"/>
      <c r="Q176" s="241"/>
      <c r="R176" s="241"/>
      <c r="S176" s="241"/>
      <c r="T176" s="24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3" t="s">
        <v>177</v>
      </c>
      <c r="AU176" s="243" t="s">
        <v>81</v>
      </c>
      <c r="AV176" s="13" t="s">
        <v>79</v>
      </c>
      <c r="AW176" s="13" t="s">
        <v>33</v>
      </c>
      <c r="AX176" s="13" t="s">
        <v>71</v>
      </c>
      <c r="AY176" s="243" t="s">
        <v>166</v>
      </c>
    </row>
    <row r="177" s="14" customFormat="1">
      <c r="A177" s="14"/>
      <c r="B177" s="244"/>
      <c r="C177" s="245"/>
      <c r="D177" s="235" t="s">
        <v>177</v>
      </c>
      <c r="E177" s="246" t="s">
        <v>19</v>
      </c>
      <c r="F177" s="247" t="s">
        <v>574</v>
      </c>
      <c r="G177" s="245"/>
      <c r="H177" s="248">
        <v>0.68999999999999995</v>
      </c>
      <c r="I177" s="249"/>
      <c r="J177" s="245"/>
      <c r="K177" s="245"/>
      <c r="L177" s="250"/>
      <c r="M177" s="251"/>
      <c r="N177" s="252"/>
      <c r="O177" s="252"/>
      <c r="P177" s="252"/>
      <c r="Q177" s="252"/>
      <c r="R177" s="252"/>
      <c r="S177" s="252"/>
      <c r="T177" s="253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4" t="s">
        <v>177</v>
      </c>
      <c r="AU177" s="254" t="s">
        <v>81</v>
      </c>
      <c r="AV177" s="14" t="s">
        <v>81</v>
      </c>
      <c r="AW177" s="14" t="s">
        <v>33</v>
      </c>
      <c r="AX177" s="14" t="s">
        <v>71</v>
      </c>
      <c r="AY177" s="254" t="s">
        <v>166</v>
      </c>
    </row>
    <row r="178" s="13" customFormat="1">
      <c r="A178" s="13"/>
      <c r="B178" s="233"/>
      <c r="C178" s="234"/>
      <c r="D178" s="235" t="s">
        <v>177</v>
      </c>
      <c r="E178" s="236" t="s">
        <v>19</v>
      </c>
      <c r="F178" s="237" t="s">
        <v>575</v>
      </c>
      <c r="G178" s="234"/>
      <c r="H178" s="236" t="s">
        <v>19</v>
      </c>
      <c r="I178" s="238"/>
      <c r="J178" s="234"/>
      <c r="K178" s="234"/>
      <c r="L178" s="239"/>
      <c r="M178" s="240"/>
      <c r="N178" s="241"/>
      <c r="O178" s="241"/>
      <c r="P178" s="241"/>
      <c r="Q178" s="241"/>
      <c r="R178" s="241"/>
      <c r="S178" s="241"/>
      <c r="T178" s="24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3" t="s">
        <v>177</v>
      </c>
      <c r="AU178" s="243" t="s">
        <v>81</v>
      </c>
      <c r="AV178" s="13" t="s">
        <v>79</v>
      </c>
      <c r="AW178" s="13" t="s">
        <v>33</v>
      </c>
      <c r="AX178" s="13" t="s">
        <v>71</v>
      </c>
      <c r="AY178" s="243" t="s">
        <v>166</v>
      </c>
    </row>
    <row r="179" s="14" customFormat="1">
      <c r="A179" s="14"/>
      <c r="B179" s="244"/>
      <c r="C179" s="245"/>
      <c r="D179" s="235" t="s">
        <v>177</v>
      </c>
      <c r="E179" s="246" t="s">
        <v>19</v>
      </c>
      <c r="F179" s="247" t="s">
        <v>576</v>
      </c>
      <c r="G179" s="245"/>
      <c r="H179" s="248">
        <v>2.2400000000000002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4" t="s">
        <v>177</v>
      </c>
      <c r="AU179" s="254" t="s">
        <v>81</v>
      </c>
      <c r="AV179" s="14" t="s">
        <v>81</v>
      </c>
      <c r="AW179" s="14" t="s">
        <v>33</v>
      </c>
      <c r="AX179" s="14" t="s">
        <v>71</v>
      </c>
      <c r="AY179" s="254" t="s">
        <v>166</v>
      </c>
    </row>
    <row r="180" s="15" customFormat="1">
      <c r="A180" s="15"/>
      <c r="B180" s="255"/>
      <c r="C180" s="256"/>
      <c r="D180" s="235" t="s">
        <v>177</v>
      </c>
      <c r="E180" s="257" t="s">
        <v>19</v>
      </c>
      <c r="F180" s="258" t="s">
        <v>180</v>
      </c>
      <c r="G180" s="256"/>
      <c r="H180" s="259">
        <v>7.25</v>
      </c>
      <c r="I180" s="260"/>
      <c r="J180" s="256"/>
      <c r="K180" s="256"/>
      <c r="L180" s="261"/>
      <c r="M180" s="262"/>
      <c r="N180" s="263"/>
      <c r="O180" s="263"/>
      <c r="P180" s="263"/>
      <c r="Q180" s="263"/>
      <c r="R180" s="263"/>
      <c r="S180" s="263"/>
      <c r="T180" s="264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65" t="s">
        <v>177</v>
      </c>
      <c r="AU180" s="265" t="s">
        <v>81</v>
      </c>
      <c r="AV180" s="15" t="s">
        <v>173</v>
      </c>
      <c r="AW180" s="15" t="s">
        <v>33</v>
      </c>
      <c r="AX180" s="15" t="s">
        <v>79</v>
      </c>
      <c r="AY180" s="265" t="s">
        <v>166</v>
      </c>
    </row>
    <row r="181" s="2" customFormat="1" ht="16.5" customHeight="1">
      <c r="A181" s="41"/>
      <c r="B181" s="42"/>
      <c r="C181" s="283" t="s">
        <v>243</v>
      </c>
      <c r="D181" s="283" t="s">
        <v>392</v>
      </c>
      <c r="E181" s="284" t="s">
        <v>474</v>
      </c>
      <c r="F181" s="285" t="s">
        <v>475</v>
      </c>
      <c r="G181" s="286" t="s">
        <v>385</v>
      </c>
      <c r="H181" s="287">
        <v>108</v>
      </c>
      <c r="I181" s="288"/>
      <c r="J181" s="289">
        <f>ROUND(I181*H181,2)</f>
        <v>0</v>
      </c>
      <c r="K181" s="285" t="s">
        <v>476</v>
      </c>
      <c r="L181" s="290"/>
      <c r="M181" s="291" t="s">
        <v>19</v>
      </c>
      <c r="N181" s="292" t="s">
        <v>42</v>
      </c>
      <c r="O181" s="87"/>
      <c r="P181" s="224">
        <f>O181*H181</f>
        <v>0</v>
      </c>
      <c r="Q181" s="224">
        <v>0.001</v>
      </c>
      <c r="R181" s="224">
        <f>Q181*H181</f>
        <v>0.108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226</v>
      </c>
      <c r="AT181" s="226" t="s">
        <v>392</v>
      </c>
      <c r="AU181" s="226" t="s">
        <v>81</v>
      </c>
      <c r="AY181" s="20" t="s">
        <v>166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79</v>
      </c>
      <c r="BK181" s="227">
        <f>ROUND(I181*H181,2)</f>
        <v>0</v>
      </c>
      <c r="BL181" s="20" t="s">
        <v>173</v>
      </c>
      <c r="BM181" s="226" t="s">
        <v>577</v>
      </c>
    </row>
    <row r="182" s="13" customFormat="1">
      <c r="A182" s="13"/>
      <c r="B182" s="233"/>
      <c r="C182" s="234"/>
      <c r="D182" s="235" t="s">
        <v>177</v>
      </c>
      <c r="E182" s="236" t="s">
        <v>19</v>
      </c>
      <c r="F182" s="237" t="s">
        <v>534</v>
      </c>
      <c r="G182" s="234"/>
      <c r="H182" s="236" t="s">
        <v>19</v>
      </c>
      <c r="I182" s="238"/>
      <c r="J182" s="234"/>
      <c r="K182" s="234"/>
      <c r="L182" s="239"/>
      <c r="M182" s="240"/>
      <c r="N182" s="241"/>
      <c r="O182" s="241"/>
      <c r="P182" s="241"/>
      <c r="Q182" s="241"/>
      <c r="R182" s="241"/>
      <c r="S182" s="241"/>
      <c r="T182" s="242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3" t="s">
        <v>177</v>
      </c>
      <c r="AU182" s="243" t="s">
        <v>81</v>
      </c>
      <c r="AV182" s="13" t="s">
        <v>79</v>
      </c>
      <c r="AW182" s="13" t="s">
        <v>33</v>
      </c>
      <c r="AX182" s="13" t="s">
        <v>71</v>
      </c>
      <c r="AY182" s="243" t="s">
        <v>166</v>
      </c>
    </row>
    <row r="183" s="13" customFormat="1">
      <c r="A183" s="13"/>
      <c r="B183" s="233"/>
      <c r="C183" s="234"/>
      <c r="D183" s="235" t="s">
        <v>177</v>
      </c>
      <c r="E183" s="236" t="s">
        <v>19</v>
      </c>
      <c r="F183" s="237" t="s">
        <v>446</v>
      </c>
      <c r="G183" s="234"/>
      <c r="H183" s="236" t="s">
        <v>19</v>
      </c>
      <c r="I183" s="238"/>
      <c r="J183" s="234"/>
      <c r="K183" s="234"/>
      <c r="L183" s="239"/>
      <c r="M183" s="240"/>
      <c r="N183" s="241"/>
      <c r="O183" s="241"/>
      <c r="P183" s="241"/>
      <c r="Q183" s="241"/>
      <c r="R183" s="241"/>
      <c r="S183" s="241"/>
      <c r="T183" s="242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3" t="s">
        <v>177</v>
      </c>
      <c r="AU183" s="243" t="s">
        <v>81</v>
      </c>
      <c r="AV183" s="13" t="s">
        <v>79</v>
      </c>
      <c r="AW183" s="13" t="s">
        <v>33</v>
      </c>
      <c r="AX183" s="13" t="s">
        <v>71</v>
      </c>
      <c r="AY183" s="243" t="s">
        <v>166</v>
      </c>
    </row>
    <row r="184" s="13" customFormat="1">
      <c r="A184" s="13"/>
      <c r="B184" s="233"/>
      <c r="C184" s="234"/>
      <c r="D184" s="235" t="s">
        <v>177</v>
      </c>
      <c r="E184" s="236" t="s">
        <v>19</v>
      </c>
      <c r="F184" s="237" t="s">
        <v>568</v>
      </c>
      <c r="G184" s="234"/>
      <c r="H184" s="236" t="s">
        <v>19</v>
      </c>
      <c r="I184" s="238"/>
      <c r="J184" s="234"/>
      <c r="K184" s="234"/>
      <c r="L184" s="239"/>
      <c r="M184" s="240"/>
      <c r="N184" s="241"/>
      <c r="O184" s="241"/>
      <c r="P184" s="241"/>
      <c r="Q184" s="241"/>
      <c r="R184" s="241"/>
      <c r="S184" s="241"/>
      <c r="T184" s="242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3" t="s">
        <v>177</v>
      </c>
      <c r="AU184" s="243" t="s">
        <v>81</v>
      </c>
      <c r="AV184" s="13" t="s">
        <v>79</v>
      </c>
      <c r="AW184" s="13" t="s">
        <v>33</v>
      </c>
      <c r="AX184" s="13" t="s">
        <v>71</v>
      </c>
      <c r="AY184" s="243" t="s">
        <v>166</v>
      </c>
    </row>
    <row r="185" s="14" customFormat="1">
      <c r="A185" s="14"/>
      <c r="B185" s="244"/>
      <c r="C185" s="245"/>
      <c r="D185" s="235" t="s">
        <v>177</v>
      </c>
      <c r="E185" s="246" t="s">
        <v>19</v>
      </c>
      <c r="F185" s="247" t="s">
        <v>569</v>
      </c>
      <c r="G185" s="245"/>
      <c r="H185" s="248">
        <v>1.1699999999999999</v>
      </c>
      <c r="I185" s="249"/>
      <c r="J185" s="245"/>
      <c r="K185" s="245"/>
      <c r="L185" s="250"/>
      <c r="M185" s="251"/>
      <c r="N185" s="252"/>
      <c r="O185" s="252"/>
      <c r="P185" s="252"/>
      <c r="Q185" s="252"/>
      <c r="R185" s="252"/>
      <c r="S185" s="252"/>
      <c r="T185" s="253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4" t="s">
        <v>177</v>
      </c>
      <c r="AU185" s="254" t="s">
        <v>81</v>
      </c>
      <c r="AV185" s="14" t="s">
        <v>81</v>
      </c>
      <c r="AW185" s="14" t="s">
        <v>33</v>
      </c>
      <c r="AX185" s="14" t="s">
        <v>71</v>
      </c>
      <c r="AY185" s="254" t="s">
        <v>166</v>
      </c>
    </row>
    <row r="186" s="13" customFormat="1">
      <c r="A186" s="13"/>
      <c r="B186" s="233"/>
      <c r="C186" s="234"/>
      <c r="D186" s="235" t="s">
        <v>177</v>
      </c>
      <c r="E186" s="236" t="s">
        <v>19</v>
      </c>
      <c r="F186" s="237" t="s">
        <v>570</v>
      </c>
      <c r="G186" s="234"/>
      <c r="H186" s="236" t="s">
        <v>19</v>
      </c>
      <c r="I186" s="238"/>
      <c r="J186" s="234"/>
      <c r="K186" s="234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177</v>
      </c>
      <c r="AU186" s="243" t="s">
        <v>81</v>
      </c>
      <c r="AV186" s="13" t="s">
        <v>79</v>
      </c>
      <c r="AW186" s="13" t="s">
        <v>33</v>
      </c>
      <c r="AX186" s="13" t="s">
        <v>71</v>
      </c>
      <c r="AY186" s="243" t="s">
        <v>166</v>
      </c>
    </row>
    <row r="187" s="14" customFormat="1">
      <c r="A187" s="14"/>
      <c r="B187" s="244"/>
      <c r="C187" s="245"/>
      <c r="D187" s="235" t="s">
        <v>177</v>
      </c>
      <c r="E187" s="246" t="s">
        <v>19</v>
      </c>
      <c r="F187" s="247" t="s">
        <v>569</v>
      </c>
      <c r="G187" s="245"/>
      <c r="H187" s="248">
        <v>1.1699999999999999</v>
      </c>
      <c r="I187" s="249"/>
      <c r="J187" s="245"/>
      <c r="K187" s="245"/>
      <c r="L187" s="250"/>
      <c r="M187" s="251"/>
      <c r="N187" s="252"/>
      <c r="O187" s="252"/>
      <c r="P187" s="252"/>
      <c r="Q187" s="252"/>
      <c r="R187" s="252"/>
      <c r="S187" s="252"/>
      <c r="T187" s="25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4" t="s">
        <v>177</v>
      </c>
      <c r="AU187" s="254" t="s">
        <v>81</v>
      </c>
      <c r="AV187" s="14" t="s">
        <v>81</v>
      </c>
      <c r="AW187" s="14" t="s">
        <v>33</v>
      </c>
      <c r="AX187" s="14" t="s">
        <v>71</v>
      </c>
      <c r="AY187" s="254" t="s">
        <v>166</v>
      </c>
    </row>
    <row r="188" s="13" customFormat="1">
      <c r="A188" s="13"/>
      <c r="B188" s="233"/>
      <c r="C188" s="234"/>
      <c r="D188" s="235" t="s">
        <v>177</v>
      </c>
      <c r="E188" s="236" t="s">
        <v>19</v>
      </c>
      <c r="F188" s="237" t="s">
        <v>571</v>
      </c>
      <c r="G188" s="234"/>
      <c r="H188" s="236" t="s">
        <v>19</v>
      </c>
      <c r="I188" s="238"/>
      <c r="J188" s="234"/>
      <c r="K188" s="234"/>
      <c r="L188" s="239"/>
      <c r="M188" s="240"/>
      <c r="N188" s="241"/>
      <c r="O188" s="241"/>
      <c r="P188" s="241"/>
      <c r="Q188" s="241"/>
      <c r="R188" s="241"/>
      <c r="S188" s="241"/>
      <c r="T188" s="242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3" t="s">
        <v>177</v>
      </c>
      <c r="AU188" s="243" t="s">
        <v>81</v>
      </c>
      <c r="AV188" s="13" t="s">
        <v>79</v>
      </c>
      <c r="AW188" s="13" t="s">
        <v>33</v>
      </c>
      <c r="AX188" s="13" t="s">
        <v>71</v>
      </c>
      <c r="AY188" s="243" t="s">
        <v>166</v>
      </c>
    </row>
    <row r="189" s="14" customFormat="1">
      <c r="A189" s="14"/>
      <c r="B189" s="244"/>
      <c r="C189" s="245"/>
      <c r="D189" s="235" t="s">
        <v>177</v>
      </c>
      <c r="E189" s="246" t="s">
        <v>19</v>
      </c>
      <c r="F189" s="247" t="s">
        <v>572</v>
      </c>
      <c r="G189" s="245"/>
      <c r="H189" s="248">
        <v>1.98</v>
      </c>
      <c r="I189" s="249"/>
      <c r="J189" s="245"/>
      <c r="K189" s="245"/>
      <c r="L189" s="250"/>
      <c r="M189" s="251"/>
      <c r="N189" s="252"/>
      <c r="O189" s="252"/>
      <c r="P189" s="252"/>
      <c r="Q189" s="252"/>
      <c r="R189" s="252"/>
      <c r="S189" s="252"/>
      <c r="T189" s="253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4" t="s">
        <v>177</v>
      </c>
      <c r="AU189" s="254" t="s">
        <v>81</v>
      </c>
      <c r="AV189" s="14" t="s">
        <v>81</v>
      </c>
      <c r="AW189" s="14" t="s">
        <v>33</v>
      </c>
      <c r="AX189" s="14" t="s">
        <v>71</v>
      </c>
      <c r="AY189" s="254" t="s">
        <v>166</v>
      </c>
    </row>
    <row r="190" s="15" customFormat="1">
      <c r="A190" s="15"/>
      <c r="B190" s="255"/>
      <c r="C190" s="256"/>
      <c r="D190" s="235" t="s">
        <v>177</v>
      </c>
      <c r="E190" s="257" t="s">
        <v>19</v>
      </c>
      <c r="F190" s="258" t="s">
        <v>180</v>
      </c>
      <c r="G190" s="256"/>
      <c r="H190" s="259">
        <v>4.3200000000000003</v>
      </c>
      <c r="I190" s="260"/>
      <c r="J190" s="256"/>
      <c r="K190" s="256"/>
      <c r="L190" s="261"/>
      <c r="M190" s="262"/>
      <c r="N190" s="263"/>
      <c r="O190" s="263"/>
      <c r="P190" s="263"/>
      <c r="Q190" s="263"/>
      <c r="R190" s="263"/>
      <c r="S190" s="263"/>
      <c r="T190" s="264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65" t="s">
        <v>177</v>
      </c>
      <c r="AU190" s="265" t="s">
        <v>81</v>
      </c>
      <c r="AV190" s="15" t="s">
        <v>173</v>
      </c>
      <c r="AW190" s="15" t="s">
        <v>33</v>
      </c>
      <c r="AX190" s="15" t="s">
        <v>79</v>
      </c>
      <c r="AY190" s="265" t="s">
        <v>166</v>
      </c>
    </row>
    <row r="191" s="14" customFormat="1">
      <c r="A191" s="14"/>
      <c r="B191" s="244"/>
      <c r="C191" s="245"/>
      <c r="D191" s="235" t="s">
        <v>177</v>
      </c>
      <c r="E191" s="245"/>
      <c r="F191" s="247" t="s">
        <v>578</v>
      </c>
      <c r="G191" s="245"/>
      <c r="H191" s="248">
        <v>108</v>
      </c>
      <c r="I191" s="249"/>
      <c r="J191" s="245"/>
      <c r="K191" s="245"/>
      <c r="L191" s="250"/>
      <c r="M191" s="251"/>
      <c r="N191" s="252"/>
      <c r="O191" s="252"/>
      <c r="P191" s="252"/>
      <c r="Q191" s="252"/>
      <c r="R191" s="252"/>
      <c r="S191" s="252"/>
      <c r="T191" s="25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4" t="s">
        <v>177</v>
      </c>
      <c r="AU191" s="254" t="s">
        <v>81</v>
      </c>
      <c r="AV191" s="14" t="s">
        <v>81</v>
      </c>
      <c r="AW191" s="14" t="s">
        <v>4</v>
      </c>
      <c r="AX191" s="14" t="s">
        <v>79</v>
      </c>
      <c r="AY191" s="254" t="s">
        <v>166</v>
      </c>
    </row>
    <row r="192" s="2" customFormat="1" ht="24.15" customHeight="1">
      <c r="A192" s="41"/>
      <c r="B192" s="42"/>
      <c r="C192" s="215" t="s">
        <v>8</v>
      </c>
      <c r="D192" s="215" t="s">
        <v>168</v>
      </c>
      <c r="E192" s="216" t="s">
        <v>479</v>
      </c>
      <c r="F192" s="217" t="s">
        <v>480</v>
      </c>
      <c r="G192" s="218" t="s">
        <v>194</v>
      </c>
      <c r="H192" s="219">
        <v>7.25</v>
      </c>
      <c r="I192" s="220"/>
      <c r="J192" s="221">
        <f>ROUND(I192*H192,2)</f>
        <v>0</v>
      </c>
      <c r="K192" s="217" t="s">
        <v>172</v>
      </c>
      <c r="L192" s="47"/>
      <c r="M192" s="222" t="s">
        <v>19</v>
      </c>
      <c r="N192" s="223" t="s">
        <v>42</v>
      </c>
      <c r="O192" s="87"/>
      <c r="P192" s="224">
        <f>O192*H192</f>
        <v>0</v>
      </c>
      <c r="Q192" s="224">
        <v>0</v>
      </c>
      <c r="R192" s="224">
        <f>Q192*H192</f>
        <v>0</v>
      </c>
      <c r="S192" s="224">
        <v>0</v>
      </c>
      <c r="T192" s="225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6" t="s">
        <v>173</v>
      </c>
      <c r="AT192" s="226" t="s">
        <v>168</v>
      </c>
      <c r="AU192" s="226" t="s">
        <v>81</v>
      </c>
      <c r="AY192" s="20" t="s">
        <v>166</v>
      </c>
      <c r="BE192" s="227">
        <f>IF(N192="základní",J192,0)</f>
        <v>0</v>
      </c>
      <c r="BF192" s="227">
        <f>IF(N192="snížená",J192,0)</f>
        <v>0</v>
      </c>
      <c r="BG192" s="227">
        <f>IF(N192="zákl. přenesená",J192,0)</f>
        <v>0</v>
      </c>
      <c r="BH192" s="227">
        <f>IF(N192="sníž. přenesená",J192,0)</f>
        <v>0</v>
      </c>
      <c r="BI192" s="227">
        <f>IF(N192="nulová",J192,0)</f>
        <v>0</v>
      </c>
      <c r="BJ192" s="20" t="s">
        <v>79</v>
      </c>
      <c r="BK192" s="227">
        <f>ROUND(I192*H192,2)</f>
        <v>0</v>
      </c>
      <c r="BL192" s="20" t="s">
        <v>173</v>
      </c>
      <c r="BM192" s="226" t="s">
        <v>481</v>
      </c>
    </row>
    <row r="193" s="2" customFormat="1">
      <c r="A193" s="41"/>
      <c r="B193" s="42"/>
      <c r="C193" s="43"/>
      <c r="D193" s="228" t="s">
        <v>175</v>
      </c>
      <c r="E193" s="43"/>
      <c r="F193" s="229" t="s">
        <v>482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175</v>
      </c>
      <c r="AU193" s="20" t="s">
        <v>81</v>
      </c>
    </row>
    <row r="194" s="13" customFormat="1">
      <c r="A194" s="13"/>
      <c r="B194" s="233"/>
      <c r="C194" s="234"/>
      <c r="D194" s="235" t="s">
        <v>177</v>
      </c>
      <c r="E194" s="236" t="s">
        <v>19</v>
      </c>
      <c r="F194" s="237" t="s">
        <v>534</v>
      </c>
      <c r="G194" s="234"/>
      <c r="H194" s="236" t="s">
        <v>19</v>
      </c>
      <c r="I194" s="238"/>
      <c r="J194" s="234"/>
      <c r="K194" s="234"/>
      <c r="L194" s="239"/>
      <c r="M194" s="240"/>
      <c r="N194" s="241"/>
      <c r="O194" s="241"/>
      <c r="P194" s="241"/>
      <c r="Q194" s="241"/>
      <c r="R194" s="241"/>
      <c r="S194" s="241"/>
      <c r="T194" s="242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3" t="s">
        <v>177</v>
      </c>
      <c r="AU194" s="243" t="s">
        <v>81</v>
      </c>
      <c r="AV194" s="13" t="s">
        <v>79</v>
      </c>
      <c r="AW194" s="13" t="s">
        <v>33</v>
      </c>
      <c r="AX194" s="13" t="s">
        <v>71</v>
      </c>
      <c r="AY194" s="243" t="s">
        <v>166</v>
      </c>
    </row>
    <row r="195" s="13" customFormat="1">
      <c r="A195" s="13"/>
      <c r="B195" s="233"/>
      <c r="C195" s="234"/>
      <c r="D195" s="235" t="s">
        <v>177</v>
      </c>
      <c r="E195" s="236" t="s">
        <v>19</v>
      </c>
      <c r="F195" s="237" t="s">
        <v>446</v>
      </c>
      <c r="G195" s="234"/>
      <c r="H195" s="236" t="s">
        <v>19</v>
      </c>
      <c r="I195" s="238"/>
      <c r="J195" s="234"/>
      <c r="K195" s="234"/>
      <c r="L195" s="239"/>
      <c r="M195" s="240"/>
      <c r="N195" s="241"/>
      <c r="O195" s="241"/>
      <c r="P195" s="241"/>
      <c r="Q195" s="241"/>
      <c r="R195" s="241"/>
      <c r="S195" s="241"/>
      <c r="T195" s="242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3" t="s">
        <v>177</v>
      </c>
      <c r="AU195" s="243" t="s">
        <v>81</v>
      </c>
      <c r="AV195" s="13" t="s">
        <v>79</v>
      </c>
      <c r="AW195" s="13" t="s">
        <v>33</v>
      </c>
      <c r="AX195" s="13" t="s">
        <v>71</v>
      </c>
      <c r="AY195" s="243" t="s">
        <v>166</v>
      </c>
    </row>
    <row r="196" s="13" customFormat="1">
      <c r="A196" s="13"/>
      <c r="B196" s="233"/>
      <c r="C196" s="234"/>
      <c r="D196" s="235" t="s">
        <v>177</v>
      </c>
      <c r="E196" s="236" t="s">
        <v>19</v>
      </c>
      <c r="F196" s="237" t="s">
        <v>568</v>
      </c>
      <c r="G196" s="234"/>
      <c r="H196" s="236" t="s">
        <v>19</v>
      </c>
      <c r="I196" s="238"/>
      <c r="J196" s="234"/>
      <c r="K196" s="234"/>
      <c r="L196" s="239"/>
      <c r="M196" s="240"/>
      <c r="N196" s="241"/>
      <c r="O196" s="241"/>
      <c r="P196" s="241"/>
      <c r="Q196" s="241"/>
      <c r="R196" s="241"/>
      <c r="S196" s="241"/>
      <c r="T196" s="242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3" t="s">
        <v>177</v>
      </c>
      <c r="AU196" s="243" t="s">
        <v>81</v>
      </c>
      <c r="AV196" s="13" t="s">
        <v>79</v>
      </c>
      <c r="AW196" s="13" t="s">
        <v>33</v>
      </c>
      <c r="AX196" s="13" t="s">
        <v>71</v>
      </c>
      <c r="AY196" s="243" t="s">
        <v>166</v>
      </c>
    </row>
    <row r="197" s="14" customFormat="1">
      <c r="A197" s="14"/>
      <c r="B197" s="244"/>
      <c r="C197" s="245"/>
      <c r="D197" s="235" t="s">
        <v>177</v>
      </c>
      <c r="E197" s="246" t="s">
        <v>19</v>
      </c>
      <c r="F197" s="247" t="s">
        <v>569</v>
      </c>
      <c r="G197" s="245"/>
      <c r="H197" s="248">
        <v>1.1699999999999999</v>
      </c>
      <c r="I197" s="249"/>
      <c r="J197" s="245"/>
      <c r="K197" s="245"/>
      <c r="L197" s="250"/>
      <c r="M197" s="251"/>
      <c r="N197" s="252"/>
      <c r="O197" s="252"/>
      <c r="P197" s="252"/>
      <c r="Q197" s="252"/>
      <c r="R197" s="252"/>
      <c r="S197" s="252"/>
      <c r="T197" s="253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4" t="s">
        <v>177</v>
      </c>
      <c r="AU197" s="254" t="s">
        <v>81</v>
      </c>
      <c r="AV197" s="14" t="s">
        <v>81</v>
      </c>
      <c r="AW197" s="14" t="s">
        <v>33</v>
      </c>
      <c r="AX197" s="14" t="s">
        <v>71</v>
      </c>
      <c r="AY197" s="254" t="s">
        <v>166</v>
      </c>
    </row>
    <row r="198" s="13" customFormat="1">
      <c r="A198" s="13"/>
      <c r="B198" s="233"/>
      <c r="C198" s="234"/>
      <c r="D198" s="235" t="s">
        <v>177</v>
      </c>
      <c r="E198" s="236" t="s">
        <v>19</v>
      </c>
      <c r="F198" s="237" t="s">
        <v>570</v>
      </c>
      <c r="G198" s="234"/>
      <c r="H198" s="236" t="s">
        <v>19</v>
      </c>
      <c r="I198" s="238"/>
      <c r="J198" s="234"/>
      <c r="K198" s="234"/>
      <c r="L198" s="239"/>
      <c r="M198" s="240"/>
      <c r="N198" s="241"/>
      <c r="O198" s="241"/>
      <c r="P198" s="241"/>
      <c r="Q198" s="241"/>
      <c r="R198" s="241"/>
      <c r="S198" s="241"/>
      <c r="T198" s="242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3" t="s">
        <v>177</v>
      </c>
      <c r="AU198" s="243" t="s">
        <v>81</v>
      </c>
      <c r="AV198" s="13" t="s">
        <v>79</v>
      </c>
      <c r="AW198" s="13" t="s">
        <v>33</v>
      </c>
      <c r="AX198" s="13" t="s">
        <v>71</v>
      </c>
      <c r="AY198" s="243" t="s">
        <v>166</v>
      </c>
    </row>
    <row r="199" s="14" customFormat="1">
      <c r="A199" s="14"/>
      <c r="B199" s="244"/>
      <c r="C199" s="245"/>
      <c r="D199" s="235" t="s">
        <v>177</v>
      </c>
      <c r="E199" s="246" t="s">
        <v>19</v>
      </c>
      <c r="F199" s="247" t="s">
        <v>569</v>
      </c>
      <c r="G199" s="245"/>
      <c r="H199" s="248">
        <v>1.1699999999999999</v>
      </c>
      <c r="I199" s="249"/>
      <c r="J199" s="245"/>
      <c r="K199" s="245"/>
      <c r="L199" s="250"/>
      <c r="M199" s="251"/>
      <c r="N199" s="252"/>
      <c r="O199" s="252"/>
      <c r="P199" s="252"/>
      <c r="Q199" s="252"/>
      <c r="R199" s="252"/>
      <c r="S199" s="252"/>
      <c r="T199" s="253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4" t="s">
        <v>177</v>
      </c>
      <c r="AU199" s="254" t="s">
        <v>81</v>
      </c>
      <c r="AV199" s="14" t="s">
        <v>81</v>
      </c>
      <c r="AW199" s="14" t="s">
        <v>33</v>
      </c>
      <c r="AX199" s="14" t="s">
        <v>71</v>
      </c>
      <c r="AY199" s="254" t="s">
        <v>166</v>
      </c>
    </row>
    <row r="200" s="13" customFormat="1">
      <c r="A200" s="13"/>
      <c r="B200" s="233"/>
      <c r="C200" s="234"/>
      <c r="D200" s="235" t="s">
        <v>177</v>
      </c>
      <c r="E200" s="236" t="s">
        <v>19</v>
      </c>
      <c r="F200" s="237" t="s">
        <v>571</v>
      </c>
      <c r="G200" s="234"/>
      <c r="H200" s="236" t="s">
        <v>19</v>
      </c>
      <c r="I200" s="238"/>
      <c r="J200" s="234"/>
      <c r="K200" s="234"/>
      <c r="L200" s="239"/>
      <c r="M200" s="240"/>
      <c r="N200" s="241"/>
      <c r="O200" s="241"/>
      <c r="P200" s="241"/>
      <c r="Q200" s="241"/>
      <c r="R200" s="241"/>
      <c r="S200" s="241"/>
      <c r="T200" s="242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3" t="s">
        <v>177</v>
      </c>
      <c r="AU200" s="243" t="s">
        <v>81</v>
      </c>
      <c r="AV200" s="13" t="s">
        <v>79</v>
      </c>
      <c r="AW200" s="13" t="s">
        <v>33</v>
      </c>
      <c r="AX200" s="13" t="s">
        <v>71</v>
      </c>
      <c r="AY200" s="243" t="s">
        <v>166</v>
      </c>
    </row>
    <row r="201" s="14" customFormat="1">
      <c r="A201" s="14"/>
      <c r="B201" s="244"/>
      <c r="C201" s="245"/>
      <c r="D201" s="235" t="s">
        <v>177</v>
      </c>
      <c r="E201" s="246" t="s">
        <v>19</v>
      </c>
      <c r="F201" s="247" t="s">
        <v>572</v>
      </c>
      <c r="G201" s="245"/>
      <c r="H201" s="248">
        <v>1.98</v>
      </c>
      <c r="I201" s="249"/>
      <c r="J201" s="245"/>
      <c r="K201" s="245"/>
      <c r="L201" s="250"/>
      <c r="M201" s="251"/>
      <c r="N201" s="252"/>
      <c r="O201" s="252"/>
      <c r="P201" s="252"/>
      <c r="Q201" s="252"/>
      <c r="R201" s="252"/>
      <c r="S201" s="252"/>
      <c r="T201" s="253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4" t="s">
        <v>177</v>
      </c>
      <c r="AU201" s="254" t="s">
        <v>81</v>
      </c>
      <c r="AV201" s="14" t="s">
        <v>81</v>
      </c>
      <c r="AW201" s="14" t="s">
        <v>33</v>
      </c>
      <c r="AX201" s="14" t="s">
        <v>71</v>
      </c>
      <c r="AY201" s="254" t="s">
        <v>166</v>
      </c>
    </row>
    <row r="202" s="13" customFormat="1">
      <c r="A202" s="13"/>
      <c r="B202" s="233"/>
      <c r="C202" s="234"/>
      <c r="D202" s="235" t="s">
        <v>177</v>
      </c>
      <c r="E202" s="236" t="s">
        <v>19</v>
      </c>
      <c r="F202" s="237" t="s">
        <v>573</v>
      </c>
      <c r="G202" s="234"/>
      <c r="H202" s="236" t="s">
        <v>19</v>
      </c>
      <c r="I202" s="238"/>
      <c r="J202" s="234"/>
      <c r="K202" s="234"/>
      <c r="L202" s="239"/>
      <c r="M202" s="240"/>
      <c r="N202" s="241"/>
      <c r="O202" s="241"/>
      <c r="P202" s="241"/>
      <c r="Q202" s="241"/>
      <c r="R202" s="241"/>
      <c r="S202" s="241"/>
      <c r="T202" s="24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3" t="s">
        <v>177</v>
      </c>
      <c r="AU202" s="243" t="s">
        <v>81</v>
      </c>
      <c r="AV202" s="13" t="s">
        <v>79</v>
      </c>
      <c r="AW202" s="13" t="s">
        <v>33</v>
      </c>
      <c r="AX202" s="13" t="s">
        <v>71</v>
      </c>
      <c r="AY202" s="243" t="s">
        <v>166</v>
      </c>
    </row>
    <row r="203" s="14" customFormat="1">
      <c r="A203" s="14"/>
      <c r="B203" s="244"/>
      <c r="C203" s="245"/>
      <c r="D203" s="235" t="s">
        <v>177</v>
      </c>
      <c r="E203" s="246" t="s">
        <v>19</v>
      </c>
      <c r="F203" s="247" t="s">
        <v>574</v>
      </c>
      <c r="G203" s="245"/>
      <c r="H203" s="248">
        <v>0.68999999999999995</v>
      </c>
      <c r="I203" s="249"/>
      <c r="J203" s="245"/>
      <c r="K203" s="245"/>
      <c r="L203" s="250"/>
      <c r="M203" s="251"/>
      <c r="N203" s="252"/>
      <c r="O203" s="252"/>
      <c r="P203" s="252"/>
      <c r="Q203" s="252"/>
      <c r="R203" s="252"/>
      <c r="S203" s="252"/>
      <c r="T203" s="253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4" t="s">
        <v>177</v>
      </c>
      <c r="AU203" s="254" t="s">
        <v>81</v>
      </c>
      <c r="AV203" s="14" t="s">
        <v>81</v>
      </c>
      <c r="AW203" s="14" t="s">
        <v>33</v>
      </c>
      <c r="AX203" s="14" t="s">
        <v>71</v>
      </c>
      <c r="AY203" s="254" t="s">
        <v>166</v>
      </c>
    </row>
    <row r="204" s="13" customFormat="1">
      <c r="A204" s="13"/>
      <c r="B204" s="233"/>
      <c r="C204" s="234"/>
      <c r="D204" s="235" t="s">
        <v>177</v>
      </c>
      <c r="E204" s="236" t="s">
        <v>19</v>
      </c>
      <c r="F204" s="237" t="s">
        <v>575</v>
      </c>
      <c r="G204" s="234"/>
      <c r="H204" s="236" t="s">
        <v>19</v>
      </c>
      <c r="I204" s="238"/>
      <c r="J204" s="234"/>
      <c r="K204" s="234"/>
      <c r="L204" s="239"/>
      <c r="M204" s="240"/>
      <c r="N204" s="241"/>
      <c r="O204" s="241"/>
      <c r="P204" s="241"/>
      <c r="Q204" s="241"/>
      <c r="R204" s="241"/>
      <c r="S204" s="241"/>
      <c r="T204" s="242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3" t="s">
        <v>177</v>
      </c>
      <c r="AU204" s="243" t="s">
        <v>81</v>
      </c>
      <c r="AV204" s="13" t="s">
        <v>79</v>
      </c>
      <c r="AW204" s="13" t="s">
        <v>33</v>
      </c>
      <c r="AX204" s="13" t="s">
        <v>71</v>
      </c>
      <c r="AY204" s="243" t="s">
        <v>166</v>
      </c>
    </row>
    <row r="205" s="14" customFormat="1">
      <c r="A205" s="14"/>
      <c r="B205" s="244"/>
      <c r="C205" s="245"/>
      <c r="D205" s="235" t="s">
        <v>177</v>
      </c>
      <c r="E205" s="246" t="s">
        <v>19</v>
      </c>
      <c r="F205" s="247" t="s">
        <v>576</v>
      </c>
      <c r="G205" s="245"/>
      <c r="H205" s="248">
        <v>2.2400000000000002</v>
      </c>
      <c r="I205" s="249"/>
      <c r="J205" s="245"/>
      <c r="K205" s="245"/>
      <c r="L205" s="250"/>
      <c r="M205" s="251"/>
      <c r="N205" s="252"/>
      <c r="O205" s="252"/>
      <c r="P205" s="252"/>
      <c r="Q205" s="252"/>
      <c r="R205" s="252"/>
      <c r="S205" s="252"/>
      <c r="T205" s="253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4" t="s">
        <v>177</v>
      </c>
      <c r="AU205" s="254" t="s">
        <v>81</v>
      </c>
      <c r="AV205" s="14" t="s">
        <v>81</v>
      </c>
      <c r="AW205" s="14" t="s">
        <v>33</v>
      </c>
      <c r="AX205" s="14" t="s">
        <v>71</v>
      </c>
      <c r="AY205" s="254" t="s">
        <v>166</v>
      </c>
    </row>
    <row r="206" s="15" customFormat="1">
      <c r="A206" s="15"/>
      <c r="B206" s="255"/>
      <c r="C206" s="256"/>
      <c r="D206" s="235" t="s">
        <v>177</v>
      </c>
      <c r="E206" s="257" t="s">
        <v>19</v>
      </c>
      <c r="F206" s="258" t="s">
        <v>180</v>
      </c>
      <c r="G206" s="256"/>
      <c r="H206" s="259">
        <v>7.25</v>
      </c>
      <c r="I206" s="260"/>
      <c r="J206" s="256"/>
      <c r="K206" s="256"/>
      <c r="L206" s="261"/>
      <c r="M206" s="262"/>
      <c r="N206" s="263"/>
      <c r="O206" s="263"/>
      <c r="P206" s="263"/>
      <c r="Q206" s="263"/>
      <c r="R206" s="263"/>
      <c r="S206" s="263"/>
      <c r="T206" s="264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65" t="s">
        <v>177</v>
      </c>
      <c r="AU206" s="265" t="s">
        <v>81</v>
      </c>
      <c r="AV206" s="15" t="s">
        <v>173</v>
      </c>
      <c r="AW206" s="15" t="s">
        <v>33</v>
      </c>
      <c r="AX206" s="15" t="s">
        <v>79</v>
      </c>
      <c r="AY206" s="265" t="s">
        <v>166</v>
      </c>
    </row>
    <row r="207" s="2" customFormat="1" ht="21.75" customHeight="1">
      <c r="A207" s="41"/>
      <c r="B207" s="42"/>
      <c r="C207" s="215" t="s">
        <v>263</v>
      </c>
      <c r="D207" s="215" t="s">
        <v>168</v>
      </c>
      <c r="E207" s="216" t="s">
        <v>483</v>
      </c>
      <c r="F207" s="217" t="s">
        <v>484</v>
      </c>
      <c r="G207" s="218" t="s">
        <v>194</v>
      </c>
      <c r="H207" s="219">
        <v>7.25</v>
      </c>
      <c r="I207" s="220"/>
      <c r="J207" s="221">
        <f>ROUND(I207*H207,2)</f>
        <v>0</v>
      </c>
      <c r="K207" s="217" t="s">
        <v>172</v>
      </c>
      <c r="L207" s="47"/>
      <c r="M207" s="222" t="s">
        <v>19</v>
      </c>
      <c r="N207" s="223" t="s">
        <v>42</v>
      </c>
      <c r="O207" s="87"/>
      <c r="P207" s="224">
        <f>O207*H207</f>
        <v>0</v>
      </c>
      <c r="Q207" s="224">
        <v>0</v>
      </c>
      <c r="R207" s="224">
        <f>Q207*H207</f>
        <v>0</v>
      </c>
      <c r="S207" s="224">
        <v>0</v>
      </c>
      <c r="T207" s="225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26" t="s">
        <v>173</v>
      </c>
      <c r="AT207" s="226" t="s">
        <v>168</v>
      </c>
      <c r="AU207" s="226" t="s">
        <v>81</v>
      </c>
      <c r="AY207" s="20" t="s">
        <v>166</v>
      </c>
      <c r="BE207" s="227">
        <f>IF(N207="základní",J207,0)</f>
        <v>0</v>
      </c>
      <c r="BF207" s="227">
        <f>IF(N207="snížená",J207,0)</f>
        <v>0</v>
      </c>
      <c r="BG207" s="227">
        <f>IF(N207="zákl. přenesená",J207,0)</f>
        <v>0</v>
      </c>
      <c r="BH207" s="227">
        <f>IF(N207="sníž. přenesená",J207,0)</f>
        <v>0</v>
      </c>
      <c r="BI207" s="227">
        <f>IF(N207="nulová",J207,0)</f>
        <v>0</v>
      </c>
      <c r="BJ207" s="20" t="s">
        <v>79</v>
      </c>
      <c r="BK207" s="227">
        <f>ROUND(I207*H207,2)</f>
        <v>0</v>
      </c>
      <c r="BL207" s="20" t="s">
        <v>173</v>
      </c>
      <c r="BM207" s="226" t="s">
        <v>485</v>
      </c>
    </row>
    <row r="208" s="2" customFormat="1">
      <c r="A208" s="41"/>
      <c r="B208" s="42"/>
      <c r="C208" s="43"/>
      <c r="D208" s="228" t="s">
        <v>175</v>
      </c>
      <c r="E208" s="43"/>
      <c r="F208" s="229" t="s">
        <v>486</v>
      </c>
      <c r="G208" s="43"/>
      <c r="H208" s="43"/>
      <c r="I208" s="230"/>
      <c r="J208" s="43"/>
      <c r="K208" s="43"/>
      <c r="L208" s="47"/>
      <c r="M208" s="231"/>
      <c r="N208" s="232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175</v>
      </c>
      <c r="AU208" s="20" t="s">
        <v>81</v>
      </c>
    </row>
    <row r="209" s="13" customFormat="1">
      <c r="A209" s="13"/>
      <c r="B209" s="233"/>
      <c r="C209" s="234"/>
      <c r="D209" s="235" t="s">
        <v>177</v>
      </c>
      <c r="E209" s="236" t="s">
        <v>19</v>
      </c>
      <c r="F209" s="237" t="s">
        <v>534</v>
      </c>
      <c r="G209" s="234"/>
      <c r="H209" s="236" t="s">
        <v>19</v>
      </c>
      <c r="I209" s="238"/>
      <c r="J209" s="234"/>
      <c r="K209" s="234"/>
      <c r="L209" s="239"/>
      <c r="M209" s="240"/>
      <c r="N209" s="241"/>
      <c r="O209" s="241"/>
      <c r="P209" s="241"/>
      <c r="Q209" s="241"/>
      <c r="R209" s="241"/>
      <c r="S209" s="241"/>
      <c r="T209" s="242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3" t="s">
        <v>177</v>
      </c>
      <c r="AU209" s="243" t="s">
        <v>81</v>
      </c>
      <c r="AV209" s="13" t="s">
        <v>79</v>
      </c>
      <c r="AW209" s="13" t="s">
        <v>33</v>
      </c>
      <c r="AX209" s="13" t="s">
        <v>71</v>
      </c>
      <c r="AY209" s="243" t="s">
        <v>166</v>
      </c>
    </row>
    <row r="210" s="13" customFormat="1">
      <c r="A210" s="13"/>
      <c r="B210" s="233"/>
      <c r="C210" s="234"/>
      <c r="D210" s="235" t="s">
        <v>177</v>
      </c>
      <c r="E210" s="236" t="s">
        <v>19</v>
      </c>
      <c r="F210" s="237" t="s">
        <v>446</v>
      </c>
      <c r="G210" s="234"/>
      <c r="H210" s="236" t="s">
        <v>19</v>
      </c>
      <c r="I210" s="238"/>
      <c r="J210" s="234"/>
      <c r="K210" s="234"/>
      <c r="L210" s="239"/>
      <c r="M210" s="240"/>
      <c r="N210" s="241"/>
      <c r="O210" s="241"/>
      <c r="P210" s="241"/>
      <c r="Q210" s="241"/>
      <c r="R210" s="241"/>
      <c r="S210" s="241"/>
      <c r="T210" s="24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3" t="s">
        <v>177</v>
      </c>
      <c r="AU210" s="243" t="s">
        <v>81</v>
      </c>
      <c r="AV210" s="13" t="s">
        <v>79</v>
      </c>
      <c r="AW210" s="13" t="s">
        <v>33</v>
      </c>
      <c r="AX210" s="13" t="s">
        <v>71</v>
      </c>
      <c r="AY210" s="243" t="s">
        <v>166</v>
      </c>
    </row>
    <row r="211" s="13" customFormat="1">
      <c r="A211" s="13"/>
      <c r="B211" s="233"/>
      <c r="C211" s="234"/>
      <c r="D211" s="235" t="s">
        <v>177</v>
      </c>
      <c r="E211" s="236" t="s">
        <v>19</v>
      </c>
      <c r="F211" s="237" t="s">
        <v>568</v>
      </c>
      <c r="G211" s="234"/>
      <c r="H211" s="236" t="s">
        <v>19</v>
      </c>
      <c r="I211" s="238"/>
      <c r="J211" s="234"/>
      <c r="K211" s="234"/>
      <c r="L211" s="239"/>
      <c r="M211" s="240"/>
      <c r="N211" s="241"/>
      <c r="O211" s="241"/>
      <c r="P211" s="241"/>
      <c r="Q211" s="241"/>
      <c r="R211" s="241"/>
      <c r="S211" s="241"/>
      <c r="T211" s="242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3" t="s">
        <v>177</v>
      </c>
      <c r="AU211" s="243" t="s">
        <v>81</v>
      </c>
      <c r="AV211" s="13" t="s">
        <v>79</v>
      </c>
      <c r="AW211" s="13" t="s">
        <v>33</v>
      </c>
      <c r="AX211" s="13" t="s">
        <v>71</v>
      </c>
      <c r="AY211" s="243" t="s">
        <v>166</v>
      </c>
    </row>
    <row r="212" s="14" customFormat="1">
      <c r="A212" s="14"/>
      <c r="B212" s="244"/>
      <c r="C212" s="245"/>
      <c r="D212" s="235" t="s">
        <v>177</v>
      </c>
      <c r="E212" s="246" t="s">
        <v>19</v>
      </c>
      <c r="F212" s="247" t="s">
        <v>569</v>
      </c>
      <c r="G212" s="245"/>
      <c r="H212" s="248">
        <v>1.1699999999999999</v>
      </c>
      <c r="I212" s="249"/>
      <c r="J212" s="245"/>
      <c r="K212" s="245"/>
      <c r="L212" s="250"/>
      <c r="M212" s="251"/>
      <c r="N212" s="252"/>
      <c r="O212" s="252"/>
      <c r="P212" s="252"/>
      <c r="Q212" s="252"/>
      <c r="R212" s="252"/>
      <c r="S212" s="252"/>
      <c r="T212" s="253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4" t="s">
        <v>177</v>
      </c>
      <c r="AU212" s="254" t="s">
        <v>81</v>
      </c>
      <c r="AV212" s="14" t="s">
        <v>81</v>
      </c>
      <c r="AW212" s="14" t="s">
        <v>33</v>
      </c>
      <c r="AX212" s="14" t="s">
        <v>71</v>
      </c>
      <c r="AY212" s="254" t="s">
        <v>166</v>
      </c>
    </row>
    <row r="213" s="13" customFormat="1">
      <c r="A213" s="13"/>
      <c r="B213" s="233"/>
      <c r="C213" s="234"/>
      <c r="D213" s="235" t="s">
        <v>177</v>
      </c>
      <c r="E213" s="236" t="s">
        <v>19</v>
      </c>
      <c r="F213" s="237" t="s">
        <v>570</v>
      </c>
      <c r="G213" s="234"/>
      <c r="H213" s="236" t="s">
        <v>19</v>
      </c>
      <c r="I213" s="238"/>
      <c r="J213" s="234"/>
      <c r="K213" s="234"/>
      <c r="L213" s="239"/>
      <c r="M213" s="240"/>
      <c r="N213" s="241"/>
      <c r="O213" s="241"/>
      <c r="P213" s="241"/>
      <c r="Q213" s="241"/>
      <c r="R213" s="241"/>
      <c r="S213" s="241"/>
      <c r="T213" s="24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3" t="s">
        <v>177</v>
      </c>
      <c r="AU213" s="243" t="s">
        <v>81</v>
      </c>
      <c r="AV213" s="13" t="s">
        <v>79</v>
      </c>
      <c r="AW213" s="13" t="s">
        <v>33</v>
      </c>
      <c r="AX213" s="13" t="s">
        <v>71</v>
      </c>
      <c r="AY213" s="243" t="s">
        <v>166</v>
      </c>
    </row>
    <row r="214" s="14" customFormat="1">
      <c r="A214" s="14"/>
      <c r="B214" s="244"/>
      <c r="C214" s="245"/>
      <c r="D214" s="235" t="s">
        <v>177</v>
      </c>
      <c r="E214" s="246" t="s">
        <v>19</v>
      </c>
      <c r="F214" s="247" t="s">
        <v>569</v>
      </c>
      <c r="G214" s="245"/>
      <c r="H214" s="248">
        <v>1.1699999999999999</v>
      </c>
      <c r="I214" s="249"/>
      <c r="J214" s="245"/>
      <c r="K214" s="245"/>
      <c r="L214" s="250"/>
      <c r="M214" s="251"/>
      <c r="N214" s="252"/>
      <c r="O214" s="252"/>
      <c r="P214" s="252"/>
      <c r="Q214" s="252"/>
      <c r="R214" s="252"/>
      <c r="S214" s="252"/>
      <c r="T214" s="253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4" t="s">
        <v>177</v>
      </c>
      <c r="AU214" s="254" t="s">
        <v>81</v>
      </c>
      <c r="AV214" s="14" t="s">
        <v>81</v>
      </c>
      <c r="AW214" s="14" t="s">
        <v>33</v>
      </c>
      <c r="AX214" s="14" t="s">
        <v>71</v>
      </c>
      <c r="AY214" s="254" t="s">
        <v>166</v>
      </c>
    </row>
    <row r="215" s="13" customFormat="1">
      <c r="A215" s="13"/>
      <c r="B215" s="233"/>
      <c r="C215" s="234"/>
      <c r="D215" s="235" t="s">
        <v>177</v>
      </c>
      <c r="E215" s="236" t="s">
        <v>19</v>
      </c>
      <c r="F215" s="237" t="s">
        <v>571</v>
      </c>
      <c r="G215" s="234"/>
      <c r="H215" s="236" t="s">
        <v>19</v>
      </c>
      <c r="I215" s="238"/>
      <c r="J215" s="234"/>
      <c r="K215" s="234"/>
      <c r="L215" s="239"/>
      <c r="M215" s="240"/>
      <c r="N215" s="241"/>
      <c r="O215" s="241"/>
      <c r="P215" s="241"/>
      <c r="Q215" s="241"/>
      <c r="R215" s="241"/>
      <c r="S215" s="241"/>
      <c r="T215" s="242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3" t="s">
        <v>177</v>
      </c>
      <c r="AU215" s="243" t="s">
        <v>81</v>
      </c>
      <c r="AV215" s="13" t="s">
        <v>79</v>
      </c>
      <c r="AW215" s="13" t="s">
        <v>33</v>
      </c>
      <c r="AX215" s="13" t="s">
        <v>71</v>
      </c>
      <c r="AY215" s="243" t="s">
        <v>166</v>
      </c>
    </row>
    <row r="216" s="14" customFormat="1">
      <c r="A216" s="14"/>
      <c r="B216" s="244"/>
      <c r="C216" s="245"/>
      <c r="D216" s="235" t="s">
        <v>177</v>
      </c>
      <c r="E216" s="246" t="s">
        <v>19</v>
      </c>
      <c r="F216" s="247" t="s">
        <v>572</v>
      </c>
      <c r="G216" s="245"/>
      <c r="H216" s="248">
        <v>1.98</v>
      </c>
      <c r="I216" s="249"/>
      <c r="J216" s="245"/>
      <c r="K216" s="245"/>
      <c r="L216" s="250"/>
      <c r="M216" s="251"/>
      <c r="N216" s="252"/>
      <c r="O216" s="252"/>
      <c r="P216" s="252"/>
      <c r="Q216" s="252"/>
      <c r="R216" s="252"/>
      <c r="S216" s="252"/>
      <c r="T216" s="253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4" t="s">
        <v>177</v>
      </c>
      <c r="AU216" s="254" t="s">
        <v>81</v>
      </c>
      <c r="AV216" s="14" t="s">
        <v>81</v>
      </c>
      <c r="AW216" s="14" t="s">
        <v>33</v>
      </c>
      <c r="AX216" s="14" t="s">
        <v>71</v>
      </c>
      <c r="AY216" s="254" t="s">
        <v>166</v>
      </c>
    </row>
    <row r="217" s="13" customFormat="1">
      <c r="A217" s="13"/>
      <c r="B217" s="233"/>
      <c r="C217" s="234"/>
      <c r="D217" s="235" t="s">
        <v>177</v>
      </c>
      <c r="E217" s="236" t="s">
        <v>19</v>
      </c>
      <c r="F217" s="237" t="s">
        <v>573</v>
      </c>
      <c r="G217" s="234"/>
      <c r="H217" s="236" t="s">
        <v>19</v>
      </c>
      <c r="I217" s="238"/>
      <c r="J217" s="234"/>
      <c r="K217" s="234"/>
      <c r="L217" s="239"/>
      <c r="M217" s="240"/>
      <c r="N217" s="241"/>
      <c r="O217" s="241"/>
      <c r="P217" s="241"/>
      <c r="Q217" s="241"/>
      <c r="R217" s="241"/>
      <c r="S217" s="241"/>
      <c r="T217" s="242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3" t="s">
        <v>177</v>
      </c>
      <c r="AU217" s="243" t="s">
        <v>81</v>
      </c>
      <c r="AV217" s="13" t="s">
        <v>79</v>
      </c>
      <c r="AW217" s="13" t="s">
        <v>33</v>
      </c>
      <c r="AX217" s="13" t="s">
        <v>71</v>
      </c>
      <c r="AY217" s="243" t="s">
        <v>166</v>
      </c>
    </row>
    <row r="218" s="14" customFormat="1">
      <c r="A218" s="14"/>
      <c r="B218" s="244"/>
      <c r="C218" s="245"/>
      <c r="D218" s="235" t="s">
        <v>177</v>
      </c>
      <c r="E218" s="246" t="s">
        <v>19</v>
      </c>
      <c r="F218" s="247" t="s">
        <v>574</v>
      </c>
      <c r="G218" s="245"/>
      <c r="H218" s="248">
        <v>0.68999999999999995</v>
      </c>
      <c r="I218" s="249"/>
      <c r="J218" s="245"/>
      <c r="K218" s="245"/>
      <c r="L218" s="250"/>
      <c r="M218" s="251"/>
      <c r="N218" s="252"/>
      <c r="O218" s="252"/>
      <c r="P218" s="252"/>
      <c r="Q218" s="252"/>
      <c r="R218" s="252"/>
      <c r="S218" s="252"/>
      <c r="T218" s="253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4" t="s">
        <v>177</v>
      </c>
      <c r="AU218" s="254" t="s">
        <v>81</v>
      </c>
      <c r="AV218" s="14" t="s">
        <v>81</v>
      </c>
      <c r="AW218" s="14" t="s">
        <v>33</v>
      </c>
      <c r="AX218" s="14" t="s">
        <v>71</v>
      </c>
      <c r="AY218" s="254" t="s">
        <v>166</v>
      </c>
    </row>
    <row r="219" s="13" customFormat="1">
      <c r="A219" s="13"/>
      <c r="B219" s="233"/>
      <c r="C219" s="234"/>
      <c r="D219" s="235" t="s">
        <v>177</v>
      </c>
      <c r="E219" s="236" t="s">
        <v>19</v>
      </c>
      <c r="F219" s="237" t="s">
        <v>575</v>
      </c>
      <c r="G219" s="234"/>
      <c r="H219" s="236" t="s">
        <v>19</v>
      </c>
      <c r="I219" s="238"/>
      <c r="J219" s="234"/>
      <c r="K219" s="234"/>
      <c r="L219" s="239"/>
      <c r="M219" s="240"/>
      <c r="N219" s="241"/>
      <c r="O219" s="241"/>
      <c r="P219" s="241"/>
      <c r="Q219" s="241"/>
      <c r="R219" s="241"/>
      <c r="S219" s="241"/>
      <c r="T219" s="242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3" t="s">
        <v>177</v>
      </c>
      <c r="AU219" s="243" t="s">
        <v>81</v>
      </c>
      <c r="AV219" s="13" t="s">
        <v>79</v>
      </c>
      <c r="AW219" s="13" t="s">
        <v>33</v>
      </c>
      <c r="AX219" s="13" t="s">
        <v>71</v>
      </c>
      <c r="AY219" s="243" t="s">
        <v>166</v>
      </c>
    </row>
    <row r="220" s="14" customFormat="1">
      <c r="A220" s="14"/>
      <c r="B220" s="244"/>
      <c r="C220" s="245"/>
      <c r="D220" s="235" t="s">
        <v>177</v>
      </c>
      <c r="E220" s="246" t="s">
        <v>19</v>
      </c>
      <c r="F220" s="247" t="s">
        <v>576</v>
      </c>
      <c r="G220" s="245"/>
      <c r="H220" s="248">
        <v>2.2400000000000002</v>
      </c>
      <c r="I220" s="249"/>
      <c r="J220" s="245"/>
      <c r="K220" s="245"/>
      <c r="L220" s="250"/>
      <c r="M220" s="251"/>
      <c r="N220" s="252"/>
      <c r="O220" s="252"/>
      <c r="P220" s="252"/>
      <c r="Q220" s="252"/>
      <c r="R220" s="252"/>
      <c r="S220" s="252"/>
      <c r="T220" s="253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4" t="s">
        <v>177</v>
      </c>
      <c r="AU220" s="254" t="s">
        <v>81</v>
      </c>
      <c r="AV220" s="14" t="s">
        <v>81</v>
      </c>
      <c r="AW220" s="14" t="s">
        <v>33</v>
      </c>
      <c r="AX220" s="14" t="s">
        <v>71</v>
      </c>
      <c r="AY220" s="254" t="s">
        <v>166</v>
      </c>
    </row>
    <row r="221" s="15" customFormat="1">
      <c r="A221" s="15"/>
      <c r="B221" s="255"/>
      <c r="C221" s="256"/>
      <c r="D221" s="235" t="s">
        <v>177</v>
      </c>
      <c r="E221" s="257" t="s">
        <v>19</v>
      </c>
      <c r="F221" s="258" t="s">
        <v>180</v>
      </c>
      <c r="G221" s="256"/>
      <c r="H221" s="259">
        <v>7.25</v>
      </c>
      <c r="I221" s="260"/>
      <c r="J221" s="256"/>
      <c r="K221" s="256"/>
      <c r="L221" s="261"/>
      <c r="M221" s="262"/>
      <c r="N221" s="263"/>
      <c r="O221" s="263"/>
      <c r="P221" s="263"/>
      <c r="Q221" s="263"/>
      <c r="R221" s="263"/>
      <c r="S221" s="263"/>
      <c r="T221" s="264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5" t="s">
        <v>177</v>
      </c>
      <c r="AU221" s="265" t="s">
        <v>81</v>
      </c>
      <c r="AV221" s="15" t="s">
        <v>173</v>
      </c>
      <c r="AW221" s="15" t="s">
        <v>33</v>
      </c>
      <c r="AX221" s="15" t="s">
        <v>79</v>
      </c>
      <c r="AY221" s="265" t="s">
        <v>166</v>
      </c>
    </row>
    <row r="222" s="2" customFormat="1" ht="16.5" customHeight="1">
      <c r="A222" s="41"/>
      <c r="B222" s="42"/>
      <c r="C222" s="215" t="s">
        <v>274</v>
      </c>
      <c r="D222" s="215" t="s">
        <v>168</v>
      </c>
      <c r="E222" s="216" t="s">
        <v>487</v>
      </c>
      <c r="F222" s="217" t="s">
        <v>488</v>
      </c>
      <c r="G222" s="218" t="s">
        <v>188</v>
      </c>
      <c r="H222" s="219">
        <v>3.3900000000000001</v>
      </c>
      <c r="I222" s="220"/>
      <c r="J222" s="221">
        <f>ROUND(I222*H222,2)</f>
        <v>0</v>
      </c>
      <c r="K222" s="217" t="s">
        <v>172</v>
      </c>
      <c r="L222" s="47"/>
      <c r="M222" s="222" t="s">
        <v>19</v>
      </c>
      <c r="N222" s="223" t="s">
        <v>42</v>
      </c>
      <c r="O222" s="87"/>
      <c r="P222" s="224">
        <f>O222*H222</f>
        <v>0</v>
      </c>
      <c r="Q222" s="224">
        <v>0.016070000000000001</v>
      </c>
      <c r="R222" s="224">
        <f>Q222*H222</f>
        <v>0.054477300000000006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173</v>
      </c>
      <c r="AT222" s="226" t="s">
        <v>168</v>
      </c>
      <c r="AU222" s="226" t="s">
        <v>81</v>
      </c>
      <c r="AY222" s="20" t="s">
        <v>166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79</v>
      </c>
      <c r="BK222" s="227">
        <f>ROUND(I222*H222,2)</f>
        <v>0</v>
      </c>
      <c r="BL222" s="20" t="s">
        <v>173</v>
      </c>
      <c r="BM222" s="226" t="s">
        <v>489</v>
      </c>
    </row>
    <row r="223" s="2" customFormat="1">
      <c r="A223" s="41"/>
      <c r="B223" s="42"/>
      <c r="C223" s="43"/>
      <c r="D223" s="228" t="s">
        <v>175</v>
      </c>
      <c r="E223" s="43"/>
      <c r="F223" s="229" t="s">
        <v>490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175</v>
      </c>
      <c r="AU223" s="20" t="s">
        <v>81</v>
      </c>
    </row>
    <row r="224" s="13" customFormat="1">
      <c r="A224" s="13"/>
      <c r="B224" s="233"/>
      <c r="C224" s="234"/>
      <c r="D224" s="235" t="s">
        <v>177</v>
      </c>
      <c r="E224" s="236" t="s">
        <v>19</v>
      </c>
      <c r="F224" s="237" t="s">
        <v>534</v>
      </c>
      <c r="G224" s="234"/>
      <c r="H224" s="236" t="s">
        <v>19</v>
      </c>
      <c r="I224" s="238"/>
      <c r="J224" s="234"/>
      <c r="K224" s="234"/>
      <c r="L224" s="239"/>
      <c r="M224" s="240"/>
      <c r="N224" s="241"/>
      <c r="O224" s="241"/>
      <c r="P224" s="241"/>
      <c r="Q224" s="241"/>
      <c r="R224" s="241"/>
      <c r="S224" s="241"/>
      <c r="T224" s="242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3" t="s">
        <v>177</v>
      </c>
      <c r="AU224" s="243" t="s">
        <v>81</v>
      </c>
      <c r="AV224" s="13" t="s">
        <v>79</v>
      </c>
      <c r="AW224" s="13" t="s">
        <v>33</v>
      </c>
      <c r="AX224" s="13" t="s">
        <v>71</v>
      </c>
      <c r="AY224" s="243" t="s">
        <v>166</v>
      </c>
    </row>
    <row r="225" s="13" customFormat="1">
      <c r="A225" s="13"/>
      <c r="B225" s="233"/>
      <c r="C225" s="234"/>
      <c r="D225" s="235" t="s">
        <v>177</v>
      </c>
      <c r="E225" s="236" t="s">
        <v>19</v>
      </c>
      <c r="F225" s="237" t="s">
        <v>446</v>
      </c>
      <c r="G225" s="234"/>
      <c r="H225" s="236" t="s">
        <v>19</v>
      </c>
      <c r="I225" s="238"/>
      <c r="J225" s="234"/>
      <c r="K225" s="234"/>
      <c r="L225" s="239"/>
      <c r="M225" s="240"/>
      <c r="N225" s="241"/>
      <c r="O225" s="241"/>
      <c r="P225" s="241"/>
      <c r="Q225" s="241"/>
      <c r="R225" s="241"/>
      <c r="S225" s="241"/>
      <c r="T225" s="242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3" t="s">
        <v>177</v>
      </c>
      <c r="AU225" s="243" t="s">
        <v>81</v>
      </c>
      <c r="AV225" s="13" t="s">
        <v>79</v>
      </c>
      <c r="AW225" s="13" t="s">
        <v>33</v>
      </c>
      <c r="AX225" s="13" t="s">
        <v>71</v>
      </c>
      <c r="AY225" s="243" t="s">
        <v>166</v>
      </c>
    </row>
    <row r="226" s="14" customFormat="1">
      <c r="A226" s="14"/>
      <c r="B226" s="244"/>
      <c r="C226" s="245"/>
      <c r="D226" s="235" t="s">
        <v>177</v>
      </c>
      <c r="E226" s="246" t="s">
        <v>19</v>
      </c>
      <c r="F226" s="247" t="s">
        <v>579</v>
      </c>
      <c r="G226" s="245"/>
      <c r="H226" s="248">
        <v>3.3900000000000001</v>
      </c>
      <c r="I226" s="249"/>
      <c r="J226" s="245"/>
      <c r="K226" s="245"/>
      <c r="L226" s="250"/>
      <c r="M226" s="251"/>
      <c r="N226" s="252"/>
      <c r="O226" s="252"/>
      <c r="P226" s="252"/>
      <c r="Q226" s="252"/>
      <c r="R226" s="252"/>
      <c r="S226" s="252"/>
      <c r="T226" s="253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4" t="s">
        <v>177</v>
      </c>
      <c r="AU226" s="254" t="s">
        <v>81</v>
      </c>
      <c r="AV226" s="14" t="s">
        <v>81</v>
      </c>
      <c r="AW226" s="14" t="s">
        <v>33</v>
      </c>
      <c r="AX226" s="14" t="s">
        <v>71</v>
      </c>
      <c r="AY226" s="254" t="s">
        <v>166</v>
      </c>
    </row>
    <row r="227" s="15" customFormat="1">
      <c r="A227" s="15"/>
      <c r="B227" s="255"/>
      <c r="C227" s="256"/>
      <c r="D227" s="235" t="s">
        <v>177</v>
      </c>
      <c r="E227" s="257" t="s">
        <v>19</v>
      </c>
      <c r="F227" s="258" t="s">
        <v>180</v>
      </c>
      <c r="G227" s="256"/>
      <c r="H227" s="259">
        <v>3.3900000000000001</v>
      </c>
      <c r="I227" s="260"/>
      <c r="J227" s="256"/>
      <c r="K227" s="256"/>
      <c r="L227" s="261"/>
      <c r="M227" s="262"/>
      <c r="N227" s="263"/>
      <c r="O227" s="263"/>
      <c r="P227" s="263"/>
      <c r="Q227" s="263"/>
      <c r="R227" s="263"/>
      <c r="S227" s="263"/>
      <c r="T227" s="264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65" t="s">
        <v>177</v>
      </c>
      <c r="AU227" s="265" t="s">
        <v>81</v>
      </c>
      <c r="AV227" s="15" t="s">
        <v>173</v>
      </c>
      <c r="AW227" s="15" t="s">
        <v>33</v>
      </c>
      <c r="AX227" s="15" t="s">
        <v>79</v>
      </c>
      <c r="AY227" s="265" t="s">
        <v>166</v>
      </c>
    </row>
    <row r="228" s="2" customFormat="1" ht="16.5" customHeight="1">
      <c r="A228" s="41"/>
      <c r="B228" s="42"/>
      <c r="C228" s="215" t="s">
        <v>299</v>
      </c>
      <c r="D228" s="215" t="s">
        <v>168</v>
      </c>
      <c r="E228" s="216" t="s">
        <v>492</v>
      </c>
      <c r="F228" s="217" t="s">
        <v>493</v>
      </c>
      <c r="G228" s="218" t="s">
        <v>188</v>
      </c>
      <c r="H228" s="219">
        <v>3.3900000000000001</v>
      </c>
      <c r="I228" s="220"/>
      <c r="J228" s="221">
        <f>ROUND(I228*H228,2)</f>
        <v>0</v>
      </c>
      <c r="K228" s="217" t="s">
        <v>172</v>
      </c>
      <c r="L228" s="47"/>
      <c r="M228" s="222" t="s">
        <v>19</v>
      </c>
      <c r="N228" s="223" t="s">
        <v>42</v>
      </c>
      <c r="O228" s="87"/>
      <c r="P228" s="224">
        <f>O228*H228</f>
        <v>0</v>
      </c>
      <c r="Q228" s="224">
        <v>0</v>
      </c>
      <c r="R228" s="224">
        <f>Q228*H228</f>
        <v>0</v>
      </c>
      <c r="S228" s="224">
        <v>0</v>
      </c>
      <c r="T228" s="225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173</v>
      </c>
      <c r="AT228" s="226" t="s">
        <v>168</v>
      </c>
      <c r="AU228" s="226" t="s">
        <v>81</v>
      </c>
      <c r="AY228" s="20" t="s">
        <v>166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79</v>
      </c>
      <c r="BK228" s="227">
        <f>ROUND(I228*H228,2)</f>
        <v>0</v>
      </c>
      <c r="BL228" s="20" t="s">
        <v>173</v>
      </c>
      <c r="BM228" s="226" t="s">
        <v>494</v>
      </c>
    </row>
    <row r="229" s="2" customFormat="1">
      <c r="A229" s="41"/>
      <c r="B229" s="42"/>
      <c r="C229" s="43"/>
      <c r="D229" s="228" t="s">
        <v>175</v>
      </c>
      <c r="E229" s="43"/>
      <c r="F229" s="229" t="s">
        <v>495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175</v>
      </c>
      <c r="AU229" s="20" t="s">
        <v>81</v>
      </c>
    </row>
    <row r="230" s="13" customFormat="1">
      <c r="A230" s="13"/>
      <c r="B230" s="233"/>
      <c r="C230" s="234"/>
      <c r="D230" s="235" t="s">
        <v>177</v>
      </c>
      <c r="E230" s="236" t="s">
        <v>19</v>
      </c>
      <c r="F230" s="237" t="s">
        <v>534</v>
      </c>
      <c r="G230" s="234"/>
      <c r="H230" s="236" t="s">
        <v>19</v>
      </c>
      <c r="I230" s="238"/>
      <c r="J230" s="234"/>
      <c r="K230" s="234"/>
      <c r="L230" s="239"/>
      <c r="M230" s="240"/>
      <c r="N230" s="241"/>
      <c r="O230" s="241"/>
      <c r="P230" s="241"/>
      <c r="Q230" s="241"/>
      <c r="R230" s="241"/>
      <c r="S230" s="241"/>
      <c r="T230" s="242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3" t="s">
        <v>177</v>
      </c>
      <c r="AU230" s="243" t="s">
        <v>81</v>
      </c>
      <c r="AV230" s="13" t="s">
        <v>79</v>
      </c>
      <c r="AW230" s="13" t="s">
        <v>33</v>
      </c>
      <c r="AX230" s="13" t="s">
        <v>71</v>
      </c>
      <c r="AY230" s="243" t="s">
        <v>166</v>
      </c>
    </row>
    <row r="231" s="13" customFormat="1">
      <c r="A231" s="13"/>
      <c r="B231" s="233"/>
      <c r="C231" s="234"/>
      <c r="D231" s="235" t="s">
        <v>177</v>
      </c>
      <c r="E231" s="236" t="s">
        <v>19</v>
      </c>
      <c r="F231" s="237" t="s">
        <v>446</v>
      </c>
      <c r="G231" s="234"/>
      <c r="H231" s="236" t="s">
        <v>19</v>
      </c>
      <c r="I231" s="238"/>
      <c r="J231" s="234"/>
      <c r="K231" s="234"/>
      <c r="L231" s="239"/>
      <c r="M231" s="240"/>
      <c r="N231" s="241"/>
      <c r="O231" s="241"/>
      <c r="P231" s="241"/>
      <c r="Q231" s="241"/>
      <c r="R231" s="241"/>
      <c r="S231" s="241"/>
      <c r="T231" s="242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3" t="s">
        <v>177</v>
      </c>
      <c r="AU231" s="243" t="s">
        <v>81</v>
      </c>
      <c r="AV231" s="13" t="s">
        <v>79</v>
      </c>
      <c r="AW231" s="13" t="s">
        <v>33</v>
      </c>
      <c r="AX231" s="13" t="s">
        <v>71</v>
      </c>
      <c r="AY231" s="243" t="s">
        <v>166</v>
      </c>
    </row>
    <row r="232" s="14" customFormat="1">
      <c r="A232" s="14"/>
      <c r="B232" s="244"/>
      <c r="C232" s="245"/>
      <c r="D232" s="235" t="s">
        <v>177</v>
      </c>
      <c r="E232" s="246" t="s">
        <v>19</v>
      </c>
      <c r="F232" s="247" t="s">
        <v>579</v>
      </c>
      <c r="G232" s="245"/>
      <c r="H232" s="248">
        <v>3.3900000000000001</v>
      </c>
      <c r="I232" s="249"/>
      <c r="J232" s="245"/>
      <c r="K232" s="245"/>
      <c r="L232" s="250"/>
      <c r="M232" s="251"/>
      <c r="N232" s="252"/>
      <c r="O232" s="252"/>
      <c r="P232" s="252"/>
      <c r="Q232" s="252"/>
      <c r="R232" s="252"/>
      <c r="S232" s="252"/>
      <c r="T232" s="253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4" t="s">
        <v>177</v>
      </c>
      <c r="AU232" s="254" t="s">
        <v>81</v>
      </c>
      <c r="AV232" s="14" t="s">
        <v>81</v>
      </c>
      <c r="AW232" s="14" t="s">
        <v>33</v>
      </c>
      <c r="AX232" s="14" t="s">
        <v>71</v>
      </c>
      <c r="AY232" s="254" t="s">
        <v>166</v>
      </c>
    </row>
    <row r="233" s="15" customFormat="1">
      <c r="A233" s="15"/>
      <c r="B233" s="255"/>
      <c r="C233" s="256"/>
      <c r="D233" s="235" t="s">
        <v>177</v>
      </c>
      <c r="E233" s="257" t="s">
        <v>19</v>
      </c>
      <c r="F233" s="258" t="s">
        <v>180</v>
      </c>
      <c r="G233" s="256"/>
      <c r="H233" s="259">
        <v>3.3900000000000001</v>
      </c>
      <c r="I233" s="260"/>
      <c r="J233" s="256"/>
      <c r="K233" s="256"/>
      <c r="L233" s="261"/>
      <c r="M233" s="262"/>
      <c r="N233" s="263"/>
      <c r="O233" s="263"/>
      <c r="P233" s="263"/>
      <c r="Q233" s="263"/>
      <c r="R233" s="263"/>
      <c r="S233" s="263"/>
      <c r="T233" s="264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65" t="s">
        <v>177</v>
      </c>
      <c r="AU233" s="265" t="s">
        <v>81</v>
      </c>
      <c r="AV233" s="15" t="s">
        <v>173</v>
      </c>
      <c r="AW233" s="15" t="s">
        <v>33</v>
      </c>
      <c r="AX233" s="15" t="s">
        <v>79</v>
      </c>
      <c r="AY233" s="265" t="s">
        <v>166</v>
      </c>
    </row>
    <row r="234" s="2" customFormat="1" ht="16.5" customHeight="1">
      <c r="A234" s="41"/>
      <c r="B234" s="42"/>
      <c r="C234" s="215" t="s">
        <v>315</v>
      </c>
      <c r="D234" s="215" t="s">
        <v>168</v>
      </c>
      <c r="E234" s="216" t="s">
        <v>496</v>
      </c>
      <c r="F234" s="217" t="s">
        <v>497</v>
      </c>
      <c r="G234" s="218" t="s">
        <v>234</v>
      </c>
      <c r="H234" s="219">
        <v>0.28399999999999997</v>
      </c>
      <c r="I234" s="220"/>
      <c r="J234" s="221">
        <f>ROUND(I234*H234,2)</f>
        <v>0</v>
      </c>
      <c r="K234" s="217" t="s">
        <v>172</v>
      </c>
      <c r="L234" s="47"/>
      <c r="M234" s="222" t="s">
        <v>19</v>
      </c>
      <c r="N234" s="223" t="s">
        <v>42</v>
      </c>
      <c r="O234" s="87"/>
      <c r="P234" s="224">
        <f>O234*H234</f>
        <v>0</v>
      </c>
      <c r="Q234" s="224">
        <v>1.06277</v>
      </c>
      <c r="R234" s="224">
        <f>Q234*H234</f>
        <v>0.30182667999999996</v>
      </c>
      <c r="S234" s="224">
        <v>0</v>
      </c>
      <c r="T234" s="225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6" t="s">
        <v>173</v>
      </c>
      <c r="AT234" s="226" t="s">
        <v>168</v>
      </c>
      <c r="AU234" s="226" t="s">
        <v>81</v>
      </c>
      <c r="AY234" s="20" t="s">
        <v>166</v>
      </c>
      <c r="BE234" s="227">
        <f>IF(N234="základní",J234,0)</f>
        <v>0</v>
      </c>
      <c r="BF234" s="227">
        <f>IF(N234="snížená",J234,0)</f>
        <v>0</v>
      </c>
      <c r="BG234" s="227">
        <f>IF(N234="zákl. přenesená",J234,0)</f>
        <v>0</v>
      </c>
      <c r="BH234" s="227">
        <f>IF(N234="sníž. přenesená",J234,0)</f>
        <v>0</v>
      </c>
      <c r="BI234" s="227">
        <f>IF(N234="nulová",J234,0)</f>
        <v>0</v>
      </c>
      <c r="BJ234" s="20" t="s">
        <v>79</v>
      </c>
      <c r="BK234" s="227">
        <f>ROUND(I234*H234,2)</f>
        <v>0</v>
      </c>
      <c r="BL234" s="20" t="s">
        <v>173</v>
      </c>
      <c r="BM234" s="226" t="s">
        <v>498</v>
      </c>
    </row>
    <row r="235" s="2" customFormat="1">
      <c r="A235" s="41"/>
      <c r="B235" s="42"/>
      <c r="C235" s="43"/>
      <c r="D235" s="228" t="s">
        <v>175</v>
      </c>
      <c r="E235" s="43"/>
      <c r="F235" s="229" t="s">
        <v>499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175</v>
      </c>
      <c r="AU235" s="20" t="s">
        <v>81</v>
      </c>
    </row>
    <row r="236" s="13" customFormat="1">
      <c r="A236" s="13"/>
      <c r="B236" s="233"/>
      <c r="C236" s="234"/>
      <c r="D236" s="235" t="s">
        <v>177</v>
      </c>
      <c r="E236" s="236" t="s">
        <v>19</v>
      </c>
      <c r="F236" s="237" t="s">
        <v>534</v>
      </c>
      <c r="G236" s="234"/>
      <c r="H236" s="236" t="s">
        <v>19</v>
      </c>
      <c r="I236" s="238"/>
      <c r="J236" s="234"/>
      <c r="K236" s="234"/>
      <c r="L236" s="239"/>
      <c r="M236" s="240"/>
      <c r="N236" s="241"/>
      <c r="O236" s="241"/>
      <c r="P236" s="241"/>
      <c r="Q236" s="241"/>
      <c r="R236" s="241"/>
      <c r="S236" s="241"/>
      <c r="T236" s="242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3" t="s">
        <v>177</v>
      </c>
      <c r="AU236" s="243" t="s">
        <v>81</v>
      </c>
      <c r="AV236" s="13" t="s">
        <v>79</v>
      </c>
      <c r="AW236" s="13" t="s">
        <v>33</v>
      </c>
      <c r="AX236" s="13" t="s">
        <v>71</v>
      </c>
      <c r="AY236" s="243" t="s">
        <v>166</v>
      </c>
    </row>
    <row r="237" s="13" customFormat="1">
      <c r="A237" s="13"/>
      <c r="B237" s="233"/>
      <c r="C237" s="234"/>
      <c r="D237" s="235" t="s">
        <v>177</v>
      </c>
      <c r="E237" s="236" t="s">
        <v>19</v>
      </c>
      <c r="F237" s="237" t="s">
        <v>446</v>
      </c>
      <c r="G237" s="234"/>
      <c r="H237" s="236" t="s">
        <v>19</v>
      </c>
      <c r="I237" s="238"/>
      <c r="J237" s="234"/>
      <c r="K237" s="234"/>
      <c r="L237" s="239"/>
      <c r="M237" s="240"/>
      <c r="N237" s="241"/>
      <c r="O237" s="241"/>
      <c r="P237" s="241"/>
      <c r="Q237" s="241"/>
      <c r="R237" s="241"/>
      <c r="S237" s="241"/>
      <c r="T237" s="242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3" t="s">
        <v>177</v>
      </c>
      <c r="AU237" s="243" t="s">
        <v>81</v>
      </c>
      <c r="AV237" s="13" t="s">
        <v>79</v>
      </c>
      <c r="AW237" s="13" t="s">
        <v>33</v>
      </c>
      <c r="AX237" s="13" t="s">
        <v>71</v>
      </c>
      <c r="AY237" s="243" t="s">
        <v>166</v>
      </c>
    </row>
    <row r="238" s="13" customFormat="1">
      <c r="A238" s="13"/>
      <c r="B238" s="233"/>
      <c r="C238" s="234"/>
      <c r="D238" s="235" t="s">
        <v>177</v>
      </c>
      <c r="E238" s="236" t="s">
        <v>19</v>
      </c>
      <c r="F238" s="237" t="s">
        <v>568</v>
      </c>
      <c r="G238" s="234"/>
      <c r="H238" s="236" t="s">
        <v>19</v>
      </c>
      <c r="I238" s="238"/>
      <c r="J238" s="234"/>
      <c r="K238" s="234"/>
      <c r="L238" s="239"/>
      <c r="M238" s="240"/>
      <c r="N238" s="241"/>
      <c r="O238" s="241"/>
      <c r="P238" s="241"/>
      <c r="Q238" s="241"/>
      <c r="R238" s="241"/>
      <c r="S238" s="241"/>
      <c r="T238" s="242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3" t="s">
        <v>177</v>
      </c>
      <c r="AU238" s="243" t="s">
        <v>81</v>
      </c>
      <c r="AV238" s="13" t="s">
        <v>79</v>
      </c>
      <c r="AW238" s="13" t="s">
        <v>33</v>
      </c>
      <c r="AX238" s="13" t="s">
        <v>71</v>
      </c>
      <c r="AY238" s="243" t="s">
        <v>166</v>
      </c>
    </row>
    <row r="239" s="14" customFormat="1">
      <c r="A239" s="14"/>
      <c r="B239" s="244"/>
      <c r="C239" s="245"/>
      <c r="D239" s="235" t="s">
        <v>177</v>
      </c>
      <c r="E239" s="246" t="s">
        <v>19</v>
      </c>
      <c r="F239" s="247" t="s">
        <v>580</v>
      </c>
      <c r="G239" s="245"/>
      <c r="H239" s="248">
        <v>0.045999999999999999</v>
      </c>
      <c r="I239" s="249"/>
      <c r="J239" s="245"/>
      <c r="K239" s="245"/>
      <c r="L239" s="250"/>
      <c r="M239" s="251"/>
      <c r="N239" s="252"/>
      <c r="O239" s="252"/>
      <c r="P239" s="252"/>
      <c r="Q239" s="252"/>
      <c r="R239" s="252"/>
      <c r="S239" s="252"/>
      <c r="T239" s="253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4" t="s">
        <v>177</v>
      </c>
      <c r="AU239" s="254" t="s">
        <v>81</v>
      </c>
      <c r="AV239" s="14" t="s">
        <v>81</v>
      </c>
      <c r="AW239" s="14" t="s">
        <v>33</v>
      </c>
      <c r="AX239" s="14" t="s">
        <v>71</v>
      </c>
      <c r="AY239" s="254" t="s">
        <v>166</v>
      </c>
    </row>
    <row r="240" s="13" customFormat="1">
      <c r="A240" s="13"/>
      <c r="B240" s="233"/>
      <c r="C240" s="234"/>
      <c r="D240" s="235" t="s">
        <v>177</v>
      </c>
      <c r="E240" s="236" t="s">
        <v>19</v>
      </c>
      <c r="F240" s="237" t="s">
        <v>570</v>
      </c>
      <c r="G240" s="234"/>
      <c r="H240" s="236" t="s">
        <v>19</v>
      </c>
      <c r="I240" s="238"/>
      <c r="J240" s="234"/>
      <c r="K240" s="234"/>
      <c r="L240" s="239"/>
      <c r="M240" s="240"/>
      <c r="N240" s="241"/>
      <c r="O240" s="241"/>
      <c r="P240" s="241"/>
      <c r="Q240" s="241"/>
      <c r="R240" s="241"/>
      <c r="S240" s="241"/>
      <c r="T240" s="242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3" t="s">
        <v>177</v>
      </c>
      <c r="AU240" s="243" t="s">
        <v>81</v>
      </c>
      <c r="AV240" s="13" t="s">
        <v>79</v>
      </c>
      <c r="AW240" s="13" t="s">
        <v>33</v>
      </c>
      <c r="AX240" s="13" t="s">
        <v>71</v>
      </c>
      <c r="AY240" s="243" t="s">
        <v>166</v>
      </c>
    </row>
    <row r="241" s="14" customFormat="1">
      <c r="A241" s="14"/>
      <c r="B241" s="244"/>
      <c r="C241" s="245"/>
      <c r="D241" s="235" t="s">
        <v>177</v>
      </c>
      <c r="E241" s="246" t="s">
        <v>19</v>
      </c>
      <c r="F241" s="247" t="s">
        <v>580</v>
      </c>
      <c r="G241" s="245"/>
      <c r="H241" s="248">
        <v>0.045999999999999999</v>
      </c>
      <c r="I241" s="249"/>
      <c r="J241" s="245"/>
      <c r="K241" s="245"/>
      <c r="L241" s="250"/>
      <c r="M241" s="251"/>
      <c r="N241" s="252"/>
      <c r="O241" s="252"/>
      <c r="P241" s="252"/>
      <c r="Q241" s="252"/>
      <c r="R241" s="252"/>
      <c r="S241" s="252"/>
      <c r="T241" s="253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4" t="s">
        <v>177</v>
      </c>
      <c r="AU241" s="254" t="s">
        <v>81</v>
      </c>
      <c r="AV241" s="14" t="s">
        <v>81</v>
      </c>
      <c r="AW241" s="14" t="s">
        <v>33</v>
      </c>
      <c r="AX241" s="14" t="s">
        <v>71</v>
      </c>
      <c r="AY241" s="254" t="s">
        <v>166</v>
      </c>
    </row>
    <row r="242" s="13" customFormat="1">
      <c r="A242" s="13"/>
      <c r="B242" s="233"/>
      <c r="C242" s="234"/>
      <c r="D242" s="235" t="s">
        <v>177</v>
      </c>
      <c r="E242" s="236" t="s">
        <v>19</v>
      </c>
      <c r="F242" s="237" t="s">
        <v>571</v>
      </c>
      <c r="G242" s="234"/>
      <c r="H242" s="236" t="s">
        <v>19</v>
      </c>
      <c r="I242" s="238"/>
      <c r="J242" s="234"/>
      <c r="K242" s="234"/>
      <c r="L242" s="239"/>
      <c r="M242" s="240"/>
      <c r="N242" s="241"/>
      <c r="O242" s="241"/>
      <c r="P242" s="241"/>
      <c r="Q242" s="241"/>
      <c r="R242" s="241"/>
      <c r="S242" s="241"/>
      <c r="T242" s="242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3" t="s">
        <v>177</v>
      </c>
      <c r="AU242" s="243" t="s">
        <v>81</v>
      </c>
      <c r="AV242" s="13" t="s">
        <v>79</v>
      </c>
      <c r="AW242" s="13" t="s">
        <v>33</v>
      </c>
      <c r="AX242" s="13" t="s">
        <v>71</v>
      </c>
      <c r="AY242" s="243" t="s">
        <v>166</v>
      </c>
    </row>
    <row r="243" s="14" customFormat="1">
      <c r="A243" s="14"/>
      <c r="B243" s="244"/>
      <c r="C243" s="245"/>
      <c r="D243" s="235" t="s">
        <v>177</v>
      </c>
      <c r="E243" s="246" t="s">
        <v>19</v>
      </c>
      <c r="F243" s="247" t="s">
        <v>581</v>
      </c>
      <c r="G243" s="245"/>
      <c r="H243" s="248">
        <v>0.078</v>
      </c>
      <c r="I243" s="249"/>
      <c r="J243" s="245"/>
      <c r="K243" s="245"/>
      <c r="L243" s="250"/>
      <c r="M243" s="251"/>
      <c r="N243" s="252"/>
      <c r="O243" s="252"/>
      <c r="P243" s="252"/>
      <c r="Q243" s="252"/>
      <c r="R243" s="252"/>
      <c r="S243" s="252"/>
      <c r="T243" s="253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4" t="s">
        <v>177</v>
      </c>
      <c r="AU243" s="254" t="s">
        <v>81</v>
      </c>
      <c r="AV243" s="14" t="s">
        <v>81</v>
      </c>
      <c r="AW243" s="14" t="s">
        <v>33</v>
      </c>
      <c r="AX243" s="14" t="s">
        <v>71</v>
      </c>
      <c r="AY243" s="254" t="s">
        <v>166</v>
      </c>
    </row>
    <row r="244" s="13" customFormat="1">
      <c r="A244" s="13"/>
      <c r="B244" s="233"/>
      <c r="C244" s="234"/>
      <c r="D244" s="235" t="s">
        <v>177</v>
      </c>
      <c r="E244" s="236" t="s">
        <v>19</v>
      </c>
      <c r="F244" s="237" t="s">
        <v>573</v>
      </c>
      <c r="G244" s="234"/>
      <c r="H244" s="236" t="s">
        <v>19</v>
      </c>
      <c r="I244" s="238"/>
      <c r="J244" s="234"/>
      <c r="K244" s="234"/>
      <c r="L244" s="239"/>
      <c r="M244" s="240"/>
      <c r="N244" s="241"/>
      <c r="O244" s="241"/>
      <c r="P244" s="241"/>
      <c r="Q244" s="241"/>
      <c r="R244" s="241"/>
      <c r="S244" s="241"/>
      <c r="T244" s="242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3" t="s">
        <v>177</v>
      </c>
      <c r="AU244" s="243" t="s">
        <v>81</v>
      </c>
      <c r="AV244" s="13" t="s">
        <v>79</v>
      </c>
      <c r="AW244" s="13" t="s">
        <v>33</v>
      </c>
      <c r="AX244" s="13" t="s">
        <v>71</v>
      </c>
      <c r="AY244" s="243" t="s">
        <v>166</v>
      </c>
    </row>
    <row r="245" s="14" customFormat="1">
      <c r="A245" s="14"/>
      <c r="B245" s="244"/>
      <c r="C245" s="245"/>
      <c r="D245" s="235" t="s">
        <v>177</v>
      </c>
      <c r="E245" s="246" t="s">
        <v>19</v>
      </c>
      <c r="F245" s="247" t="s">
        <v>582</v>
      </c>
      <c r="G245" s="245"/>
      <c r="H245" s="248">
        <v>0.025999999999999999</v>
      </c>
      <c r="I245" s="249"/>
      <c r="J245" s="245"/>
      <c r="K245" s="245"/>
      <c r="L245" s="250"/>
      <c r="M245" s="251"/>
      <c r="N245" s="252"/>
      <c r="O245" s="252"/>
      <c r="P245" s="252"/>
      <c r="Q245" s="252"/>
      <c r="R245" s="252"/>
      <c r="S245" s="252"/>
      <c r="T245" s="253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4" t="s">
        <v>177</v>
      </c>
      <c r="AU245" s="254" t="s">
        <v>81</v>
      </c>
      <c r="AV245" s="14" t="s">
        <v>81</v>
      </c>
      <c r="AW245" s="14" t="s">
        <v>33</v>
      </c>
      <c r="AX245" s="14" t="s">
        <v>71</v>
      </c>
      <c r="AY245" s="254" t="s">
        <v>166</v>
      </c>
    </row>
    <row r="246" s="13" customFormat="1">
      <c r="A246" s="13"/>
      <c r="B246" s="233"/>
      <c r="C246" s="234"/>
      <c r="D246" s="235" t="s">
        <v>177</v>
      </c>
      <c r="E246" s="236" t="s">
        <v>19</v>
      </c>
      <c r="F246" s="237" t="s">
        <v>575</v>
      </c>
      <c r="G246" s="234"/>
      <c r="H246" s="236" t="s">
        <v>19</v>
      </c>
      <c r="I246" s="238"/>
      <c r="J246" s="234"/>
      <c r="K246" s="234"/>
      <c r="L246" s="239"/>
      <c r="M246" s="240"/>
      <c r="N246" s="241"/>
      <c r="O246" s="241"/>
      <c r="P246" s="241"/>
      <c r="Q246" s="241"/>
      <c r="R246" s="241"/>
      <c r="S246" s="241"/>
      <c r="T246" s="242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3" t="s">
        <v>177</v>
      </c>
      <c r="AU246" s="243" t="s">
        <v>81</v>
      </c>
      <c r="AV246" s="13" t="s">
        <v>79</v>
      </c>
      <c r="AW246" s="13" t="s">
        <v>33</v>
      </c>
      <c r="AX246" s="13" t="s">
        <v>71</v>
      </c>
      <c r="AY246" s="243" t="s">
        <v>166</v>
      </c>
    </row>
    <row r="247" s="14" customFormat="1">
      <c r="A247" s="14"/>
      <c r="B247" s="244"/>
      <c r="C247" s="245"/>
      <c r="D247" s="235" t="s">
        <v>177</v>
      </c>
      <c r="E247" s="246" t="s">
        <v>19</v>
      </c>
      <c r="F247" s="247" t="s">
        <v>583</v>
      </c>
      <c r="G247" s="245"/>
      <c r="H247" s="248">
        <v>0.087999999999999995</v>
      </c>
      <c r="I247" s="249"/>
      <c r="J247" s="245"/>
      <c r="K247" s="245"/>
      <c r="L247" s="250"/>
      <c r="M247" s="251"/>
      <c r="N247" s="252"/>
      <c r="O247" s="252"/>
      <c r="P247" s="252"/>
      <c r="Q247" s="252"/>
      <c r="R247" s="252"/>
      <c r="S247" s="252"/>
      <c r="T247" s="253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4" t="s">
        <v>177</v>
      </c>
      <c r="AU247" s="254" t="s">
        <v>81</v>
      </c>
      <c r="AV247" s="14" t="s">
        <v>81</v>
      </c>
      <c r="AW247" s="14" t="s">
        <v>33</v>
      </c>
      <c r="AX247" s="14" t="s">
        <v>71</v>
      </c>
      <c r="AY247" s="254" t="s">
        <v>166</v>
      </c>
    </row>
    <row r="248" s="15" customFormat="1">
      <c r="A248" s="15"/>
      <c r="B248" s="255"/>
      <c r="C248" s="256"/>
      <c r="D248" s="235" t="s">
        <v>177</v>
      </c>
      <c r="E248" s="257" t="s">
        <v>19</v>
      </c>
      <c r="F248" s="258" t="s">
        <v>180</v>
      </c>
      <c r="G248" s="256"/>
      <c r="H248" s="259">
        <v>0.28399999999999997</v>
      </c>
      <c r="I248" s="260"/>
      <c r="J248" s="256"/>
      <c r="K248" s="256"/>
      <c r="L248" s="261"/>
      <c r="M248" s="262"/>
      <c r="N248" s="263"/>
      <c r="O248" s="263"/>
      <c r="P248" s="263"/>
      <c r="Q248" s="263"/>
      <c r="R248" s="263"/>
      <c r="S248" s="263"/>
      <c r="T248" s="264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65" t="s">
        <v>177</v>
      </c>
      <c r="AU248" s="265" t="s">
        <v>81</v>
      </c>
      <c r="AV248" s="15" t="s">
        <v>173</v>
      </c>
      <c r="AW248" s="15" t="s">
        <v>33</v>
      </c>
      <c r="AX248" s="15" t="s">
        <v>79</v>
      </c>
      <c r="AY248" s="265" t="s">
        <v>166</v>
      </c>
    </row>
    <row r="249" s="2" customFormat="1" ht="16.5" customHeight="1">
      <c r="A249" s="41"/>
      <c r="B249" s="42"/>
      <c r="C249" s="215" t="s">
        <v>325</v>
      </c>
      <c r="D249" s="215" t="s">
        <v>168</v>
      </c>
      <c r="E249" s="216" t="s">
        <v>503</v>
      </c>
      <c r="F249" s="217" t="s">
        <v>504</v>
      </c>
      <c r="G249" s="218" t="s">
        <v>188</v>
      </c>
      <c r="H249" s="219">
        <v>45.130000000000003</v>
      </c>
      <c r="I249" s="220"/>
      <c r="J249" s="221">
        <f>ROUND(I249*H249,2)</f>
        <v>0</v>
      </c>
      <c r="K249" s="217" t="s">
        <v>172</v>
      </c>
      <c r="L249" s="47"/>
      <c r="M249" s="222" t="s">
        <v>19</v>
      </c>
      <c r="N249" s="223" t="s">
        <v>42</v>
      </c>
      <c r="O249" s="87"/>
      <c r="P249" s="224">
        <f>O249*H249</f>
        <v>0</v>
      </c>
      <c r="Q249" s="224">
        <v>0.00012999999999999999</v>
      </c>
      <c r="R249" s="224">
        <f>Q249*H249</f>
        <v>0.0058668999999999995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173</v>
      </c>
      <c r="AT249" s="226" t="s">
        <v>168</v>
      </c>
      <c r="AU249" s="226" t="s">
        <v>81</v>
      </c>
      <c r="AY249" s="20" t="s">
        <v>166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79</v>
      </c>
      <c r="BK249" s="227">
        <f>ROUND(I249*H249,2)</f>
        <v>0</v>
      </c>
      <c r="BL249" s="20" t="s">
        <v>173</v>
      </c>
      <c r="BM249" s="226" t="s">
        <v>505</v>
      </c>
    </row>
    <row r="250" s="2" customFormat="1">
      <c r="A250" s="41"/>
      <c r="B250" s="42"/>
      <c r="C250" s="43"/>
      <c r="D250" s="228" t="s">
        <v>175</v>
      </c>
      <c r="E250" s="43"/>
      <c r="F250" s="229" t="s">
        <v>506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175</v>
      </c>
      <c r="AU250" s="20" t="s">
        <v>81</v>
      </c>
    </row>
    <row r="251" s="13" customFormat="1">
      <c r="A251" s="13"/>
      <c r="B251" s="233"/>
      <c r="C251" s="234"/>
      <c r="D251" s="235" t="s">
        <v>177</v>
      </c>
      <c r="E251" s="236" t="s">
        <v>19</v>
      </c>
      <c r="F251" s="237" t="s">
        <v>534</v>
      </c>
      <c r="G251" s="234"/>
      <c r="H251" s="236" t="s">
        <v>19</v>
      </c>
      <c r="I251" s="238"/>
      <c r="J251" s="234"/>
      <c r="K251" s="234"/>
      <c r="L251" s="239"/>
      <c r="M251" s="240"/>
      <c r="N251" s="241"/>
      <c r="O251" s="241"/>
      <c r="P251" s="241"/>
      <c r="Q251" s="241"/>
      <c r="R251" s="241"/>
      <c r="S251" s="241"/>
      <c r="T251" s="242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3" t="s">
        <v>177</v>
      </c>
      <c r="AU251" s="243" t="s">
        <v>81</v>
      </c>
      <c r="AV251" s="13" t="s">
        <v>79</v>
      </c>
      <c r="AW251" s="13" t="s">
        <v>33</v>
      </c>
      <c r="AX251" s="13" t="s">
        <v>71</v>
      </c>
      <c r="AY251" s="243" t="s">
        <v>166</v>
      </c>
    </row>
    <row r="252" s="13" customFormat="1">
      <c r="A252" s="13"/>
      <c r="B252" s="233"/>
      <c r="C252" s="234"/>
      <c r="D252" s="235" t="s">
        <v>177</v>
      </c>
      <c r="E252" s="236" t="s">
        <v>19</v>
      </c>
      <c r="F252" s="237" t="s">
        <v>446</v>
      </c>
      <c r="G252" s="234"/>
      <c r="H252" s="236" t="s">
        <v>19</v>
      </c>
      <c r="I252" s="238"/>
      <c r="J252" s="234"/>
      <c r="K252" s="234"/>
      <c r="L252" s="239"/>
      <c r="M252" s="240"/>
      <c r="N252" s="241"/>
      <c r="O252" s="241"/>
      <c r="P252" s="241"/>
      <c r="Q252" s="241"/>
      <c r="R252" s="241"/>
      <c r="S252" s="241"/>
      <c r="T252" s="242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3" t="s">
        <v>177</v>
      </c>
      <c r="AU252" s="243" t="s">
        <v>81</v>
      </c>
      <c r="AV252" s="13" t="s">
        <v>79</v>
      </c>
      <c r="AW252" s="13" t="s">
        <v>33</v>
      </c>
      <c r="AX252" s="13" t="s">
        <v>71</v>
      </c>
      <c r="AY252" s="243" t="s">
        <v>166</v>
      </c>
    </row>
    <row r="253" s="13" customFormat="1">
      <c r="A253" s="13"/>
      <c r="B253" s="233"/>
      <c r="C253" s="234"/>
      <c r="D253" s="235" t="s">
        <v>177</v>
      </c>
      <c r="E253" s="236" t="s">
        <v>19</v>
      </c>
      <c r="F253" s="237" t="s">
        <v>568</v>
      </c>
      <c r="G253" s="234"/>
      <c r="H253" s="236" t="s">
        <v>19</v>
      </c>
      <c r="I253" s="238"/>
      <c r="J253" s="234"/>
      <c r="K253" s="234"/>
      <c r="L253" s="239"/>
      <c r="M253" s="240"/>
      <c r="N253" s="241"/>
      <c r="O253" s="241"/>
      <c r="P253" s="241"/>
      <c r="Q253" s="241"/>
      <c r="R253" s="241"/>
      <c r="S253" s="241"/>
      <c r="T253" s="242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3" t="s">
        <v>177</v>
      </c>
      <c r="AU253" s="243" t="s">
        <v>81</v>
      </c>
      <c r="AV253" s="13" t="s">
        <v>79</v>
      </c>
      <c r="AW253" s="13" t="s">
        <v>33</v>
      </c>
      <c r="AX253" s="13" t="s">
        <v>71</v>
      </c>
      <c r="AY253" s="243" t="s">
        <v>166</v>
      </c>
    </row>
    <row r="254" s="14" customFormat="1">
      <c r="A254" s="14"/>
      <c r="B254" s="244"/>
      <c r="C254" s="245"/>
      <c r="D254" s="235" t="s">
        <v>177</v>
      </c>
      <c r="E254" s="246" t="s">
        <v>19</v>
      </c>
      <c r="F254" s="247" t="s">
        <v>584</v>
      </c>
      <c r="G254" s="245"/>
      <c r="H254" s="248">
        <v>7.3399999999999999</v>
      </c>
      <c r="I254" s="249"/>
      <c r="J254" s="245"/>
      <c r="K254" s="245"/>
      <c r="L254" s="250"/>
      <c r="M254" s="251"/>
      <c r="N254" s="252"/>
      <c r="O254" s="252"/>
      <c r="P254" s="252"/>
      <c r="Q254" s="252"/>
      <c r="R254" s="252"/>
      <c r="S254" s="252"/>
      <c r="T254" s="253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4" t="s">
        <v>177</v>
      </c>
      <c r="AU254" s="254" t="s">
        <v>81</v>
      </c>
      <c r="AV254" s="14" t="s">
        <v>81</v>
      </c>
      <c r="AW254" s="14" t="s">
        <v>33</v>
      </c>
      <c r="AX254" s="14" t="s">
        <v>71</v>
      </c>
      <c r="AY254" s="254" t="s">
        <v>166</v>
      </c>
    </row>
    <row r="255" s="13" customFormat="1">
      <c r="A255" s="13"/>
      <c r="B255" s="233"/>
      <c r="C255" s="234"/>
      <c r="D255" s="235" t="s">
        <v>177</v>
      </c>
      <c r="E255" s="236" t="s">
        <v>19</v>
      </c>
      <c r="F255" s="237" t="s">
        <v>570</v>
      </c>
      <c r="G255" s="234"/>
      <c r="H255" s="236" t="s">
        <v>19</v>
      </c>
      <c r="I255" s="238"/>
      <c r="J255" s="234"/>
      <c r="K255" s="234"/>
      <c r="L255" s="239"/>
      <c r="M255" s="240"/>
      <c r="N255" s="241"/>
      <c r="O255" s="241"/>
      <c r="P255" s="241"/>
      <c r="Q255" s="241"/>
      <c r="R255" s="241"/>
      <c r="S255" s="241"/>
      <c r="T255" s="242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3" t="s">
        <v>177</v>
      </c>
      <c r="AU255" s="243" t="s">
        <v>81</v>
      </c>
      <c r="AV255" s="13" t="s">
        <v>79</v>
      </c>
      <c r="AW255" s="13" t="s">
        <v>33</v>
      </c>
      <c r="AX255" s="13" t="s">
        <v>71</v>
      </c>
      <c r="AY255" s="243" t="s">
        <v>166</v>
      </c>
    </row>
    <row r="256" s="14" customFormat="1">
      <c r="A256" s="14"/>
      <c r="B256" s="244"/>
      <c r="C256" s="245"/>
      <c r="D256" s="235" t="s">
        <v>177</v>
      </c>
      <c r="E256" s="246" t="s">
        <v>19</v>
      </c>
      <c r="F256" s="247" t="s">
        <v>584</v>
      </c>
      <c r="G256" s="245"/>
      <c r="H256" s="248">
        <v>7.3399999999999999</v>
      </c>
      <c r="I256" s="249"/>
      <c r="J256" s="245"/>
      <c r="K256" s="245"/>
      <c r="L256" s="250"/>
      <c r="M256" s="251"/>
      <c r="N256" s="252"/>
      <c r="O256" s="252"/>
      <c r="P256" s="252"/>
      <c r="Q256" s="252"/>
      <c r="R256" s="252"/>
      <c r="S256" s="252"/>
      <c r="T256" s="253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4" t="s">
        <v>177</v>
      </c>
      <c r="AU256" s="254" t="s">
        <v>81</v>
      </c>
      <c r="AV256" s="14" t="s">
        <v>81</v>
      </c>
      <c r="AW256" s="14" t="s">
        <v>33</v>
      </c>
      <c r="AX256" s="14" t="s">
        <v>71</v>
      </c>
      <c r="AY256" s="254" t="s">
        <v>166</v>
      </c>
    </row>
    <row r="257" s="13" customFormat="1">
      <c r="A257" s="13"/>
      <c r="B257" s="233"/>
      <c r="C257" s="234"/>
      <c r="D257" s="235" t="s">
        <v>177</v>
      </c>
      <c r="E257" s="236" t="s">
        <v>19</v>
      </c>
      <c r="F257" s="237" t="s">
        <v>571</v>
      </c>
      <c r="G257" s="234"/>
      <c r="H257" s="236" t="s">
        <v>19</v>
      </c>
      <c r="I257" s="238"/>
      <c r="J257" s="234"/>
      <c r="K257" s="234"/>
      <c r="L257" s="239"/>
      <c r="M257" s="240"/>
      <c r="N257" s="241"/>
      <c r="O257" s="241"/>
      <c r="P257" s="241"/>
      <c r="Q257" s="241"/>
      <c r="R257" s="241"/>
      <c r="S257" s="241"/>
      <c r="T257" s="242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3" t="s">
        <v>177</v>
      </c>
      <c r="AU257" s="243" t="s">
        <v>81</v>
      </c>
      <c r="AV257" s="13" t="s">
        <v>79</v>
      </c>
      <c r="AW257" s="13" t="s">
        <v>33</v>
      </c>
      <c r="AX257" s="13" t="s">
        <v>71</v>
      </c>
      <c r="AY257" s="243" t="s">
        <v>166</v>
      </c>
    </row>
    <row r="258" s="14" customFormat="1">
      <c r="A258" s="14"/>
      <c r="B258" s="244"/>
      <c r="C258" s="245"/>
      <c r="D258" s="235" t="s">
        <v>177</v>
      </c>
      <c r="E258" s="246" t="s">
        <v>19</v>
      </c>
      <c r="F258" s="247" t="s">
        <v>585</v>
      </c>
      <c r="G258" s="245"/>
      <c r="H258" s="248">
        <v>12.4</v>
      </c>
      <c r="I258" s="249"/>
      <c r="J258" s="245"/>
      <c r="K258" s="245"/>
      <c r="L258" s="250"/>
      <c r="M258" s="251"/>
      <c r="N258" s="252"/>
      <c r="O258" s="252"/>
      <c r="P258" s="252"/>
      <c r="Q258" s="252"/>
      <c r="R258" s="252"/>
      <c r="S258" s="252"/>
      <c r="T258" s="253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4" t="s">
        <v>177</v>
      </c>
      <c r="AU258" s="254" t="s">
        <v>81</v>
      </c>
      <c r="AV258" s="14" t="s">
        <v>81</v>
      </c>
      <c r="AW258" s="14" t="s">
        <v>33</v>
      </c>
      <c r="AX258" s="14" t="s">
        <v>71</v>
      </c>
      <c r="AY258" s="254" t="s">
        <v>166</v>
      </c>
    </row>
    <row r="259" s="13" customFormat="1">
      <c r="A259" s="13"/>
      <c r="B259" s="233"/>
      <c r="C259" s="234"/>
      <c r="D259" s="235" t="s">
        <v>177</v>
      </c>
      <c r="E259" s="236" t="s">
        <v>19</v>
      </c>
      <c r="F259" s="237" t="s">
        <v>573</v>
      </c>
      <c r="G259" s="234"/>
      <c r="H259" s="236" t="s">
        <v>19</v>
      </c>
      <c r="I259" s="238"/>
      <c r="J259" s="234"/>
      <c r="K259" s="234"/>
      <c r="L259" s="239"/>
      <c r="M259" s="240"/>
      <c r="N259" s="241"/>
      <c r="O259" s="241"/>
      <c r="P259" s="241"/>
      <c r="Q259" s="241"/>
      <c r="R259" s="241"/>
      <c r="S259" s="241"/>
      <c r="T259" s="242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3" t="s">
        <v>177</v>
      </c>
      <c r="AU259" s="243" t="s">
        <v>81</v>
      </c>
      <c r="AV259" s="13" t="s">
        <v>79</v>
      </c>
      <c r="AW259" s="13" t="s">
        <v>33</v>
      </c>
      <c r="AX259" s="13" t="s">
        <v>71</v>
      </c>
      <c r="AY259" s="243" t="s">
        <v>166</v>
      </c>
    </row>
    <row r="260" s="14" customFormat="1">
      <c r="A260" s="14"/>
      <c r="B260" s="244"/>
      <c r="C260" s="245"/>
      <c r="D260" s="235" t="s">
        <v>177</v>
      </c>
      <c r="E260" s="246" t="s">
        <v>19</v>
      </c>
      <c r="F260" s="247" t="s">
        <v>586</v>
      </c>
      <c r="G260" s="245"/>
      <c r="H260" s="248">
        <v>4.0499999999999998</v>
      </c>
      <c r="I260" s="249"/>
      <c r="J260" s="245"/>
      <c r="K260" s="245"/>
      <c r="L260" s="250"/>
      <c r="M260" s="251"/>
      <c r="N260" s="252"/>
      <c r="O260" s="252"/>
      <c r="P260" s="252"/>
      <c r="Q260" s="252"/>
      <c r="R260" s="252"/>
      <c r="S260" s="252"/>
      <c r="T260" s="253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4" t="s">
        <v>177</v>
      </c>
      <c r="AU260" s="254" t="s">
        <v>81</v>
      </c>
      <c r="AV260" s="14" t="s">
        <v>81</v>
      </c>
      <c r="AW260" s="14" t="s">
        <v>33</v>
      </c>
      <c r="AX260" s="14" t="s">
        <v>71</v>
      </c>
      <c r="AY260" s="254" t="s">
        <v>166</v>
      </c>
    </row>
    <row r="261" s="13" customFormat="1">
      <c r="A261" s="13"/>
      <c r="B261" s="233"/>
      <c r="C261" s="234"/>
      <c r="D261" s="235" t="s">
        <v>177</v>
      </c>
      <c r="E261" s="236" t="s">
        <v>19</v>
      </c>
      <c r="F261" s="237" t="s">
        <v>575</v>
      </c>
      <c r="G261" s="234"/>
      <c r="H261" s="236" t="s">
        <v>19</v>
      </c>
      <c r="I261" s="238"/>
      <c r="J261" s="234"/>
      <c r="K261" s="234"/>
      <c r="L261" s="239"/>
      <c r="M261" s="240"/>
      <c r="N261" s="241"/>
      <c r="O261" s="241"/>
      <c r="P261" s="241"/>
      <c r="Q261" s="241"/>
      <c r="R261" s="241"/>
      <c r="S261" s="241"/>
      <c r="T261" s="242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3" t="s">
        <v>177</v>
      </c>
      <c r="AU261" s="243" t="s">
        <v>81</v>
      </c>
      <c r="AV261" s="13" t="s">
        <v>79</v>
      </c>
      <c r="AW261" s="13" t="s">
        <v>33</v>
      </c>
      <c r="AX261" s="13" t="s">
        <v>71</v>
      </c>
      <c r="AY261" s="243" t="s">
        <v>166</v>
      </c>
    </row>
    <row r="262" s="14" customFormat="1">
      <c r="A262" s="14"/>
      <c r="B262" s="244"/>
      <c r="C262" s="245"/>
      <c r="D262" s="235" t="s">
        <v>177</v>
      </c>
      <c r="E262" s="246" t="s">
        <v>19</v>
      </c>
      <c r="F262" s="247" t="s">
        <v>587</v>
      </c>
      <c r="G262" s="245"/>
      <c r="H262" s="248">
        <v>14</v>
      </c>
      <c r="I262" s="249"/>
      <c r="J262" s="245"/>
      <c r="K262" s="245"/>
      <c r="L262" s="250"/>
      <c r="M262" s="251"/>
      <c r="N262" s="252"/>
      <c r="O262" s="252"/>
      <c r="P262" s="252"/>
      <c r="Q262" s="252"/>
      <c r="R262" s="252"/>
      <c r="S262" s="252"/>
      <c r="T262" s="253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4" t="s">
        <v>177</v>
      </c>
      <c r="AU262" s="254" t="s">
        <v>81</v>
      </c>
      <c r="AV262" s="14" t="s">
        <v>81</v>
      </c>
      <c r="AW262" s="14" t="s">
        <v>33</v>
      </c>
      <c r="AX262" s="14" t="s">
        <v>71</v>
      </c>
      <c r="AY262" s="254" t="s">
        <v>166</v>
      </c>
    </row>
    <row r="263" s="15" customFormat="1">
      <c r="A263" s="15"/>
      <c r="B263" s="255"/>
      <c r="C263" s="256"/>
      <c r="D263" s="235" t="s">
        <v>177</v>
      </c>
      <c r="E263" s="257" t="s">
        <v>19</v>
      </c>
      <c r="F263" s="258" t="s">
        <v>180</v>
      </c>
      <c r="G263" s="256"/>
      <c r="H263" s="259">
        <v>45.129999999999995</v>
      </c>
      <c r="I263" s="260"/>
      <c r="J263" s="256"/>
      <c r="K263" s="256"/>
      <c r="L263" s="261"/>
      <c r="M263" s="262"/>
      <c r="N263" s="263"/>
      <c r="O263" s="263"/>
      <c r="P263" s="263"/>
      <c r="Q263" s="263"/>
      <c r="R263" s="263"/>
      <c r="S263" s="263"/>
      <c r="T263" s="264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65" t="s">
        <v>177</v>
      </c>
      <c r="AU263" s="265" t="s">
        <v>81</v>
      </c>
      <c r="AV263" s="15" t="s">
        <v>173</v>
      </c>
      <c r="AW263" s="15" t="s">
        <v>33</v>
      </c>
      <c r="AX263" s="15" t="s">
        <v>79</v>
      </c>
      <c r="AY263" s="265" t="s">
        <v>166</v>
      </c>
    </row>
    <row r="264" s="2" customFormat="1" ht="16.5" customHeight="1">
      <c r="A264" s="41"/>
      <c r="B264" s="42"/>
      <c r="C264" s="215" t="s">
        <v>332</v>
      </c>
      <c r="D264" s="215" t="s">
        <v>168</v>
      </c>
      <c r="E264" s="216" t="s">
        <v>510</v>
      </c>
      <c r="F264" s="217" t="s">
        <v>511</v>
      </c>
      <c r="G264" s="218" t="s">
        <v>188</v>
      </c>
      <c r="H264" s="219">
        <v>45.130000000000003</v>
      </c>
      <c r="I264" s="220"/>
      <c r="J264" s="221">
        <f>ROUND(I264*H264,2)</f>
        <v>0</v>
      </c>
      <c r="K264" s="217" t="s">
        <v>172</v>
      </c>
      <c r="L264" s="47"/>
      <c r="M264" s="222" t="s">
        <v>19</v>
      </c>
      <c r="N264" s="223" t="s">
        <v>42</v>
      </c>
      <c r="O264" s="87"/>
      <c r="P264" s="224">
        <f>O264*H264</f>
        <v>0</v>
      </c>
      <c r="Q264" s="224">
        <v>0.00022000000000000001</v>
      </c>
      <c r="R264" s="224">
        <f>Q264*H264</f>
        <v>0.009928600000000001</v>
      </c>
      <c r="S264" s="224">
        <v>0</v>
      </c>
      <c r="T264" s="225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6" t="s">
        <v>173</v>
      </c>
      <c r="AT264" s="226" t="s">
        <v>168</v>
      </c>
      <c r="AU264" s="226" t="s">
        <v>81</v>
      </c>
      <c r="AY264" s="20" t="s">
        <v>166</v>
      </c>
      <c r="BE264" s="227">
        <f>IF(N264="základní",J264,0)</f>
        <v>0</v>
      </c>
      <c r="BF264" s="227">
        <f>IF(N264="snížená",J264,0)</f>
        <v>0</v>
      </c>
      <c r="BG264" s="227">
        <f>IF(N264="zákl. přenesená",J264,0)</f>
        <v>0</v>
      </c>
      <c r="BH264" s="227">
        <f>IF(N264="sníž. přenesená",J264,0)</f>
        <v>0</v>
      </c>
      <c r="BI264" s="227">
        <f>IF(N264="nulová",J264,0)</f>
        <v>0</v>
      </c>
      <c r="BJ264" s="20" t="s">
        <v>79</v>
      </c>
      <c r="BK264" s="227">
        <f>ROUND(I264*H264,2)</f>
        <v>0</v>
      </c>
      <c r="BL264" s="20" t="s">
        <v>173</v>
      </c>
      <c r="BM264" s="226" t="s">
        <v>512</v>
      </c>
    </row>
    <row r="265" s="2" customFormat="1">
      <c r="A265" s="41"/>
      <c r="B265" s="42"/>
      <c r="C265" s="43"/>
      <c r="D265" s="228" t="s">
        <v>175</v>
      </c>
      <c r="E265" s="43"/>
      <c r="F265" s="229" t="s">
        <v>513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175</v>
      </c>
      <c r="AU265" s="20" t="s">
        <v>81</v>
      </c>
    </row>
    <row r="266" s="13" customFormat="1">
      <c r="A266" s="13"/>
      <c r="B266" s="233"/>
      <c r="C266" s="234"/>
      <c r="D266" s="235" t="s">
        <v>177</v>
      </c>
      <c r="E266" s="236" t="s">
        <v>19</v>
      </c>
      <c r="F266" s="237" t="s">
        <v>534</v>
      </c>
      <c r="G266" s="234"/>
      <c r="H266" s="236" t="s">
        <v>19</v>
      </c>
      <c r="I266" s="238"/>
      <c r="J266" s="234"/>
      <c r="K266" s="234"/>
      <c r="L266" s="239"/>
      <c r="M266" s="240"/>
      <c r="N266" s="241"/>
      <c r="O266" s="241"/>
      <c r="P266" s="241"/>
      <c r="Q266" s="241"/>
      <c r="R266" s="241"/>
      <c r="S266" s="241"/>
      <c r="T266" s="242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3" t="s">
        <v>177</v>
      </c>
      <c r="AU266" s="243" t="s">
        <v>81</v>
      </c>
      <c r="AV266" s="13" t="s">
        <v>79</v>
      </c>
      <c r="AW266" s="13" t="s">
        <v>33</v>
      </c>
      <c r="AX266" s="13" t="s">
        <v>71</v>
      </c>
      <c r="AY266" s="243" t="s">
        <v>166</v>
      </c>
    </row>
    <row r="267" s="13" customFormat="1">
      <c r="A267" s="13"/>
      <c r="B267" s="233"/>
      <c r="C267" s="234"/>
      <c r="D267" s="235" t="s">
        <v>177</v>
      </c>
      <c r="E267" s="236" t="s">
        <v>19</v>
      </c>
      <c r="F267" s="237" t="s">
        <v>446</v>
      </c>
      <c r="G267" s="234"/>
      <c r="H267" s="236" t="s">
        <v>19</v>
      </c>
      <c r="I267" s="238"/>
      <c r="J267" s="234"/>
      <c r="K267" s="234"/>
      <c r="L267" s="239"/>
      <c r="M267" s="240"/>
      <c r="N267" s="241"/>
      <c r="O267" s="241"/>
      <c r="P267" s="241"/>
      <c r="Q267" s="241"/>
      <c r="R267" s="241"/>
      <c r="S267" s="241"/>
      <c r="T267" s="242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3" t="s">
        <v>177</v>
      </c>
      <c r="AU267" s="243" t="s">
        <v>81</v>
      </c>
      <c r="AV267" s="13" t="s">
        <v>79</v>
      </c>
      <c r="AW267" s="13" t="s">
        <v>33</v>
      </c>
      <c r="AX267" s="13" t="s">
        <v>71</v>
      </c>
      <c r="AY267" s="243" t="s">
        <v>166</v>
      </c>
    </row>
    <row r="268" s="13" customFormat="1">
      <c r="A268" s="13"/>
      <c r="B268" s="233"/>
      <c r="C268" s="234"/>
      <c r="D268" s="235" t="s">
        <v>177</v>
      </c>
      <c r="E268" s="236" t="s">
        <v>19</v>
      </c>
      <c r="F268" s="237" t="s">
        <v>568</v>
      </c>
      <c r="G268" s="234"/>
      <c r="H268" s="236" t="s">
        <v>19</v>
      </c>
      <c r="I268" s="238"/>
      <c r="J268" s="234"/>
      <c r="K268" s="234"/>
      <c r="L268" s="239"/>
      <c r="M268" s="240"/>
      <c r="N268" s="241"/>
      <c r="O268" s="241"/>
      <c r="P268" s="241"/>
      <c r="Q268" s="241"/>
      <c r="R268" s="241"/>
      <c r="S268" s="241"/>
      <c r="T268" s="242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43" t="s">
        <v>177</v>
      </c>
      <c r="AU268" s="243" t="s">
        <v>81</v>
      </c>
      <c r="AV268" s="13" t="s">
        <v>79</v>
      </c>
      <c r="AW268" s="13" t="s">
        <v>33</v>
      </c>
      <c r="AX268" s="13" t="s">
        <v>71</v>
      </c>
      <c r="AY268" s="243" t="s">
        <v>166</v>
      </c>
    </row>
    <row r="269" s="14" customFormat="1">
      <c r="A269" s="14"/>
      <c r="B269" s="244"/>
      <c r="C269" s="245"/>
      <c r="D269" s="235" t="s">
        <v>177</v>
      </c>
      <c r="E269" s="246" t="s">
        <v>19</v>
      </c>
      <c r="F269" s="247" t="s">
        <v>584</v>
      </c>
      <c r="G269" s="245"/>
      <c r="H269" s="248">
        <v>7.3399999999999999</v>
      </c>
      <c r="I269" s="249"/>
      <c r="J269" s="245"/>
      <c r="K269" s="245"/>
      <c r="L269" s="250"/>
      <c r="M269" s="251"/>
      <c r="N269" s="252"/>
      <c r="O269" s="252"/>
      <c r="P269" s="252"/>
      <c r="Q269" s="252"/>
      <c r="R269" s="252"/>
      <c r="S269" s="252"/>
      <c r="T269" s="253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4" t="s">
        <v>177</v>
      </c>
      <c r="AU269" s="254" t="s">
        <v>81</v>
      </c>
      <c r="AV269" s="14" t="s">
        <v>81</v>
      </c>
      <c r="AW269" s="14" t="s">
        <v>33</v>
      </c>
      <c r="AX269" s="14" t="s">
        <v>71</v>
      </c>
      <c r="AY269" s="254" t="s">
        <v>166</v>
      </c>
    </row>
    <row r="270" s="13" customFormat="1">
      <c r="A270" s="13"/>
      <c r="B270" s="233"/>
      <c r="C270" s="234"/>
      <c r="D270" s="235" t="s">
        <v>177</v>
      </c>
      <c r="E270" s="236" t="s">
        <v>19</v>
      </c>
      <c r="F270" s="237" t="s">
        <v>570</v>
      </c>
      <c r="G270" s="234"/>
      <c r="H270" s="236" t="s">
        <v>19</v>
      </c>
      <c r="I270" s="238"/>
      <c r="J270" s="234"/>
      <c r="K270" s="234"/>
      <c r="L270" s="239"/>
      <c r="M270" s="240"/>
      <c r="N270" s="241"/>
      <c r="O270" s="241"/>
      <c r="P270" s="241"/>
      <c r="Q270" s="241"/>
      <c r="R270" s="241"/>
      <c r="S270" s="241"/>
      <c r="T270" s="242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3" t="s">
        <v>177</v>
      </c>
      <c r="AU270" s="243" t="s">
        <v>81</v>
      </c>
      <c r="AV270" s="13" t="s">
        <v>79</v>
      </c>
      <c r="AW270" s="13" t="s">
        <v>33</v>
      </c>
      <c r="AX270" s="13" t="s">
        <v>71</v>
      </c>
      <c r="AY270" s="243" t="s">
        <v>166</v>
      </c>
    </row>
    <row r="271" s="14" customFormat="1">
      <c r="A271" s="14"/>
      <c r="B271" s="244"/>
      <c r="C271" s="245"/>
      <c r="D271" s="235" t="s">
        <v>177</v>
      </c>
      <c r="E271" s="246" t="s">
        <v>19</v>
      </c>
      <c r="F271" s="247" t="s">
        <v>584</v>
      </c>
      <c r="G271" s="245"/>
      <c r="H271" s="248">
        <v>7.3399999999999999</v>
      </c>
      <c r="I271" s="249"/>
      <c r="J271" s="245"/>
      <c r="K271" s="245"/>
      <c r="L271" s="250"/>
      <c r="M271" s="251"/>
      <c r="N271" s="252"/>
      <c r="O271" s="252"/>
      <c r="P271" s="252"/>
      <c r="Q271" s="252"/>
      <c r="R271" s="252"/>
      <c r="S271" s="252"/>
      <c r="T271" s="253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4" t="s">
        <v>177</v>
      </c>
      <c r="AU271" s="254" t="s">
        <v>81</v>
      </c>
      <c r="AV271" s="14" t="s">
        <v>81</v>
      </c>
      <c r="AW271" s="14" t="s">
        <v>33</v>
      </c>
      <c r="AX271" s="14" t="s">
        <v>71</v>
      </c>
      <c r="AY271" s="254" t="s">
        <v>166</v>
      </c>
    </row>
    <row r="272" s="13" customFormat="1">
      <c r="A272" s="13"/>
      <c r="B272" s="233"/>
      <c r="C272" s="234"/>
      <c r="D272" s="235" t="s">
        <v>177</v>
      </c>
      <c r="E272" s="236" t="s">
        <v>19</v>
      </c>
      <c r="F272" s="237" t="s">
        <v>571</v>
      </c>
      <c r="G272" s="234"/>
      <c r="H272" s="236" t="s">
        <v>19</v>
      </c>
      <c r="I272" s="238"/>
      <c r="J272" s="234"/>
      <c r="K272" s="234"/>
      <c r="L272" s="239"/>
      <c r="M272" s="240"/>
      <c r="N272" s="241"/>
      <c r="O272" s="241"/>
      <c r="P272" s="241"/>
      <c r="Q272" s="241"/>
      <c r="R272" s="241"/>
      <c r="S272" s="241"/>
      <c r="T272" s="242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3" t="s">
        <v>177</v>
      </c>
      <c r="AU272" s="243" t="s">
        <v>81</v>
      </c>
      <c r="AV272" s="13" t="s">
        <v>79</v>
      </c>
      <c r="AW272" s="13" t="s">
        <v>33</v>
      </c>
      <c r="AX272" s="13" t="s">
        <v>71</v>
      </c>
      <c r="AY272" s="243" t="s">
        <v>166</v>
      </c>
    </row>
    <row r="273" s="14" customFormat="1">
      <c r="A273" s="14"/>
      <c r="B273" s="244"/>
      <c r="C273" s="245"/>
      <c r="D273" s="235" t="s">
        <v>177</v>
      </c>
      <c r="E273" s="246" t="s">
        <v>19</v>
      </c>
      <c r="F273" s="247" t="s">
        <v>585</v>
      </c>
      <c r="G273" s="245"/>
      <c r="H273" s="248">
        <v>12.4</v>
      </c>
      <c r="I273" s="249"/>
      <c r="J273" s="245"/>
      <c r="K273" s="245"/>
      <c r="L273" s="250"/>
      <c r="M273" s="251"/>
      <c r="N273" s="252"/>
      <c r="O273" s="252"/>
      <c r="P273" s="252"/>
      <c r="Q273" s="252"/>
      <c r="R273" s="252"/>
      <c r="S273" s="252"/>
      <c r="T273" s="253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4" t="s">
        <v>177</v>
      </c>
      <c r="AU273" s="254" t="s">
        <v>81</v>
      </c>
      <c r="AV273" s="14" t="s">
        <v>81</v>
      </c>
      <c r="AW273" s="14" t="s">
        <v>33</v>
      </c>
      <c r="AX273" s="14" t="s">
        <v>71</v>
      </c>
      <c r="AY273" s="254" t="s">
        <v>166</v>
      </c>
    </row>
    <row r="274" s="13" customFormat="1">
      <c r="A274" s="13"/>
      <c r="B274" s="233"/>
      <c r="C274" s="234"/>
      <c r="D274" s="235" t="s">
        <v>177</v>
      </c>
      <c r="E274" s="236" t="s">
        <v>19</v>
      </c>
      <c r="F274" s="237" t="s">
        <v>573</v>
      </c>
      <c r="G274" s="234"/>
      <c r="H274" s="236" t="s">
        <v>19</v>
      </c>
      <c r="I274" s="238"/>
      <c r="J274" s="234"/>
      <c r="K274" s="234"/>
      <c r="L274" s="239"/>
      <c r="M274" s="240"/>
      <c r="N274" s="241"/>
      <c r="O274" s="241"/>
      <c r="P274" s="241"/>
      <c r="Q274" s="241"/>
      <c r="R274" s="241"/>
      <c r="S274" s="241"/>
      <c r="T274" s="242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43" t="s">
        <v>177</v>
      </c>
      <c r="AU274" s="243" t="s">
        <v>81</v>
      </c>
      <c r="AV274" s="13" t="s">
        <v>79</v>
      </c>
      <c r="AW274" s="13" t="s">
        <v>33</v>
      </c>
      <c r="AX274" s="13" t="s">
        <v>71</v>
      </c>
      <c r="AY274" s="243" t="s">
        <v>166</v>
      </c>
    </row>
    <row r="275" s="14" customFormat="1">
      <c r="A275" s="14"/>
      <c r="B275" s="244"/>
      <c r="C275" s="245"/>
      <c r="D275" s="235" t="s">
        <v>177</v>
      </c>
      <c r="E275" s="246" t="s">
        <v>19</v>
      </c>
      <c r="F275" s="247" t="s">
        <v>586</v>
      </c>
      <c r="G275" s="245"/>
      <c r="H275" s="248">
        <v>4.0499999999999998</v>
      </c>
      <c r="I275" s="249"/>
      <c r="J275" s="245"/>
      <c r="K275" s="245"/>
      <c r="L275" s="250"/>
      <c r="M275" s="251"/>
      <c r="N275" s="252"/>
      <c r="O275" s="252"/>
      <c r="P275" s="252"/>
      <c r="Q275" s="252"/>
      <c r="R275" s="252"/>
      <c r="S275" s="252"/>
      <c r="T275" s="253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54" t="s">
        <v>177</v>
      </c>
      <c r="AU275" s="254" t="s">
        <v>81</v>
      </c>
      <c r="AV275" s="14" t="s">
        <v>81</v>
      </c>
      <c r="AW275" s="14" t="s">
        <v>33</v>
      </c>
      <c r="AX275" s="14" t="s">
        <v>71</v>
      </c>
      <c r="AY275" s="254" t="s">
        <v>166</v>
      </c>
    </row>
    <row r="276" s="13" customFormat="1">
      <c r="A276" s="13"/>
      <c r="B276" s="233"/>
      <c r="C276" s="234"/>
      <c r="D276" s="235" t="s">
        <v>177</v>
      </c>
      <c r="E276" s="236" t="s">
        <v>19</v>
      </c>
      <c r="F276" s="237" t="s">
        <v>575</v>
      </c>
      <c r="G276" s="234"/>
      <c r="H276" s="236" t="s">
        <v>19</v>
      </c>
      <c r="I276" s="238"/>
      <c r="J276" s="234"/>
      <c r="K276" s="234"/>
      <c r="L276" s="239"/>
      <c r="M276" s="240"/>
      <c r="N276" s="241"/>
      <c r="O276" s="241"/>
      <c r="P276" s="241"/>
      <c r="Q276" s="241"/>
      <c r="R276" s="241"/>
      <c r="S276" s="241"/>
      <c r="T276" s="242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3" t="s">
        <v>177</v>
      </c>
      <c r="AU276" s="243" t="s">
        <v>81</v>
      </c>
      <c r="AV276" s="13" t="s">
        <v>79</v>
      </c>
      <c r="AW276" s="13" t="s">
        <v>33</v>
      </c>
      <c r="AX276" s="13" t="s">
        <v>71</v>
      </c>
      <c r="AY276" s="243" t="s">
        <v>166</v>
      </c>
    </row>
    <row r="277" s="14" customFormat="1">
      <c r="A277" s="14"/>
      <c r="B277" s="244"/>
      <c r="C277" s="245"/>
      <c r="D277" s="235" t="s">
        <v>177</v>
      </c>
      <c r="E277" s="246" t="s">
        <v>19</v>
      </c>
      <c r="F277" s="247" t="s">
        <v>587</v>
      </c>
      <c r="G277" s="245"/>
      <c r="H277" s="248">
        <v>14</v>
      </c>
      <c r="I277" s="249"/>
      <c r="J277" s="245"/>
      <c r="K277" s="245"/>
      <c r="L277" s="250"/>
      <c r="M277" s="251"/>
      <c r="N277" s="252"/>
      <c r="O277" s="252"/>
      <c r="P277" s="252"/>
      <c r="Q277" s="252"/>
      <c r="R277" s="252"/>
      <c r="S277" s="252"/>
      <c r="T277" s="253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4" t="s">
        <v>177</v>
      </c>
      <c r="AU277" s="254" t="s">
        <v>81</v>
      </c>
      <c r="AV277" s="14" t="s">
        <v>81</v>
      </c>
      <c r="AW277" s="14" t="s">
        <v>33</v>
      </c>
      <c r="AX277" s="14" t="s">
        <v>71</v>
      </c>
      <c r="AY277" s="254" t="s">
        <v>166</v>
      </c>
    </row>
    <row r="278" s="15" customFormat="1">
      <c r="A278" s="15"/>
      <c r="B278" s="255"/>
      <c r="C278" s="256"/>
      <c r="D278" s="235" t="s">
        <v>177</v>
      </c>
      <c r="E278" s="257" t="s">
        <v>19</v>
      </c>
      <c r="F278" s="258" t="s">
        <v>180</v>
      </c>
      <c r="G278" s="256"/>
      <c r="H278" s="259">
        <v>45.129999999999995</v>
      </c>
      <c r="I278" s="260"/>
      <c r="J278" s="256"/>
      <c r="K278" s="256"/>
      <c r="L278" s="261"/>
      <c r="M278" s="262"/>
      <c r="N278" s="263"/>
      <c r="O278" s="263"/>
      <c r="P278" s="263"/>
      <c r="Q278" s="263"/>
      <c r="R278" s="263"/>
      <c r="S278" s="263"/>
      <c r="T278" s="264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65" t="s">
        <v>177</v>
      </c>
      <c r="AU278" s="265" t="s">
        <v>81</v>
      </c>
      <c r="AV278" s="15" t="s">
        <v>173</v>
      </c>
      <c r="AW278" s="15" t="s">
        <v>33</v>
      </c>
      <c r="AX278" s="15" t="s">
        <v>79</v>
      </c>
      <c r="AY278" s="265" t="s">
        <v>166</v>
      </c>
    </row>
    <row r="279" s="12" customFormat="1" ht="22.8" customHeight="1">
      <c r="A279" s="12"/>
      <c r="B279" s="199"/>
      <c r="C279" s="200"/>
      <c r="D279" s="201" t="s">
        <v>70</v>
      </c>
      <c r="E279" s="213" t="s">
        <v>231</v>
      </c>
      <c r="F279" s="213" t="s">
        <v>314</v>
      </c>
      <c r="G279" s="200"/>
      <c r="H279" s="200"/>
      <c r="I279" s="203"/>
      <c r="J279" s="214">
        <f>BK279</f>
        <v>0</v>
      </c>
      <c r="K279" s="200"/>
      <c r="L279" s="205"/>
      <c r="M279" s="206"/>
      <c r="N279" s="207"/>
      <c r="O279" s="207"/>
      <c r="P279" s="208">
        <f>SUM(P280:P337)</f>
        <v>0</v>
      </c>
      <c r="Q279" s="207"/>
      <c r="R279" s="208">
        <f>SUM(R280:R337)</f>
        <v>0.0041663999999999998</v>
      </c>
      <c r="S279" s="207"/>
      <c r="T279" s="209">
        <f>SUM(T280:T337)</f>
        <v>0</v>
      </c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R279" s="210" t="s">
        <v>79</v>
      </c>
      <c r="AT279" s="211" t="s">
        <v>70</v>
      </c>
      <c r="AU279" s="211" t="s">
        <v>79</v>
      </c>
      <c r="AY279" s="210" t="s">
        <v>166</v>
      </c>
      <c r="BK279" s="212">
        <f>SUM(BK280:BK337)</f>
        <v>0</v>
      </c>
    </row>
    <row r="280" s="2" customFormat="1" ht="24.15" customHeight="1">
      <c r="A280" s="41"/>
      <c r="B280" s="42"/>
      <c r="C280" s="215" t="s">
        <v>338</v>
      </c>
      <c r="D280" s="215" t="s">
        <v>168</v>
      </c>
      <c r="E280" s="216" t="s">
        <v>316</v>
      </c>
      <c r="F280" s="217" t="s">
        <v>317</v>
      </c>
      <c r="G280" s="218" t="s">
        <v>188</v>
      </c>
      <c r="H280" s="219">
        <v>2.1600000000000001</v>
      </c>
      <c r="I280" s="220"/>
      <c r="J280" s="221">
        <f>ROUND(I280*H280,2)</f>
        <v>0</v>
      </c>
      <c r="K280" s="217" t="s">
        <v>172</v>
      </c>
      <c r="L280" s="47"/>
      <c r="M280" s="222" t="s">
        <v>19</v>
      </c>
      <c r="N280" s="223" t="s">
        <v>42</v>
      </c>
      <c r="O280" s="87"/>
      <c r="P280" s="224">
        <f>O280*H280</f>
        <v>0</v>
      </c>
      <c r="Q280" s="224">
        <v>0</v>
      </c>
      <c r="R280" s="224">
        <f>Q280*H280</f>
        <v>0</v>
      </c>
      <c r="S280" s="224">
        <v>0</v>
      </c>
      <c r="T280" s="225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6" t="s">
        <v>173</v>
      </c>
      <c r="AT280" s="226" t="s">
        <v>168</v>
      </c>
      <c r="AU280" s="226" t="s">
        <v>81</v>
      </c>
      <c r="AY280" s="20" t="s">
        <v>166</v>
      </c>
      <c r="BE280" s="227">
        <f>IF(N280="základní",J280,0)</f>
        <v>0</v>
      </c>
      <c r="BF280" s="227">
        <f>IF(N280="snížená",J280,0)</f>
        <v>0</v>
      </c>
      <c r="BG280" s="227">
        <f>IF(N280="zákl. přenesená",J280,0)</f>
        <v>0</v>
      </c>
      <c r="BH280" s="227">
        <f>IF(N280="sníž. přenesená",J280,0)</f>
        <v>0</v>
      </c>
      <c r="BI280" s="227">
        <f>IF(N280="nulová",J280,0)</f>
        <v>0</v>
      </c>
      <c r="BJ280" s="20" t="s">
        <v>79</v>
      </c>
      <c r="BK280" s="227">
        <f>ROUND(I280*H280,2)</f>
        <v>0</v>
      </c>
      <c r="BL280" s="20" t="s">
        <v>173</v>
      </c>
      <c r="BM280" s="226" t="s">
        <v>588</v>
      </c>
    </row>
    <row r="281" s="2" customFormat="1">
      <c r="A281" s="41"/>
      <c r="B281" s="42"/>
      <c r="C281" s="43"/>
      <c r="D281" s="228" t="s">
        <v>175</v>
      </c>
      <c r="E281" s="43"/>
      <c r="F281" s="229" t="s">
        <v>319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175</v>
      </c>
      <c r="AU281" s="20" t="s">
        <v>81</v>
      </c>
    </row>
    <row r="282" s="13" customFormat="1">
      <c r="A282" s="13"/>
      <c r="B282" s="233"/>
      <c r="C282" s="234"/>
      <c r="D282" s="235" t="s">
        <v>177</v>
      </c>
      <c r="E282" s="236" t="s">
        <v>19</v>
      </c>
      <c r="F282" s="237" t="s">
        <v>534</v>
      </c>
      <c r="G282" s="234"/>
      <c r="H282" s="236" t="s">
        <v>19</v>
      </c>
      <c r="I282" s="238"/>
      <c r="J282" s="234"/>
      <c r="K282" s="234"/>
      <c r="L282" s="239"/>
      <c r="M282" s="240"/>
      <c r="N282" s="241"/>
      <c r="O282" s="241"/>
      <c r="P282" s="241"/>
      <c r="Q282" s="241"/>
      <c r="R282" s="241"/>
      <c r="S282" s="241"/>
      <c r="T282" s="242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3" t="s">
        <v>177</v>
      </c>
      <c r="AU282" s="243" t="s">
        <v>81</v>
      </c>
      <c r="AV282" s="13" t="s">
        <v>79</v>
      </c>
      <c r="AW282" s="13" t="s">
        <v>33</v>
      </c>
      <c r="AX282" s="13" t="s">
        <v>71</v>
      </c>
      <c r="AY282" s="243" t="s">
        <v>166</v>
      </c>
    </row>
    <row r="283" s="13" customFormat="1">
      <c r="A283" s="13"/>
      <c r="B283" s="233"/>
      <c r="C283" s="234"/>
      <c r="D283" s="235" t="s">
        <v>177</v>
      </c>
      <c r="E283" s="236" t="s">
        <v>19</v>
      </c>
      <c r="F283" s="237" t="s">
        <v>589</v>
      </c>
      <c r="G283" s="234"/>
      <c r="H283" s="236" t="s">
        <v>19</v>
      </c>
      <c r="I283" s="238"/>
      <c r="J283" s="234"/>
      <c r="K283" s="234"/>
      <c r="L283" s="239"/>
      <c r="M283" s="240"/>
      <c r="N283" s="241"/>
      <c r="O283" s="241"/>
      <c r="P283" s="241"/>
      <c r="Q283" s="241"/>
      <c r="R283" s="241"/>
      <c r="S283" s="241"/>
      <c r="T283" s="242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3" t="s">
        <v>177</v>
      </c>
      <c r="AU283" s="243" t="s">
        <v>81</v>
      </c>
      <c r="AV283" s="13" t="s">
        <v>79</v>
      </c>
      <c r="AW283" s="13" t="s">
        <v>33</v>
      </c>
      <c r="AX283" s="13" t="s">
        <v>71</v>
      </c>
      <c r="AY283" s="243" t="s">
        <v>166</v>
      </c>
    </row>
    <row r="284" s="14" customFormat="1">
      <c r="A284" s="14"/>
      <c r="B284" s="244"/>
      <c r="C284" s="245"/>
      <c r="D284" s="235" t="s">
        <v>177</v>
      </c>
      <c r="E284" s="246" t="s">
        <v>19</v>
      </c>
      <c r="F284" s="247" t="s">
        <v>590</v>
      </c>
      <c r="G284" s="245"/>
      <c r="H284" s="248">
        <v>2.1600000000000001</v>
      </c>
      <c r="I284" s="249"/>
      <c r="J284" s="245"/>
      <c r="K284" s="245"/>
      <c r="L284" s="250"/>
      <c r="M284" s="251"/>
      <c r="N284" s="252"/>
      <c r="O284" s="252"/>
      <c r="P284" s="252"/>
      <c r="Q284" s="252"/>
      <c r="R284" s="252"/>
      <c r="S284" s="252"/>
      <c r="T284" s="253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4" t="s">
        <v>177</v>
      </c>
      <c r="AU284" s="254" t="s">
        <v>81</v>
      </c>
      <c r="AV284" s="14" t="s">
        <v>81</v>
      </c>
      <c r="AW284" s="14" t="s">
        <v>33</v>
      </c>
      <c r="AX284" s="14" t="s">
        <v>71</v>
      </c>
      <c r="AY284" s="254" t="s">
        <v>166</v>
      </c>
    </row>
    <row r="285" s="15" customFormat="1">
      <c r="A285" s="15"/>
      <c r="B285" s="255"/>
      <c r="C285" s="256"/>
      <c r="D285" s="235" t="s">
        <v>177</v>
      </c>
      <c r="E285" s="257" t="s">
        <v>19</v>
      </c>
      <c r="F285" s="258" t="s">
        <v>180</v>
      </c>
      <c r="G285" s="256"/>
      <c r="H285" s="259">
        <v>2.1600000000000001</v>
      </c>
      <c r="I285" s="260"/>
      <c r="J285" s="256"/>
      <c r="K285" s="256"/>
      <c r="L285" s="261"/>
      <c r="M285" s="262"/>
      <c r="N285" s="263"/>
      <c r="O285" s="263"/>
      <c r="P285" s="263"/>
      <c r="Q285" s="263"/>
      <c r="R285" s="263"/>
      <c r="S285" s="263"/>
      <c r="T285" s="264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T285" s="265" t="s">
        <v>177</v>
      </c>
      <c r="AU285" s="265" t="s">
        <v>81</v>
      </c>
      <c r="AV285" s="15" t="s">
        <v>173</v>
      </c>
      <c r="AW285" s="15" t="s">
        <v>33</v>
      </c>
      <c r="AX285" s="15" t="s">
        <v>79</v>
      </c>
      <c r="AY285" s="265" t="s">
        <v>166</v>
      </c>
    </row>
    <row r="286" s="2" customFormat="1" ht="24.15" customHeight="1">
      <c r="A286" s="41"/>
      <c r="B286" s="42"/>
      <c r="C286" s="215" t="s">
        <v>344</v>
      </c>
      <c r="D286" s="215" t="s">
        <v>168</v>
      </c>
      <c r="E286" s="216" t="s">
        <v>514</v>
      </c>
      <c r="F286" s="217" t="s">
        <v>515</v>
      </c>
      <c r="G286" s="218" t="s">
        <v>171</v>
      </c>
      <c r="H286" s="219">
        <v>33.850000000000001</v>
      </c>
      <c r="I286" s="220"/>
      <c r="J286" s="221">
        <f>ROUND(I286*H286,2)</f>
        <v>0</v>
      </c>
      <c r="K286" s="217" t="s">
        <v>172</v>
      </c>
      <c r="L286" s="47"/>
      <c r="M286" s="222" t="s">
        <v>19</v>
      </c>
      <c r="N286" s="223" t="s">
        <v>42</v>
      </c>
      <c r="O286" s="87"/>
      <c r="P286" s="224">
        <f>O286*H286</f>
        <v>0</v>
      </c>
      <c r="Q286" s="224">
        <v>8.0000000000000007E-05</v>
      </c>
      <c r="R286" s="224">
        <f>Q286*H286</f>
        <v>0.0027080000000000003</v>
      </c>
      <c r="S286" s="224">
        <v>0</v>
      </c>
      <c r="T286" s="225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173</v>
      </c>
      <c r="AT286" s="226" t="s">
        <v>168</v>
      </c>
      <c r="AU286" s="226" t="s">
        <v>81</v>
      </c>
      <c r="AY286" s="20" t="s">
        <v>166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79</v>
      </c>
      <c r="BK286" s="227">
        <f>ROUND(I286*H286,2)</f>
        <v>0</v>
      </c>
      <c r="BL286" s="20" t="s">
        <v>173</v>
      </c>
      <c r="BM286" s="226" t="s">
        <v>516</v>
      </c>
    </row>
    <row r="287" s="2" customFormat="1">
      <c r="A287" s="41"/>
      <c r="B287" s="42"/>
      <c r="C287" s="43"/>
      <c r="D287" s="228" t="s">
        <v>175</v>
      </c>
      <c r="E287" s="43"/>
      <c r="F287" s="229" t="s">
        <v>517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175</v>
      </c>
      <c r="AU287" s="20" t="s">
        <v>81</v>
      </c>
    </row>
    <row r="288" s="13" customFormat="1">
      <c r="A288" s="13"/>
      <c r="B288" s="233"/>
      <c r="C288" s="234"/>
      <c r="D288" s="235" t="s">
        <v>177</v>
      </c>
      <c r="E288" s="236" t="s">
        <v>19</v>
      </c>
      <c r="F288" s="237" t="s">
        <v>534</v>
      </c>
      <c r="G288" s="234"/>
      <c r="H288" s="236" t="s">
        <v>19</v>
      </c>
      <c r="I288" s="238"/>
      <c r="J288" s="234"/>
      <c r="K288" s="234"/>
      <c r="L288" s="239"/>
      <c r="M288" s="240"/>
      <c r="N288" s="241"/>
      <c r="O288" s="241"/>
      <c r="P288" s="241"/>
      <c r="Q288" s="241"/>
      <c r="R288" s="241"/>
      <c r="S288" s="241"/>
      <c r="T288" s="242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3" t="s">
        <v>177</v>
      </c>
      <c r="AU288" s="243" t="s">
        <v>81</v>
      </c>
      <c r="AV288" s="13" t="s">
        <v>79</v>
      </c>
      <c r="AW288" s="13" t="s">
        <v>33</v>
      </c>
      <c r="AX288" s="13" t="s">
        <v>71</v>
      </c>
      <c r="AY288" s="243" t="s">
        <v>166</v>
      </c>
    </row>
    <row r="289" s="13" customFormat="1">
      <c r="A289" s="13"/>
      <c r="B289" s="233"/>
      <c r="C289" s="234"/>
      <c r="D289" s="235" t="s">
        <v>177</v>
      </c>
      <c r="E289" s="236" t="s">
        <v>19</v>
      </c>
      <c r="F289" s="237" t="s">
        <v>446</v>
      </c>
      <c r="G289" s="234"/>
      <c r="H289" s="236" t="s">
        <v>19</v>
      </c>
      <c r="I289" s="238"/>
      <c r="J289" s="234"/>
      <c r="K289" s="234"/>
      <c r="L289" s="239"/>
      <c r="M289" s="240"/>
      <c r="N289" s="241"/>
      <c r="O289" s="241"/>
      <c r="P289" s="241"/>
      <c r="Q289" s="241"/>
      <c r="R289" s="241"/>
      <c r="S289" s="241"/>
      <c r="T289" s="242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3" t="s">
        <v>177</v>
      </c>
      <c r="AU289" s="243" t="s">
        <v>81</v>
      </c>
      <c r="AV289" s="13" t="s">
        <v>79</v>
      </c>
      <c r="AW289" s="13" t="s">
        <v>33</v>
      </c>
      <c r="AX289" s="13" t="s">
        <v>71</v>
      </c>
      <c r="AY289" s="243" t="s">
        <v>166</v>
      </c>
    </row>
    <row r="290" s="13" customFormat="1">
      <c r="A290" s="13"/>
      <c r="B290" s="233"/>
      <c r="C290" s="234"/>
      <c r="D290" s="235" t="s">
        <v>177</v>
      </c>
      <c r="E290" s="236" t="s">
        <v>19</v>
      </c>
      <c r="F290" s="237" t="s">
        <v>568</v>
      </c>
      <c r="G290" s="234"/>
      <c r="H290" s="236" t="s">
        <v>19</v>
      </c>
      <c r="I290" s="238"/>
      <c r="J290" s="234"/>
      <c r="K290" s="234"/>
      <c r="L290" s="239"/>
      <c r="M290" s="240"/>
      <c r="N290" s="241"/>
      <c r="O290" s="241"/>
      <c r="P290" s="241"/>
      <c r="Q290" s="241"/>
      <c r="R290" s="241"/>
      <c r="S290" s="241"/>
      <c r="T290" s="242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43" t="s">
        <v>177</v>
      </c>
      <c r="AU290" s="243" t="s">
        <v>81</v>
      </c>
      <c r="AV290" s="13" t="s">
        <v>79</v>
      </c>
      <c r="AW290" s="13" t="s">
        <v>33</v>
      </c>
      <c r="AX290" s="13" t="s">
        <v>71</v>
      </c>
      <c r="AY290" s="243" t="s">
        <v>166</v>
      </c>
    </row>
    <row r="291" s="14" customFormat="1">
      <c r="A291" s="14"/>
      <c r="B291" s="244"/>
      <c r="C291" s="245"/>
      <c r="D291" s="235" t="s">
        <v>177</v>
      </c>
      <c r="E291" s="246" t="s">
        <v>19</v>
      </c>
      <c r="F291" s="247" t="s">
        <v>591</v>
      </c>
      <c r="G291" s="245"/>
      <c r="H291" s="248">
        <v>5.5049999999999999</v>
      </c>
      <c r="I291" s="249"/>
      <c r="J291" s="245"/>
      <c r="K291" s="245"/>
      <c r="L291" s="250"/>
      <c r="M291" s="251"/>
      <c r="N291" s="252"/>
      <c r="O291" s="252"/>
      <c r="P291" s="252"/>
      <c r="Q291" s="252"/>
      <c r="R291" s="252"/>
      <c r="S291" s="252"/>
      <c r="T291" s="253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4" t="s">
        <v>177</v>
      </c>
      <c r="AU291" s="254" t="s">
        <v>81</v>
      </c>
      <c r="AV291" s="14" t="s">
        <v>81</v>
      </c>
      <c r="AW291" s="14" t="s">
        <v>33</v>
      </c>
      <c r="AX291" s="14" t="s">
        <v>71</v>
      </c>
      <c r="AY291" s="254" t="s">
        <v>166</v>
      </c>
    </row>
    <row r="292" s="13" customFormat="1">
      <c r="A292" s="13"/>
      <c r="B292" s="233"/>
      <c r="C292" s="234"/>
      <c r="D292" s="235" t="s">
        <v>177</v>
      </c>
      <c r="E292" s="236" t="s">
        <v>19</v>
      </c>
      <c r="F292" s="237" t="s">
        <v>570</v>
      </c>
      <c r="G292" s="234"/>
      <c r="H292" s="236" t="s">
        <v>19</v>
      </c>
      <c r="I292" s="238"/>
      <c r="J292" s="234"/>
      <c r="K292" s="234"/>
      <c r="L292" s="239"/>
      <c r="M292" s="240"/>
      <c r="N292" s="241"/>
      <c r="O292" s="241"/>
      <c r="P292" s="241"/>
      <c r="Q292" s="241"/>
      <c r="R292" s="241"/>
      <c r="S292" s="241"/>
      <c r="T292" s="242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3" t="s">
        <v>177</v>
      </c>
      <c r="AU292" s="243" t="s">
        <v>81</v>
      </c>
      <c r="AV292" s="13" t="s">
        <v>79</v>
      </c>
      <c r="AW292" s="13" t="s">
        <v>33</v>
      </c>
      <c r="AX292" s="13" t="s">
        <v>71</v>
      </c>
      <c r="AY292" s="243" t="s">
        <v>166</v>
      </c>
    </row>
    <row r="293" s="14" customFormat="1">
      <c r="A293" s="14"/>
      <c r="B293" s="244"/>
      <c r="C293" s="245"/>
      <c r="D293" s="235" t="s">
        <v>177</v>
      </c>
      <c r="E293" s="246" t="s">
        <v>19</v>
      </c>
      <c r="F293" s="247" t="s">
        <v>591</v>
      </c>
      <c r="G293" s="245"/>
      <c r="H293" s="248">
        <v>5.5049999999999999</v>
      </c>
      <c r="I293" s="249"/>
      <c r="J293" s="245"/>
      <c r="K293" s="245"/>
      <c r="L293" s="250"/>
      <c r="M293" s="251"/>
      <c r="N293" s="252"/>
      <c r="O293" s="252"/>
      <c r="P293" s="252"/>
      <c r="Q293" s="252"/>
      <c r="R293" s="252"/>
      <c r="S293" s="252"/>
      <c r="T293" s="253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4" t="s">
        <v>177</v>
      </c>
      <c r="AU293" s="254" t="s">
        <v>81</v>
      </c>
      <c r="AV293" s="14" t="s">
        <v>81</v>
      </c>
      <c r="AW293" s="14" t="s">
        <v>33</v>
      </c>
      <c r="AX293" s="14" t="s">
        <v>71</v>
      </c>
      <c r="AY293" s="254" t="s">
        <v>166</v>
      </c>
    </row>
    <row r="294" s="13" customFormat="1">
      <c r="A294" s="13"/>
      <c r="B294" s="233"/>
      <c r="C294" s="234"/>
      <c r="D294" s="235" t="s">
        <v>177</v>
      </c>
      <c r="E294" s="236" t="s">
        <v>19</v>
      </c>
      <c r="F294" s="237" t="s">
        <v>571</v>
      </c>
      <c r="G294" s="234"/>
      <c r="H294" s="236" t="s">
        <v>19</v>
      </c>
      <c r="I294" s="238"/>
      <c r="J294" s="234"/>
      <c r="K294" s="234"/>
      <c r="L294" s="239"/>
      <c r="M294" s="240"/>
      <c r="N294" s="241"/>
      <c r="O294" s="241"/>
      <c r="P294" s="241"/>
      <c r="Q294" s="241"/>
      <c r="R294" s="241"/>
      <c r="S294" s="241"/>
      <c r="T294" s="242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3" t="s">
        <v>177</v>
      </c>
      <c r="AU294" s="243" t="s">
        <v>81</v>
      </c>
      <c r="AV294" s="13" t="s">
        <v>79</v>
      </c>
      <c r="AW294" s="13" t="s">
        <v>33</v>
      </c>
      <c r="AX294" s="13" t="s">
        <v>71</v>
      </c>
      <c r="AY294" s="243" t="s">
        <v>166</v>
      </c>
    </row>
    <row r="295" s="14" customFormat="1">
      <c r="A295" s="14"/>
      <c r="B295" s="244"/>
      <c r="C295" s="245"/>
      <c r="D295" s="235" t="s">
        <v>177</v>
      </c>
      <c r="E295" s="246" t="s">
        <v>19</v>
      </c>
      <c r="F295" s="247" t="s">
        <v>592</v>
      </c>
      <c r="G295" s="245"/>
      <c r="H295" s="248">
        <v>9.3000000000000007</v>
      </c>
      <c r="I295" s="249"/>
      <c r="J295" s="245"/>
      <c r="K295" s="245"/>
      <c r="L295" s="250"/>
      <c r="M295" s="251"/>
      <c r="N295" s="252"/>
      <c r="O295" s="252"/>
      <c r="P295" s="252"/>
      <c r="Q295" s="252"/>
      <c r="R295" s="252"/>
      <c r="S295" s="252"/>
      <c r="T295" s="253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4" t="s">
        <v>177</v>
      </c>
      <c r="AU295" s="254" t="s">
        <v>81</v>
      </c>
      <c r="AV295" s="14" t="s">
        <v>81</v>
      </c>
      <c r="AW295" s="14" t="s">
        <v>33</v>
      </c>
      <c r="AX295" s="14" t="s">
        <v>71</v>
      </c>
      <c r="AY295" s="254" t="s">
        <v>166</v>
      </c>
    </row>
    <row r="296" s="13" customFormat="1">
      <c r="A296" s="13"/>
      <c r="B296" s="233"/>
      <c r="C296" s="234"/>
      <c r="D296" s="235" t="s">
        <v>177</v>
      </c>
      <c r="E296" s="236" t="s">
        <v>19</v>
      </c>
      <c r="F296" s="237" t="s">
        <v>573</v>
      </c>
      <c r="G296" s="234"/>
      <c r="H296" s="236" t="s">
        <v>19</v>
      </c>
      <c r="I296" s="238"/>
      <c r="J296" s="234"/>
      <c r="K296" s="234"/>
      <c r="L296" s="239"/>
      <c r="M296" s="240"/>
      <c r="N296" s="241"/>
      <c r="O296" s="241"/>
      <c r="P296" s="241"/>
      <c r="Q296" s="241"/>
      <c r="R296" s="241"/>
      <c r="S296" s="241"/>
      <c r="T296" s="242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3" t="s">
        <v>177</v>
      </c>
      <c r="AU296" s="243" t="s">
        <v>81</v>
      </c>
      <c r="AV296" s="13" t="s">
        <v>79</v>
      </c>
      <c r="AW296" s="13" t="s">
        <v>33</v>
      </c>
      <c r="AX296" s="13" t="s">
        <v>71</v>
      </c>
      <c r="AY296" s="243" t="s">
        <v>166</v>
      </c>
    </row>
    <row r="297" s="14" customFormat="1">
      <c r="A297" s="14"/>
      <c r="B297" s="244"/>
      <c r="C297" s="245"/>
      <c r="D297" s="235" t="s">
        <v>177</v>
      </c>
      <c r="E297" s="246" t="s">
        <v>19</v>
      </c>
      <c r="F297" s="247" t="s">
        <v>593</v>
      </c>
      <c r="G297" s="245"/>
      <c r="H297" s="248">
        <v>3.04</v>
      </c>
      <c r="I297" s="249"/>
      <c r="J297" s="245"/>
      <c r="K297" s="245"/>
      <c r="L297" s="250"/>
      <c r="M297" s="251"/>
      <c r="N297" s="252"/>
      <c r="O297" s="252"/>
      <c r="P297" s="252"/>
      <c r="Q297" s="252"/>
      <c r="R297" s="252"/>
      <c r="S297" s="252"/>
      <c r="T297" s="253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4" t="s">
        <v>177</v>
      </c>
      <c r="AU297" s="254" t="s">
        <v>81</v>
      </c>
      <c r="AV297" s="14" t="s">
        <v>81</v>
      </c>
      <c r="AW297" s="14" t="s">
        <v>33</v>
      </c>
      <c r="AX297" s="14" t="s">
        <v>71</v>
      </c>
      <c r="AY297" s="254" t="s">
        <v>166</v>
      </c>
    </row>
    <row r="298" s="13" customFormat="1">
      <c r="A298" s="13"/>
      <c r="B298" s="233"/>
      <c r="C298" s="234"/>
      <c r="D298" s="235" t="s">
        <v>177</v>
      </c>
      <c r="E298" s="236" t="s">
        <v>19</v>
      </c>
      <c r="F298" s="237" t="s">
        <v>575</v>
      </c>
      <c r="G298" s="234"/>
      <c r="H298" s="236" t="s">
        <v>19</v>
      </c>
      <c r="I298" s="238"/>
      <c r="J298" s="234"/>
      <c r="K298" s="234"/>
      <c r="L298" s="239"/>
      <c r="M298" s="240"/>
      <c r="N298" s="241"/>
      <c r="O298" s="241"/>
      <c r="P298" s="241"/>
      <c r="Q298" s="241"/>
      <c r="R298" s="241"/>
      <c r="S298" s="241"/>
      <c r="T298" s="242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3" t="s">
        <v>177</v>
      </c>
      <c r="AU298" s="243" t="s">
        <v>81</v>
      </c>
      <c r="AV298" s="13" t="s">
        <v>79</v>
      </c>
      <c r="AW298" s="13" t="s">
        <v>33</v>
      </c>
      <c r="AX298" s="13" t="s">
        <v>71</v>
      </c>
      <c r="AY298" s="243" t="s">
        <v>166</v>
      </c>
    </row>
    <row r="299" s="14" customFormat="1">
      <c r="A299" s="14"/>
      <c r="B299" s="244"/>
      <c r="C299" s="245"/>
      <c r="D299" s="235" t="s">
        <v>177</v>
      </c>
      <c r="E299" s="246" t="s">
        <v>19</v>
      </c>
      <c r="F299" s="247" t="s">
        <v>594</v>
      </c>
      <c r="G299" s="245"/>
      <c r="H299" s="248">
        <v>10.5</v>
      </c>
      <c r="I299" s="249"/>
      <c r="J299" s="245"/>
      <c r="K299" s="245"/>
      <c r="L299" s="250"/>
      <c r="M299" s="251"/>
      <c r="N299" s="252"/>
      <c r="O299" s="252"/>
      <c r="P299" s="252"/>
      <c r="Q299" s="252"/>
      <c r="R299" s="252"/>
      <c r="S299" s="252"/>
      <c r="T299" s="253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4" t="s">
        <v>177</v>
      </c>
      <c r="AU299" s="254" t="s">
        <v>81</v>
      </c>
      <c r="AV299" s="14" t="s">
        <v>81</v>
      </c>
      <c r="AW299" s="14" t="s">
        <v>33</v>
      </c>
      <c r="AX299" s="14" t="s">
        <v>71</v>
      </c>
      <c r="AY299" s="254" t="s">
        <v>166</v>
      </c>
    </row>
    <row r="300" s="15" customFormat="1">
      <c r="A300" s="15"/>
      <c r="B300" s="255"/>
      <c r="C300" s="256"/>
      <c r="D300" s="235" t="s">
        <v>177</v>
      </c>
      <c r="E300" s="257" t="s">
        <v>19</v>
      </c>
      <c r="F300" s="258" t="s">
        <v>180</v>
      </c>
      <c r="G300" s="256"/>
      <c r="H300" s="259">
        <v>33.850000000000001</v>
      </c>
      <c r="I300" s="260"/>
      <c r="J300" s="256"/>
      <c r="K300" s="256"/>
      <c r="L300" s="261"/>
      <c r="M300" s="262"/>
      <c r="N300" s="263"/>
      <c r="O300" s="263"/>
      <c r="P300" s="263"/>
      <c r="Q300" s="263"/>
      <c r="R300" s="263"/>
      <c r="S300" s="263"/>
      <c r="T300" s="264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65" t="s">
        <v>177</v>
      </c>
      <c r="AU300" s="265" t="s">
        <v>81</v>
      </c>
      <c r="AV300" s="15" t="s">
        <v>173</v>
      </c>
      <c r="AW300" s="15" t="s">
        <v>33</v>
      </c>
      <c r="AX300" s="15" t="s">
        <v>79</v>
      </c>
      <c r="AY300" s="265" t="s">
        <v>166</v>
      </c>
    </row>
    <row r="301" s="2" customFormat="1" ht="16.5" customHeight="1">
      <c r="A301" s="41"/>
      <c r="B301" s="42"/>
      <c r="C301" s="283" t="s">
        <v>7</v>
      </c>
      <c r="D301" s="283" t="s">
        <v>392</v>
      </c>
      <c r="E301" s="284" t="s">
        <v>522</v>
      </c>
      <c r="F301" s="285" t="s">
        <v>523</v>
      </c>
      <c r="G301" s="286" t="s">
        <v>524</v>
      </c>
      <c r="H301" s="287">
        <v>74.469999999999999</v>
      </c>
      <c r="I301" s="288"/>
      <c r="J301" s="289">
        <f>ROUND(I301*H301,2)</f>
        <v>0</v>
      </c>
      <c r="K301" s="285" t="s">
        <v>476</v>
      </c>
      <c r="L301" s="290"/>
      <c r="M301" s="291" t="s">
        <v>19</v>
      </c>
      <c r="N301" s="292" t="s">
        <v>42</v>
      </c>
      <c r="O301" s="87"/>
      <c r="P301" s="224">
        <f>O301*H301</f>
        <v>0</v>
      </c>
      <c r="Q301" s="224">
        <v>0</v>
      </c>
      <c r="R301" s="224">
        <f>Q301*H301</f>
        <v>0</v>
      </c>
      <c r="S301" s="224">
        <v>0</v>
      </c>
      <c r="T301" s="225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6" t="s">
        <v>226</v>
      </c>
      <c r="AT301" s="226" t="s">
        <v>392</v>
      </c>
      <c r="AU301" s="226" t="s">
        <v>81</v>
      </c>
      <c r="AY301" s="20" t="s">
        <v>166</v>
      </c>
      <c r="BE301" s="227">
        <f>IF(N301="základní",J301,0)</f>
        <v>0</v>
      </c>
      <c r="BF301" s="227">
        <f>IF(N301="snížená",J301,0)</f>
        <v>0</v>
      </c>
      <c r="BG301" s="227">
        <f>IF(N301="zákl. přenesená",J301,0)</f>
        <v>0</v>
      </c>
      <c r="BH301" s="227">
        <f>IF(N301="sníž. přenesená",J301,0)</f>
        <v>0</v>
      </c>
      <c r="BI301" s="227">
        <f>IF(N301="nulová",J301,0)</f>
        <v>0</v>
      </c>
      <c r="BJ301" s="20" t="s">
        <v>79</v>
      </c>
      <c r="BK301" s="227">
        <f>ROUND(I301*H301,2)</f>
        <v>0</v>
      </c>
      <c r="BL301" s="20" t="s">
        <v>173</v>
      </c>
      <c r="BM301" s="226" t="s">
        <v>525</v>
      </c>
    </row>
    <row r="302" s="13" customFormat="1">
      <c r="A302" s="13"/>
      <c r="B302" s="233"/>
      <c r="C302" s="234"/>
      <c r="D302" s="235" t="s">
        <v>177</v>
      </c>
      <c r="E302" s="236" t="s">
        <v>19</v>
      </c>
      <c r="F302" s="237" t="s">
        <v>534</v>
      </c>
      <c r="G302" s="234"/>
      <c r="H302" s="236" t="s">
        <v>19</v>
      </c>
      <c r="I302" s="238"/>
      <c r="J302" s="234"/>
      <c r="K302" s="234"/>
      <c r="L302" s="239"/>
      <c r="M302" s="240"/>
      <c r="N302" s="241"/>
      <c r="O302" s="241"/>
      <c r="P302" s="241"/>
      <c r="Q302" s="241"/>
      <c r="R302" s="241"/>
      <c r="S302" s="241"/>
      <c r="T302" s="242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3" t="s">
        <v>177</v>
      </c>
      <c r="AU302" s="243" t="s">
        <v>81</v>
      </c>
      <c r="AV302" s="13" t="s">
        <v>79</v>
      </c>
      <c r="AW302" s="13" t="s">
        <v>33</v>
      </c>
      <c r="AX302" s="13" t="s">
        <v>71</v>
      </c>
      <c r="AY302" s="243" t="s">
        <v>166</v>
      </c>
    </row>
    <row r="303" s="13" customFormat="1">
      <c r="A303" s="13"/>
      <c r="B303" s="233"/>
      <c r="C303" s="234"/>
      <c r="D303" s="235" t="s">
        <v>177</v>
      </c>
      <c r="E303" s="236" t="s">
        <v>19</v>
      </c>
      <c r="F303" s="237" t="s">
        <v>446</v>
      </c>
      <c r="G303" s="234"/>
      <c r="H303" s="236" t="s">
        <v>19</v>
      </c>
      <c r="I303" s="238"/>
      <c r="J303" s="234"/>
      <c r="K303" s="234"/>
      <c r="L303" s="239"/>
      <c r="M303" s="240"/>
      <c r="N303" s="241"/>
      <c r="O303" s="241"/>
      <c r="P303" s="241"/>
      <c r="Q303" s="241"/>
      <c r="R303" s="241"/>
      <c r="S303" s="241"/>
      <c r="T303" s="242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3" t="s">
        <v>177</v>
      </c>
      <c r="AU303" s="243" t="s">
        <v>81</v>
      </c>
      <c r="AV303" s="13" t="s">
        <v>79</v>
      </c>
      <c r="AW303" s="13" t="s">
        <v>33</v>
      </c>
      <c r="AX303" s="13" t="s">
        <v>71</v>
      </c>
      <c r="AY303" s="243" t="s">
        <v>166</v>
      </c>
    </row>
    <row r="304" s="13" customFormat="1">
      <c r="A304" s="13"/>
      <c r="B304" s="233"/>
      <c r="C304" s="234"/>
      <c r="D304" s="235" t="s">
        <v>177</v>
      </c>
      <c r="E304" s="236" t="s">
        <v>19</v>
      </c>
      <c r="F304" s="237" t="s">
        <v>568</v>
      </c>
      <c r="G304" s="234"/>
      <c r="H304" s="236" t="s">
        <v>19</v>
      </c>
      <c r="I304" s="238"/>
      <c r="J304" s="234"/>
      <c r="K304" s="234"/>
      <c r="L304" s="239"/>
      <c r="M304" s="240"/>
      <c r="N304" s="241"/>
      <c r="O304" s="241"/>
      <c r="P304" s="241"/>
      <c r="Q304" s="241"/>
      <c r="R304" s="241"/>
      <c r="S304" s="241"/>
      <c r="T304" s="242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3" t="s">
        <v>177</v>
      </c>
      <c r="AU304" s="243" t="s">
        <v>81</v>
      </c>
      <c r="AV304" s="13" t="s">
        <v>79</v>
      </c>
      <c r="AW304" s="13" t="s">
        <v>33</v>
      </c>
      <c r="AX304" s="13" t="s">
        <v>71</v>
      </c>
      <c r="AY304" s="243" t="s">
        <v>166</v>
      </c>
    </row>
    <row r="305" s="14" customFormat="1">
      <c r="A305" s="14"/>
      <c r="B305" s="244"/>
      <c r="C305" s="245"/>
      <c r="D305" s="235" t="s">
        <v>177</v>
      </c>
      <c r="E305" s="246" t="s">
        <v>19</v>
      </c>
      <c r="F305" s="247" t="s">
        <v>595</v>
      </c>
      <c r="G305" s="245"/>
      <c r="H305" s="248">
        <v>11.01</v>
      </c>
      <c r="I305" s="249"/>
      <c r="J305" s="245"/>
      <c r="K305" s="245"/>
      <c r="L305" s="250"/>
      <c r="M305" s="251"/>
      <c r="N305" s="252"/>
      <c r="O305" s="252"/>
      <c r="P305" s="252"/>
      <c r="Q305" s="252"/>
      <c r="R305" s="252"/>
      <c r="S305" s="252"/>
      <c r="T305" s="253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54" t="s">
        <v>177</v>
      </c>
      <c r="AU305" s="254" t="s">
        <v>81</v>
      </c>
      <c r="AV305" s="14" t="s">
        <v>81</v>
      </c>
      <c r="AW305" s="14" t="s">
        <v>33</v>
      </c>
      <c r="AX305" s="14" t="s">
        <v>71</v>
      </c>
      <c r="AY305" s="254" t="s">
        <v>166</v>
      </c>
    </row>
    <row r="306" s="13" customFormat="1">
      <c r="A306" s="13"/>
      <c r="B306" s="233"/>
      <c r="C306" s="234"/>
      <c r="D306" s="235" t="s">
        <v>177</v>
      </c>
      <c r="E306" s="236" t="s">
        <v>19</v>
      </c>
      <c r="F306" s="237" t="s">
        <v>570</v>
      </c>
      <c r="G306" s="234"/>
      <c r="H306" s="236" t="s">
        <v>19</v>
      </c>
      <c r="I306" s="238"/>
      <c r="J306" s="234"/>
      <c r="K306" s="234"/>
      <c r="L306" s="239"/>
      <c r="M306" s="240"/>
      <c r="N306" s="241"/>
      <c r="O306" s="241"/>
      <c r="P306" s="241"/>
      <c r="Q306" s="241"/>
      <c r="R306" s="241"/>
      <c r="S306" s="241"/>
      <c r="T306" s="242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3" t="s">
        <v>177</v>
      </c>
      <c r="AU306" s="243" t="s">
        <v>81</v>
      </c>
      <c r="AV306" s="13" t="s">
        <v>79</v>
      </c>
      <c r="AW306" s="13" t="s">
        <v>33</v>
      </c>
      <c r="AX306" s="13" t="s">
        <v>71</v>
      </c>
      <c r="AY306" s="243" t="s">
        <v>166</v>
      </c>
    </row>
    <row r="307" s="14" customFormat="1">
      <c r="A307" s="14"/>
      <c r="B307" s="244"/>
      <c r="C307" s="245"/>
      <c r="D307" s="235" t="s">
        <v>177</v>
      </c>
      <c r="E307" s="246" t="s">
        <v>19</v>
      </c>
      <c r="F307" s="247" t="s">
        <v>595</v>
      </c>
      <c r="G307" s="245"/>
      <c r="H307" s="248">
        <v>11.01</v>
      </c>
      <c r="I307" s="249"/>
      <c r="J307" s="245"/>
      <c r="K307" s="245"/>
      <c r="L307" s="250"/>
      <c r="M307" s="251"/>
      <c r="N307" s="252"/>
      <c r="O307" s="252"/>
      <c r="P307" s="252"/>
      <c r="Q307" s="252"/>
      <c r="R307" s="252"/>
      <c r="S307" s="252"/>
      <c r="T307" s="253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4" t="s">
        <v>177</v>
      </c>
      <c r="AU307" s="254" t="s">
        <v>81</v>
      </c>
      <c r="AV307" s="14" t="s">
        <v>81</v>
      </c>
      <c r="AW307" s="14" t="s">
        <v>33</v>
      </c>
      <c r="AX307" s="14" t="s">
        <v>71</v>
      </c>
      <c r="AY307" s="254" t="s">
        <v>166</v>
      </c>
    </row>
    <row r="308" s="13" customFormat="1">
      <c r="A308" s="13"/>
      <c r="B308" s="233"/>
      <c r="C308" s="234"/>
      <c r="D308" s="235" t="s">
        <v>177</v>
      </c>
      <c r="E308" s="236" t="s">
        <v>19</v>
      </c>
      <c r="F308" s="237" t="s">
        <v>571</v>
      </c>
      <c r="G308" s="234"/>
      <c r="H308" s="236" t="s">
        <v>19</v>
      </c>
      <c r="I308" s="238"/>
      <c r="J308" s="234"/>
      <c r="K308" s="234"/>
      <c r="L308" s="239"/>
      <c r="M308" s="240"/>
      <c r="N308" s="241"/>
      <c r="O308" s="241"/>
      <c r="P308" s="241"/>
      <c r="Q308" s="241"/>
      <c r="R308" s="241"/>
      <c r="S308" s="241"/>
      <c r="T308" s="242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3" t="s">
        <v>177</v>
      </c>
      <c r="AU308" s="243" t="s">
        <v>81</v>
      </c>
      <c r="AV308" s="13" t="s">
        <v>79</v>
      </c>
      <c r="AW308" s="13" t="s">
        <v>33</v>
      </c>
      <c r="AX308" s="13" t="s">
        <v>71</v>
      </c>
      <c r="AY308" s="243" t="s">
        <v>166</v>
      </c>
    </row>
    <row r="309" s="14" customFormat="1">
      <c r="A309" s="14"/>
      <c r="B309" s="244"/>
      <c r="C309" s="245"/>
      <c r="D309" s="235" t="s">
        <v>177</v>
      </c>
      <c r="E309" s="246" t="s">
        <v>19</v>
      </c>
      <c r="F309" s="247" t="s">
        <v>596</v>
      </c>
      <c r="G309" s="245"/>
      <c r="H309" s="248">
        <v>18.600000000000001</v>
      </c>
      <c r="I309" s="249"/>
      <c r="J309" s="245"/>
      <c r="K309" s="245"/>
      <c r="L309" s="250"/>
      <c r="M309" s="251"/>
      <c r="N309" s="252"/>
      <c r="O309" s="252"/>
      <c r="P309" s="252"/>
      <c r="Q309" s="252"/>
      <c r="R309" s="252"/>
      <c r="S309" s="252"/>
      <c r="T309" s="253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4" t="s">
        <v>177</v>
      </c>
      <c r="AU309" s="254" t="s">
        <v>81</v>
      </c>
      <c r="AV309" s="14" t="s">
        <v>81</v>
      </c>
      <c r="AW309" s="14" t="s">
        <v>33</v>
      </c>
      <c r="AX309" s="14" t="s">
        <v>71</v>
      </c>
      <c r="AY309" s="254" t="s">
        <v>166</v>
      </c>
    </row>
    <row r="310" s="13" customFormat="1">
      <c r="A310" s="13"/>
      <c r="B310" s="233"/>
      <c r="C310" s="234"/>
      <c r="D310" s="235" t="s">
        <v>177</v>
      </c>
      <c r="E310" s="236" t="s">
        <v>19</v>
      </c>
      <c r="F310" s="237" t="s">
        <v>573</v>
      </c>
      <c r="G310" s="234"/>
      <c r="H310" s="236" t="s">
        <v>19</v>
      </c>
      <c r="I310" s="238"/>
      <c r="J310" s="234"/>
      <c r="K310" s="234"/>
      <c r="L310" s="239"/>
      <c r="M310" s="240"/>
      <c r="N310" s="241"/>
      <c r="O310" s="241"/>
      <c r="P310" s="241"/>
      <c r="Q310" s="241"/>
      <c r="R310" s="241"/>
      <c r="S310" s="241"/>
      <c r="T310" s="242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3" t="s">
        <v>177</v>
      </c>
      <c r="AU310" s="243" t="s">
        <v>81</v>
      </c>
      <c r="AV310" s="13" t="s">
        <v>79</v>
      </c>
      <c r="AW310" s="13" t="s">
        <v>33</v>
      </c>
      <c r="AX310" s="13" t="s">
        <v>71</v>
      </c>
      <c r="AY310" s="243" t="s">
        <v>166</v>
      </c>
    </row>
    <row r="311" s="14" customFormat="1">
      <c r="A311" s="14"/>
      <c r="B311" s="244"/>
      <c r="C311" s="245"/>
      <c r="D311" s="235" t="s">
        <v>177</v>
      </c>
      <c r="E311" s="246" t="s">
        <v>19</v>
      </c>
      <c r="F311" s="247" t="s">
        <v>597</v>
      </c>
      <c r="G311" s="245"/>
      <c r="H311" s="248">
        <v>6.0800000000000001</v>
      </c>
      <c r="I311" s="249"/>
      <c r="J311" s="245"/>
      <c r="K311" s="245"/>
      <c r="L311" s="250"/>
      <c r="M311" s="251"/>
      <c r="N311" s="252"/>
      <c r="O311" s="252"/>
      <c r="P311" s="252"/>
      <c r="Q311" s="252"/>
      <c r="R311" s="252"/>
      <c r="S311" s="252"/>
      <c r="T311" s="253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4" t="s">
        <v>177</v>
      </c>
      <c r="AU311" s="254" t="s">
        <v>81</v>
      </c>
      <c r="AV311" s="14" t="s">
        <v>81</v>
      </c>
      <c r="AW311" s="14" t="s">
        <v>33</v>
      </c>
      <c r="AX311" s="14" t="s">
        <v>71</v>
      </c>
      <c r="AY311" s="254" t="s">
        <v>166</v>
      </c>
    </row>
    <row r="312" s="13" customFormat="1">
      <c r="A312" s="13"/>
      <c r="B312" s="233"/>
      <c r="C312" s="234"/>
      <c r="D312" s="235" t="s">
        <v>177</v>
      </c>
      <c r="E312" s="236" t="s">
        <v>19</v>
      </c>
      <c r="F312" s="237" t="s">
        <v>575</v>
      </c>
      <c r="G312" s="234"/>
      <c r="H312" s="236" t="s">
        <v>19</v>
      </c>
      <c r="I312" s="238"/>
      <c r="J312" s="234"/>
      <c r="K312" s="234"/>
      <c r="L312" s="239"/>
      <c r="M312" s="240"/>
      <c r="N312" s="241"/>
      <c r="O312" s="241"/>
      <c r="P312" s="241"/>
      <c r="Q312" s="241"/>
      <c r="R312" s="241"/>
      <c r="S312" s="241"/>
      <c r="T312" s="242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3" t="s">
        <v>177</v>
      </c>
      <c r="AU312" s="243" t="s">
        <v>81</v>
      </c>
      <c r="AV312" s="13" t="s">
        <v>79</v>
      </c>
      <c r="AW312" s="13" t="s">
        <v>33</v>
      </c>
      <c r="AX312" s="13" t="s">
        <v>71</v>
      </c>
      <c r="AY312" s="243" t="s">
        <v>166</v>
      </c>
    </row>
    <row r="313" s="14" customFormat="1">
      <c r="A313" s="14"/>
      <c r="B313" s="244"/>
      <c r="C313" s="245"/>
      <c r="D313" s="235" t="s">
        <v>177</v>
      </c>
      <c r="E313" s="246" t="s">
        <v>19</v>
      </c>
      <c r="F313" s="247" t="s">
        <v>598</v>
      </c>
      <c r="G313" s="245"/>
      <c r="H313" s="248">
        <v>21</v>
      </c>
      <c r="I313" s="249"/>
      <c r="J313" s="245"/>
      <c r="K313" s="245"/>
      <c r="L313" s="250"/>
      <c r="M313" s="251"/>
      <c r="N313" s="252"/>
      <c r="O313" s="252"/>
      <c r="P313" s="252"/>
      <c r="Q313" s="252"/>
      <c r="R313" s="252"/>
      <c r="S313" s="252"/>
      <c r="T313" s="253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4" t="s">
        <v>177</v>
      </c>
      <c r="AU313" s="254" t="s">
        <v>81</v>
      </c>
      <c r="AV313" s="14" t="s">
        <v>81</v>
      </c>
      <c r="AW313" s="14" t="s">
        <v>33</v>
      </c>
      <c r="AX313" s="14" t="s">
        <v>71</v>
      </c>
      <c r="AY313" s="254" t="s">
        <v>166</v>
      </c>
    </row>
    <row r="314" s="15" customFormat="1">
      <c r="A314" s="15"/>
      <c r="B314" s="255"/>
      <c r="C314" s="256"/>
      <c r="D314" s="235" t="s">
        <v>177</v>
      </c>
      <c r="E314" s="257" t="s">
        <v>19</v>
      </c>
      <c r="F314" s="258" t="s">
        <v>180</v>
      </c>
      <c r="G314" s="256"/>
      <c r="H314" s="259">
        <v>67.700000000000003</v>
      </c>
      <c r="I314" s="260"/>
      <c r="J314" s="256"/>
      <c r="K314" s="256"/>
      <c r="L314" s="261"/>
      <c r="M314" s="262"/>
      <c r="N314" s="263"/>
      <c r="O314" s="263"/>
      <c r="P314" s="263"/>
      <c r="Q314" s="263"/>
      <c r="R314" s="263"/>
      <c r="S314" s="263"/>
      <c r="T314" s="264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T314" s="265" t="s">
        <v>177</v>
      </c>
      <c r="AU314" s="265" t="s">
        <v>81</v>
      </c>
      <c r="AV314" s="15" t="s">
        <v>173</v>
      </c>
      <c r="AW314" s="15" t="s">
        <v>33</v>
      </c>
      <c r="AX314" s="15" t="s">
        <v>79</v>
      </c>
      <c r="AY314" s="265" t="s">
        <v>166</v>
      </c>
    </row>
    <row r="315" s="14" customFormat="1">
      <c r="A315" s="14"/>
      <c r="B315" s="244"/>
      <c r="C315" s="245"/>
      <c r="D315" s="235" t="s">
        <v>177</v>
      </c>
      <c r="E315" s="245"/>
      <c r="F315" s="247" t="s">
        <v>599</v>
      </c>
      <c r="G315" s="245"/>
      <c r="H315" s="248">
        <v>74.469999999999999</v>
      </c>
      <c r="I315" s="249"/>
      <c r="J315" s="245"/>
      <c r="K315" s="245"/>
      <c r="L315" s="250"/>
      <c r="M315" s="251"/>
      <c r="N315" s="252"/>
      <c r="O315" s="252"/>
      <c r="P315" s="252"/>
      <c r="Q315" s="252"/>
      <c r="R315" s="252"/>
      <c r="S315" s="252"/>
      <c r="T315" s="253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54" t="s">
        <v>177</v>
      </c>
      <c r="AU315" s="254" t="s">
        <v>81</v>
      </c>
      <c r="AV315" s="14" t="s">
        <v>81</v>
      </c>
      <c r="AW315" s="14" t="s">
        <v>4</v>
      </c>
      <c r="AX315" s="14" t="s">
        <v>79</v>
      </c>
      <c r="AY315" s="254" t="s">
        <v>166</v>
      </c>
    </row>
    <row r="316" s="2" customFormat="1" ht="24.15" customHeight="1">
      <c r="A316" s="41"/>
      <c r="B316" s="42"/>
      <c r="C316" s="215" t="s">
        <v>600</v>
      </c>
      <c r="D316" s="215" t="s">
        <v>168</v>
      </c>
      <c r="E316" s="216" t="s">
        <v>601</v>
      </c>
      <c r="F316" s="217" t="s">
        <v>602</v>
      </c>
      <c r="G316" s="218" t="s">
        <v>171</v>
      </c>
      <c r="H316" s="219">
        <v>4</v>
      </c>
      <c r="I316" s="220"/>
      <c r="J316" s="221">
        <f>ROUND(I316*H316,2)</f>
        <v>0</v>
      </c>
      <c r="K316" s="217" t="s">
        <v>172</v>
      </c>
      <c r="L316" s="47"/>
      <c r="M316" s="222" t="s">
        <v>19</v>
      </c>
      <c r="N316" s="223" t="s">
        <v>42</v>
      </c>
      <c r="O316" s="87"/>
      <c r="P316" s="224">
        <f>O316*H316</f>
        <v>0</v>
      </c>
      <c r="Q316" s="224">
        <v>4.0000000000000003E-05</v>
      </c>
      <c r="R316" s="224">
        <f>Q316*H316</f>
        <v>0.00016000000000000001</v>
      </c>
      <c r="S316" s="224">
        <v>0</v>
      </c>
      <c r="T316" s="225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226" t="s">
        <v>173</v>
      </c>
      <c r="AT316" s="226" t="s">
        <v>168</v>
      </c>
      <c r="AU316" s="226" t="s">
        <v>81</v>
      </c>
      <c r="AY316" s="20" t="s">
        <v>166</v>
      </c>
      <c r="BE316" s="227">
        <f>IF(N316="základní",J316,0)</f>
        <v>0</v>
      </c>
      <c r="BF316" s="227">
        <f>IF(N316="snížená",J316,0)</f>
        <v>0</v>
      </c>
      <c r="BG316" s="227">
        <f>IF(N316="zákl. přenesená",J316,0)</f>
        <v>0</v>
      </c>
      <c r="BH316" s="227">
        <f>IF(N316="sníž. přenesená",J316,0)</f>
        <v>0</v>
      </c>
      <c r="BI316" s="227">
        <f>IF(N316="nulová",J316,0)</f>
        <v>0</v>
      </c>
      <c r="BJ316" s="20" t="s">
        <v>79</v>
      </c>
      <c r="BK316" s="227">
        <f>ROUND(I316*H316,2)</f>
        <v>0</v>
      </c>
      <c r="BL316" s="20" t="s">
        <v>173</v>
      </c>
      <c r="BM316" s="226" t="s">
        <v>603</v>
      </c>
    </row>
    <row r="317" s="2" customFormat="1">
      <c r="A317" s="41"/>
      <c r="B317" s="42"/>
      <c r="C317" s="43"/>
      <c r="D317" s="228" t="s">
        <v>175</v>
      </c>
      <c r="E317" s="43"/>
      <c r="F317" s="229" t="s">
        <v>604</v>
      </c>
      <c r="G317" s="43"/>
      <c r="H317" s="43"/>
      <c r="I317" s="230"/>
      <c r="J317" s="43"/>
      <c r="K317" s="43"/>
      <c r="L317" s="47"/>
      <c r="M317" s="231"/>
      <c r="N317" s="232"/>
      <c r="O317" s="87"/>
      <c r="P317" s="87"/>
      <c r="Q317" s="87"/>
      <c r="R317" s="87"/>
      <c r="S317" s="87"/>
      <c r="T317" s="88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0" t="s">
        <v>175</v>
      </c>
      <c r="AU317" s="20" t="s">
        <v>81</v>
      </c>
    </row>
    <row r="318" s="13" customFormat="1">
      <c r="A318" s="13"/>
      <c r="B318" s="233"/>
      <c r="C318" s="234"/>
      <c r="D318" s="235" t="s">
        <v>177</v>
      </c>
      <c r="E318" s="236" t="s">
        <v>19</v>
      </c>
      <c r="F318" s="237" t="s">
        <v>534</v>
      </c>
      <c r="G318" s="234"/>
      <c r="H318" s="236" t="s">
        <v>19</v>
      </c>
      <c r="I318" s="238"/>
      <c r="J318" s="234"/>
      <c r="K318" s="234"/>
      <c r="L318" s="239"/>
      <c r="M318" s="240"/>
      <c r="N318" s="241"/>
      <c r="O318" s="241"/>
      <c r="P318" s="241"/>
      <c r="Q318" s="241"/>
      <c r="R318" s="241"/>
      <c r="S318" s="241"/>
      <c r="T318" s="242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3" t="s">
        <v>177</v>
      </c>
      <c r="AU318" s="243" t="s">
        <v>81</v>
      </c>
      <c r="AV318" s="13" t="s">
        <v>79</v>
      </c>
      <c r="AW318" s="13" t="s">
        <v>33</v>
      </c>
      <c r="AX318" s="13" t="s">
        <v>71</v>
      </c>
      <c r="AY318" s="243" t="s">
        <v>166</v>
      </c>
    </row>
    <row r="319" s="13" customFormat="1">
      <c r="A319" s="13"/>
      <c r="B319" s="233"/>
      <c r="C319" s="234"/>
      <c r="D319" s="235" t="s">
        <v>177</v>
      </c>
      <c r="E319" s="236" t="s">
        <v>19</v>
      </c>
      <c r="F319" s="237" t="s">
        <v>589</v>
      </c>
      <c r="G319" s="234"/>
      <c r="H319" s="236" t="s">
        <v>19</v>
      </c>
      <c r="I319" s="238"/>
      <c r="J319" s="234"/>
      <c r="K319" s="234"/>
      <c r="L319" s="239"/>
      <c r="M319" s="240"/>
      <c r="N319" s="241"/>
      <c r="O319" s="241"/>
      <c r="P319" s="241"/>
      <c r="Q319" s="241"/>
      <c r="R319" s="241"/>
      <c r="S319" s="241"/>
      <c r="T319" s="242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3" t="s">
        <v>177</v>
      </c>
      <c r="AU319" s="243" t="s">
        <v>81</v>
      </c>
      <c r="AV319" s="13" t="s">
        <v>79</v>
      </c>
      <c r="AW319" s="13" t="s">
        <v>33</v>
      </c>
      <c r="AX319" s="13" t="s">
        <v>71</v>
      </c>
      <c r="AY319" s="243" t="s">
        <v>166</v>
      </c>
    </row>
    <row r="320" s="14" customFormat="1">
      <c r="A320" s="14"/>
      <c r="B320" s="244"/>
      <c r="C320" s="245"/>
      <c r="D320" s="235" t="s">
        <v>177</v>
      </c>
      <c r="E320" s="246" t="s">
        <v>19</v>
      </c>
      <c r="F320" s="247" t="s">
        <v>173</v>
      </c>
      <c r="G320" s="245"/>
      <c r="H320" s="248">
        <v>4</v>
      </c>
      <c r="I320" s="249"/>
      <c r="J320" s="245"/>
      <c r="K320" s="245"/>
      <c r="L320" s="250"/>
      <c r="M320" s="251"/>
      <c r="N320" s="252"/>
      <c r="O320" s="252"/>
      <c r="P320" s="252"/>
      <c r="Q320" s="252"/>
      <c r="R320" s="252"/>
      <c r="S320" s="252"/>
      <c r="T320" s="253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54" t="s">
        <v>177</v>
      </c>
      <c r="AU320" s="254" t="s">
        <v>81</v>
      </c>
      <c r="AV320" s="14" t="s">
        <v>81</v>
      </c>
      <c r="AW320" s="14" t="s">
        <v>33</v>
      </c>
      <c r="AX320" s="14" t="s">
        <v>71</v>
      </c>
      <c r="AY320" s="254" t="s">
        <v>166</v>
      </c>
    </row>
    <row r="321" s="15" customFormat="1">
      <c r="A321" s="15"/>
      <c r="B321" s="255"/>
      <c r="C321" s="256"/>
      <c r="D321" s="235" t="s">
        <v>177</v>
      </c>
      <c r="E321" s="257" t="s">
        <v>19</v>
      </c>
      <c r="F321" s="258" t="s">
        <v>180</v>
      </c>
      <c r="G321" s="256"/>
      <c r="H321" s="259">
        <v>4</v>
      </c>
      <c r="I321" s="260"/>
      <c r="J321" s="256"/>
      <c r="K321" s="256"/>
      <c r="L321" s="261"/>
      <c r="M321" s="262"/>
      <c r="N321" s="263"/>
      <c r="O321" s="263"/>
      <c r="P321" s="263"/>
      <c r="Q321" s="263"/>
      <c r="R321" s="263"/>
      <c r="S321" s="263"/>
      <c r="T321" s="264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T321" s="265" t="s">
        <v>177</v>
      </c>
      <c r="AU321" s="265" t="s">
        <v>81</v>
      </c>
      <c r="AV321" s="15" t="s">
        <v>173</v>
      </c>
      <c r="AW321" s="15" t="s">
        <v>33</v>
      </c>
      <c r="AX321" s="15" t="s">
        <v>79</v>
      </c>
      <c r="AY321" s="265" t="s">
        <v>166</v>
      </c>
    </row>
    <row r="322" s="2" customFormat="1" ht="21.75" customHeight="1">
      <c r="A322" s="41"/>
      <c r="B322" s="42"/>
      <c r="C322" s="215" t="s">
        <v>605</v>
      </c>
      <c r="D322" s="215" t="s">
        <v>168</v>
      </c>
      <c r="E322" s="216" t="s">
        <v>606</v>
      </c>
      <c r="F322" s="217" t="s">
        <v>607</v>
      </c>
      <c r="G322" s="218" t="s">
        <v>171</v>
      </c>
      <c r="H322" s="219">
        <v>4</v>
      </c>
      <c r="I322" s="220"/>
      <c r="J322" s="221">
        <f>ROUND(I322*H322,2)</f>
        <v>0</v>
      </c>
      <c r="K322" s="217" t="s">
        <v>172</v>
      </c>
      <c r="L322" s="47"/>
      <c r="M322" s="222" t="s">
        <v>19</v>
      </c>
      <c r="N322" s="223" t="s">
        <v>42</v>
      </c>
      <c r="O322" s="87"/>
      <c r="P322" s="224">
        <f>O322*H322</f>
        <v>0</v>
      </c>
      <c r="Q322" s="224">
        <v>0.00027999999999999998</v>
      </c>
      <c r="R322" s="224">
        <f>Q322*H322</f>
        <v>0.0011199999999999999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173</v>
      </c>
      <c r="AT322" s="226" t="s">
        <v>168</v>
      </c>
      <c r="AU322" s="226" t="s">
        <v>81</v>
      </c>
      <c r="AY322" s="20" t="s">
        <v>166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79</v>
      </c>
      <c r="BK322" s="227">
        <f>ROUND(I322*H322,2)</f>
        <v>0</v>
      </c>
      <c r="BL322" s="20" t="s">
        <v>173</v>
      </c>
      <c r="BM322" s="226" t="s">
        <v>608</v>
      </c>
    </row>
    <row r="323" s="2" customFormat="1">
      <c r="A323" s="41"/>
      <c r="B323" s="42"/>
      <c r="C323" s="43"/>
      <c r="D323" s="228" t="s">
        <v>175</v>
      </c>
      <c r="E323" s="43"/>
      <c r="F323" s="229" t="s">
        <v>609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175</v>
      </c>
      <c r="AU323" s="20" t="s">
        <v>81</v>
      </c>
    </row>
    <row r="324" s="13" customFormat="1">
      <c r="A324" s="13"/>
      <c r="B324" s="233"/>
      <c r="C324" s="234"/>
      <c r="D324" s="235" t="s">
        <v>177</v>
      </c>
      <c r="E324" s="236" t="s">
        <v>19</v>
      </c>
      <c r="F324" s="237" t="s">
        <v>534</v>
      </c>
      <c r="G324" s="234"/>
      <c r="H324" s="236" t="s">
        <v>19</v>
      </c>
      <c r="I324" s="238"/>
      <c r="J324" s="234"/>
      <c r="K324" s="234"/>
      <c r="L324" s="239"/>
      <c r="M324" s="240"/>
      <c r="N324" s="241"/>
      <c r="O324" s="241"/>
      <c r="P324" s="241"/>
      <c r="Q324" s="241"/>
      <c r="R324" s="241"/>
      <c r="S324" s="241"/>
      <c r="T324" s="242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3" t="s">
        <v>177</v>
      </c>
      <c r="AU324" s="243" t="s">
        <v>81</v>
      </c>
      <c r="AV324" s="13" t="s">
        <v>79</v>
      </c>
      <c r="AW324" s="13" t="s">
        <v>33</v>
      </c>
      <c r="AX324" s="13" t="s">
        <v>71</v>
      </c>
      <c r="AY324" s="243" t="s">
        <v>166</v>
      </c>
    </row>
    <row r="325" s="13" customFormat="1">
      <c r="A325" s="13"/>
      <c r="B325" s="233"/>
      <c r="C325" s="234"/>
      <c r="D325" s="235" t="s">
        <v>177</v>
      </c>
      <c r="E325" s="236" t="s">
        <v>19</v>
      </c>
      <c r="F325" s="237" t="s">
        <v>589</v>
      </c>
      <c r="G325" s="234"/>
      <c r="H325" s="236" t="s">
        <v>19</v>
      </c>
      <c r="I325" s="238"/>
      <c r="J325" s="234"/>
      <c r="K325" s="234"/>
      <c r="L325" s="239"/>
      <c r="M325" s="240"/>
      <c r="N325" s="241"/>
      <c r="O325" s="241"/>
      <c r="P325" s="241"/>
      <c r="Q325" s="241"/>
      <c r="R325" s="241"/>
      <c r="S325" s="241"/>
      <c r="T325" s="242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3" t="s">
        <v>177</v>
      </c>
      <c r="AU325" s="243" t="s">
        <v>81</v>
      </c>
      <c r="AV325" s="13" t="s">
        <v>79</v>
      </c>
      <c r="AW325" s="13" t="s">
        <v>33</v>
      </c>
      <c r="AX325" s="13" t="s">
        <v>71</v>
      </c>
      <c r="AY325" s="243" t="s">
        <v>166</v>
      </c>
    </row>
    <row r="326" s="14" customFormat="1">
      <c r="A326" s="14"/>
      <c r="B326" s="244"/>
      <c r="C326" s="245"/>
      <c r="D326" s="235" t="s">
        <v>177</v>
      </c>
      <c r="E326" s="246" t="s">
        <v>19</v>
      </c>
      <c r="F326" s="247" t="s">
        <v>173</v>
      </c>
      <c r="G326" s="245"/>
      <c r="H326" s="248">
        <v>4</v>
      </c>
      <c r="I326" s="249"/>
      <c r="J326" s="245"/>
      <c r="K326" s="245"/>
      <c r="L326" s="250"/>
      <c r="M326" s="251"/>
      <c r="N326" s="252"/>
      <c r="O326" s="252"/>
      <c r="P326" s="252"/>
      <c r="Q326" s="252"/>
      <c r="R326" s="252"/>
      <c r="S326" s="252"/>
      <c r="T326" s="253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4" t="s">
        <v>177</v>
      </c>
      <c r="AU326" s="254" t="s">
        <v>81</v>
      </c>
      <c r="AV326" s="14" t="s">
        <v>81</v>
      </c>
      <c r="AW326" s="14" t="s">
        <v>33</v>
      </c>
      <c r="AX326" s="14" t="s">
        <v>71</v>
      </c>
      <c r="AY326" s="254" t="s">
        <v>166</v>
      </c>
    </row>
    <row r="327" s="15" customFormat="1">
      <c r="A327" s="15"/>
      <c r="B327" s="255"/>
      <c r="C327" s="256"/>
      <c r="D327" s="235" t="s">
        <v>177</v>
      </c>
      <c r="E327" s="257" t="s">
        <v>19</v>
      </c>
      <c r="F327" s="258" t="s">
        <v>180</v>
      </c>
      <c r="G327" s="256"/>
      <c r="H327" s="259">
        <v>4</v>
      </c>
      <c r="I327" s="260"/>
      <c r="J327" s="256"/>
      <c r="K327" s="256"/>
      <c r="L327" s="261"/>
      <c r="M327" s="262"/>
      <c r="N327" s="263"/>
      <c r="O327" s="263"/>
      <c r="P327" s="263"/>
      <c r="Q327" s="263"/>
      <c r="R327" s="263"/>
      <c r="S327" s="263"/>
      <c r="T327" s="264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65" t="s">
        <v>177</v>
      </c>
      <c r="AU327" s="265" t="s">
        <v>81</v>
      </c>
      <c r="AV327" s="15" t="s">
        <v>173</v>
      </c>
      <c r="AW327" s="15" t="s">
        <v>33</v>
      </c>
      <c r="AX327" s="15" t="s">
        <v>79</v>
      </c>
      <c r="AY327" s="265" t="s">
        <v>166</v>
      </c>
    </row>
    <row r="328" s="2" customFormat="1" ht="24.15" customHeight="1">
      <c r="A328" s="41"/>
      <c r="B328" s="42"/>
      <c r="C328" s="283" t="s">
        <v>610</v>
      </c>
      <c r="D328" s="283" t="s">
        <v>392</v>
      </c>
      <c r="E328" s="284" t="s">
        <v>611</v>
      </c>
      <c r="F328" s="285" t="s">
        <v>612</v>
      </c>
      <c r="G328" s="286" t="s">
        <v>613</v>
      </c>
      <c r="H328" s="287">
        <v>0.040000000000000001</v>
      </c>
      <c r="I328" s="288"/>
      <c r="J328" s="289">
        <f>ROUND(I328*H328,2)</f>
        <v>0</v>
      </c>
      <c r="K328" s="285" t="s">
        <v>172</v>
      </c>
      <c r="L328" s="290"/>
      <c r="M328" s="291" t="s">
        <v>19</v>
      </c>
      <c r="N328" s="292" t="s">
        <v>42</v>
      </c>
      <c r="O328" s="87"/>
      <c r="P328" s="224">
        <f>O328*H328</f>
        <v>0</v>
      </c>
      <c r="Q328" s="224">
        <v>0.0033300000000000001</v>
      </c>
      <c r="R328" s="224">
        <f>Q328*H328</f>
        <v>0.00013320000000000001</v>
      </c>
      <c r="S328" s="224">
        <v>0</v>
      </c>
      <c r="T328" s="225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6" t="s">
        <v>226</v>
      </c>
      <c r="AT328" s="226" t="s">
        <v>392</v>
      </c>
      <c r="AU328" s="226" t="s">
        <v>81</v>
      </c>
      <c r="AY328" s="20" t="s">
        <v>166</v>
      </c>
      <c r="BE328" s="227">
        <f>IF(N328="základní",J328,0)</f>
        <v>0</v>
      </c>
      <c r="BF328" s="227">
        <f>IF(N328="snížená",J328,0)</f>
        <v>0</v>
      </c>
      <c r="BG328" s="227">
        <f>IF(N328="zákl. přenesená",J328,0)</f>
        <v>0</v>
      </c>
      <c r="BH328" s="227">
        <f>IF(N328="sníž. přenesená",J328,0)</f>
        <v>0</v>
      </c>
      <c r="BI328" s="227">
        <f>IF(N328="nulová",J328,0)</f>
        <v>0</v>
      </c>
      <c r="BJ328" s="20" t="s">
        <v>79</v>
      </c>
      <c r="BK328" s="227">
        <f>ROUND(I328*H328,2)</f>
        <v>0</v>
      </c>
      <c r="BL328" s="20" t="s">
        <v>173</v>
      </c>
      <c r="BM328" s="226" t="s">
        <v>614</v>
      </c>
    </row>
    <row r="329" s="13" customFormat="1">
      <c r="A329" s="13"/>
      <c r="B329" s="233"/>
      <c r="C329" s="234"/>
      <c r="D329" s="235" t="s">
        <v>177</v>
      </c>
      <c r="E329" s="236" t="s">
        <v>19</v>
      </c>
      <c r="F329" s="237" t="s">
        <v>534</v>
      </c>
      <c r="G329" s="234"/>
      <c r="H329" s="236" t="s">
        <v>19</v>
      </c>
      <c r="I329" s="238"/>
      <c r="J329" s="234"/>
      <c r="K329" s="234"/>
      <c r="L329" s="239"/>
      <c r="M329" s="240"/>
      <c r="N329" s="241"/>
      <c r="O329" s="241"/>
      <c r="P329" s="241"/>
      <c r="Q329" s="241"/>
      <c r="R329" s="241"/>
      <c r="S329" s="241"/>
      <c r="T329" s="242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3" t="s">
        <v>177</v>
      </c>
      <c r="AU329" s="243" t="s">
        <v>81</v>
      </c>
      <c r="AV329" s="13" t="s">
        <v>79</v>
      </c>
      <c r="AW329" s="13" t="s">
        <v>33</v>
      </c>
      <c r="AX329" s="13" t="s">
        <v>71</v>
      </c>
      <c r="AY329" s="243" t="s">
        <v>166</v>
      </c>
    </row>
    <row r="330" s="13" customFormat="1">
      <c r="A330" s="13"/>
      <c r="B330" s="233"/>
      <c r="C330" s="234"/>
      <c r="D330" s="235" t="s">
        <v>177</v>
      </c>
      <c r="E330" s="236" t="s">
        <v>19</v>
      </c>
      <c r="F330" s="237" t="s">
        <v>589</v>
      </c>
      <c r="G330" s="234"/>
      <c r="H330" s="236" t="s">
        <v>19</v>
      </c>
      <c r="I330" s="238"/>
      <c r="J330" s="234"/>
      <c r="K330" s="234"/>
      <c r="L330" s="239"/>
      <c r="M330" s="240"/>
      <c r="N330" s="241"/>
      <c r="O330" s="241"/>
      <c r="P330" s="241"/>
      <c r="Q330" s="241"/>
      <c r="R330" s="241"/>
      <c r="S330" s="241"/>
      <c r="T330" s="242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3" t="s">
        <v>177</v>
      </c>
      <c r="AU330" s="243" t="s">
        <v>81</v>
      </c>
      <c r="AV330" s="13" t="s">
        <v>79</v>
      </c>
      <c r="AW330" s="13" t="s">
        <v>33</v>
      </c>
      <c r="AX330" s="13" t="s">
        <v>71</v>
      </c>
      <c r="AY330" s="243" t="s">
        <v>166</v>
      </c>
    </row>
    <row r="331" s="14" customFormat="1">
      <c r="A331" s="14"/>
      <c r="B331" s="244"/>
      <c r="C331" s="245"/>
      <c r="D331" s="235" t="s">
        <v>177</v>
      </c>
      <c r="E331" s="246" t="s">
        <v>19</v>
      </c>
      <c r="F331" s="247" t="s">
        <v>615</v>
      </c>
      <c r="G331" s="245"/>
      <c r="H331" s="248">
        <v>0.040000000000000001</v>
      </c>
      <c r="I331" s="249"/>
      <c r="J331" s="245"/>
      <c r="K331" s="245"/>
      <c r="L331" s="250"/>
      <c r="M331" s="251"/>
      <c r="N331" s="252"/>
      <c r="O331" s="252"/>
      <c r="P331" s="252"/>
      <c r="Q331" s="252"/>
      <c r="R331" s="252"/>
      <c r="S331" s="252"/>
      <c r="T331" s="253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54" t="s">
        <v>177</v>
      </c>
      <c r="AU331" s="254" t="s">
        <v>81</v>
      </c>
      <c r="AV331" s="14" t="s">
        <v>81</v>
      </c>
      <c r="AW331" s="14" t="s">
        <v>33</v>
      </c>
      <c r="AX331" s="14" t="s">
        <v>71</v>
      </c>
      <c r="AY331" s="254" t="s">
        <v>166</v>
      </c>
    </row>
    <row r="332" s="15" customFormat="1">
      <c r="A332" s="15"/>
      <c r="B332" s="255"/>
      <c r="C332" s="256"/>
      <c r="D332" s="235" t="s">
        <v>177</v>
      </c>
      <c r="E332" s="257" t="s">
        <v>19</v>
      </c>
      <c r="F332" s="258" t="s">
        <v>180</v>
      </c>
      <c r="G332" s="256"/>
      <c r="H332" s="259">
        <v>0.040000000000000001</v>
      </c>
      <c r="I332" s="260"/>
      <c r="J332" s="256"/>
      <c r="K332" s="256"/>
      <c r="L332" s="261"/>
      <c r="M332" s="262"/>
      <c r="N332" s="263"/>
      <c r="O332" s="263"/>
      <c r="P332" s="263"/>
      <c r="Q332" s="263"/>
      <c r="R332" s="263"/>
      <c r="S332" s="263"/>
      <c r="T332" s="264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T332" s="265" t="s">
        <v>177</v>
      </c>
      <c r="AU332" s="265" t="s">
        <v>81</v>
      </c>
      <c r="AV332" s="15" t="s">
        <v>173</v>
      </c>
      <c r="AW332" s="15" t="s">
        <v>33</v>
      </c>
      <c r="AX332" s="15" t="s">
        <v>79</v>
      </c>
      <c r="AY332" s="265" t="s">
        <v>166</v>
      </c>
    </row>
    <row r="333" s="2" customFormat="1" ht="24.15" customHeight="1">
      <c r="A333" s="41"/>
      <c r="B333" s="42"/>
      <c r="C333" s="283" t="s">
        <v>616</v>
      </c>
      <c r="D333" s="283" t="s">
        <v>392</v>
      </c>
      <c r="E333" s="284" t="s">
        <v>617</v>
      </c>
      <c r="F333" s="285" t="s">
        <v>618</v>
      </c>
      <c r="G333" s="286" t="s">
        <v>613</v>
      </c>
      <c r="H333" s="287">
        <v>0.040000000000000001</v>
      </c>
      <c r="I333" s="288"/>
      <c r="J333" s="289">
        <f>ROUND(I333*H333,2)</f>
        <v>0</v>
      </c>
      <c r="K333" s="285" t="s">
        <v>172</v>
      </c>
      <c r="L333" s="290"/>
      <c r="M333" s="291" t="s">
        <v>19</v>
      </c>
      <c r="N333" s="292" t="s">
        <v>42</v>
      </c>
      <c r="O333" s="87"/>
      <c r="P333" s="224">
        <f>O333*H333</f>
        <v>0</v>
      </c>
      <c r="Q333" s="224">
        <v>0.0011299999999999999</v>
      </c>
      <c r="R333" s="224">
        <f>Q333*H333</f>
        <v>4.5200000000000001E-05</v>
      </c>
      <c r="S333" s="224">
        <v>0</v>
      </c>
      <c r="T333" s="225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226" t="s">
        <v>226</v>
      </c>
      <c r="AT333" s="226" t="s">
        <v>392</v>
      </c>
      <c r="AU333" s="226" t="s">
        <v>81</v>
      </c>
      <c r="AY333" s="20" t="s">
        <v>166</v>
      </c>
      <c r="BE333" s="227">
        <f>IF(N333="základní",J333,0)</f>
        <v>0</v>
      </c>
      <c r="BF333" s="227">
        <f>IF(N333="snížená",J333,0)</f>
        <v>0</v>
      </c>
      <c r="BG333" s="227">
        <f>IF(N333="zákl. přenesená",J333,0)</f>
        <v>0</v>
      </c>
      <c r="BH333" s="227">
        <f>IF(N333="sníž. přenesená",J333,0)</f>
        <v>0</v>
      </c>
      <c r="BI333" s="227">
        <f>IF(N333="nulová",J333,0)</f>
        <v>0</v>
      </c>
      <c r="BJ333" s="20" t="s">
        <v>79</v>
      </c>
      <c r="BK333" s="227">
        <f>ROUND(I333*H333,2)</f>
        <v>0</v>
      </c>
      <c r="BL333" s="20" t="s">
        <v>173</v>
      </c>
      <c r="BM333" s="226" t="s">
        <v>619</v>
      </c>
    </row>
    <row r="334" s="13" customFormat="1">
      <c r="A334" s="13"/>
      <c r="B334" s="233"/>
      <c r="C334" s="234"/>
      <c r="D334" s="235" t="s">
        <v>177</v>
      </c>
      <c r="E334" s="236" t="s">
        <v>19</v>
      </c>
      <c r="F334" s="237" t="s">
        <v>534</v>
      </c>
      <c r="G334" s="234"/>
      <c r="H334" s="236" t="s">
        <v>19</v>
      </c>
      <c r="I334" s="238"/>
      <c r="J334" s="234"/>
      <c r="K334" s="234"/>
      <c r="L334" s="239"/>
      <c r="M334" s="240"/>
      <c r="N334" s="241"/>
      <c r="O334" s="241"/>
      <c r="P334" s="241"/>
      <c r="Q334" s="241"/>
      <c r="R334" s="241"/>
      <c r="S334" s="241"/>
      <c r="T334" s="242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3" t="s">
        <v>177</v>
      </c>
      <c r="AU334" s="243" t="s">
        <v>81</v>
      </c>
      <c r="AV334" s="13" t="s">
        <v>79</v>
      </c>
      <c r="AW334" s="13" t="s">
        <v>33</v>
      </c>
      <c r="AX334" s="13" t="s">
        <v>71</v>
      </c>
      <c r="AY334" s="243" t="s">
        <v>166</v>
      </c>
    </row>
    <row r="335" s="13" customFormat="1">
      <c r="A335" s="13"/>
      <c r="B335" s="233"/>
      <c r="C335" s="234"/>
      <c r="D335" s="235" t="s">
        <v>177</v>
      </c>
      <c r="E335" s="236" t="s">
        <v>19</v>
      </c>
      <c r="F335" s="237" t="s">
        <v>589</v>
      </c>
      <c r="G335" s="234"/>
      <c r="H335" s="236" t="s">
        <v>19</v>
      </c>
      <c r="I335" s="238"/>
      <c r="J335" s="234"/>
      <c r="K335" s="234"/>
      <c r="L335" s="239"/>
      <c r="M335" s="240"/>
      <c r="N335" s="241"/>
      <c r="O335" s="241"/>
      <c r="P335" s="241"/>
      <c r="Q335" s="241"/>
      <c r="R335" s="241"/>
      <c r="S335" s="241"/>
      <c r="T335" s="242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3" t="s">
        <v>177</v>
      </c>
      <c r="AU335" s="243" t="s">
        <v>81</v>
      </c>
      <c r="AV335" s="13" t="s">
        <v>79</v>
      </c>
      <c r="AW335" s="13" t="s">
        <v>33</v>
      </c>
      <c r="AX335" s="13" t="s">
        <v>71</v>
      </c>
      <c r="AY335" s="243" t="s">
        <v>166</v>
      </c>
    </row>
    <row r="336" s="14" customFormat="1">
      <c r="A336" s="14"/>
      <c r="B336" s="244"/>
      <c r="C336" s="245"/>
      <c r="D336" s="235" t="s">
        <v>177</v>
      </c>
      <c r="E336" s="246" t="s">
        <v>19</v>
      </c>
      <c r="F336" s="247" t="s">
        <v>615</v>
      </c>
      <c r="G336" s="245"/>
      <c r="H336" s="248">
        <v>0.040000000000000001</v>
      </c>
      <c r="I336" s="249"/>
      <c r="J336" s="245"/>
      <c r="K336" s="245"/>
      <c r="L336" s="250"/>
      <c r="M336" s="251"/>
      <c r="N336" s="252"/>
      <c r="O336" s="252"/>
      <c r="P336" s="252"/>
      <c r="Q336" s="252"/>
      <c r="R336" s="252"/>
      <c r="S336" s="252"/>
      <c r="T336" s="253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4" t="s">
        <v>177</v>
      </c>
      <c r="AU336" s="254" t="s">
        <v>81</v>
      </c>
      <c r="AV336" s="14" t="s">
        <v>81</v>
      </c>
      <c r="AW336" s="14" t="s">
        <v>33</v>
      </c>
      <c r="AX336" s="14" t="s">
        <v>71</v>
      </c>
      <c r="AY336" s="254" t="s">
        <v>166</v>
      </c>
    </row>
    <row r="337" s="15" customFormat="1">
      <c r="A337" s="15"/>
      <c r="B337" s="255"/>
      <c r="C337" s="256"/>
      <c r="D337" s="235" t="s">
        <v>177</v>
      </c>
      <c r="E337" s="257" t="s">
        <v>19</v>
      </c>
      <c r="F337" s="258" t="s">
        <v>180</v>
      </c>
      <c r="G337" s="256"/>
      <c r="H337" s="259">
        <v>0.040000000000000001</v>
      </c>
      <c r="I337" s="260"/>
      <c r="J337" s="256"/>
      <c r="K337" s="256"/>
      <c r="L337" s="261"/>
      <c r="M337" s="262"/>
      <c r="N337" s="263"/>
      <c r="O337" s="263"/>
      <c r="P337" s="263"/>
      <c r="Q337" s="263"/>
      <c r="R337" s="263"/>
      <c r="S337" s="263"/>
      <c r="T337" s="264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T337" s="265" t="s">
        <v>177</v>
      </c>
      <c r="AU337" s="265" t="s">
        <v>81</v>
      </c>
      <c r="AV337" s="15" t="s">
        <v>173</v>
      </c>
      <c r="AW337" s="15" t="s">
        <v>33</v>
      </c>
      <c r="AX337" s="15" t="s">
        <v>79</v>
      </c>
      <c r="AY337" s="265" t="s">
        <v>166</v>
      </c>
    </row>
    <row r="338" s="12" customFormat="1" ht="22.8" customHeight="1">
      <c r="A338" s="12"/>
      <c r="B338" s="199"/>
      <c r="C338" s="200"/>
      <c r="D338" s="201" t="s">
        <v>70</v>
      </c>
      <c r="E338" s="213" t="s">
        <v>323</v>
      </c>
      <c r="F338" s="213" t="s">
        <v>324</v>
      </c>
      <c r="G338" s="200"/>
      <c r="H338" s="200"/>
      <c r="I338" s="203"/>
      <c r="J338" s="214">
        <f>BK338</f>
        <v>0</v>
      </c>
      <c r="K338" s="200"/>
      <c r="L338" s="205"/>
      <c r="M338" s="206"/>
      <c r="N338" s="207"/>
      <c r="O338" s="207"/>
      <c r="P338" s="208">
        <f>SUM(P339:P340)</f>
        <v>0</v>
      </c>
      <c r="Q338" s="207"/>
      <c r="R338" s="208">
        <f>SUM(R339:R340)</f>
        <v>0</v>
      </c>
      <c r="S338" s="207"/>
      <c r="T338" s="209">
        <f>SUM(T339:T340)</f>
        <v>0</v>
      </c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R338" s="210" t="s">
        <v>79</v>
      </c>
      <c r="AT338" s="211" t="s">
        <v>70</v>
      </c>
      <c r="AU338" s="211" t="s">
        <v>79</v>
      </c>
      <c r="AY338" s="210" t="s">
        <v>166</v>
      </c>
      <c r="BK338" s="212">
        <f>SUM(BK339:BK340)</f>
        <v>0</v>
      </c>
    </row>
    <row r="339" s="2" customFormat="1" ht="37.8" customHeight="1">
      <c r="A339" s="41"/>
      <c r="B339" s="42"/>
      <c r="C339" s="215" t="s">
        <v>620</v>
      </c>
      <c r="D339" s="215" t="s">
        <v>168</v>
      </c>
      <c r="E339" s="216" t="s">
        <v>326</v>
      </c>
      <c r="F339" s="217" t="s">
        <v>327</v>
      </c>
      <c r="G339" s="218" t="s">
        <v>234</v>
      </c>
      <c r="H339" s="219">
        <v>122.34099999999999</v>
      </c>
      <c r="I339" s="220"/>
      <c r="J339" s="221">
        <f>ROUND(I339*H339,2)</f>
        <v>0</v>
      </c>
      <c r="K339" s="217" t="s">
        <v>172</v>
      </c>
      <c r="L339" s="47"/>
      <c r="M339" s="222" t="s">
        <v>19</v>
      </c>
      <c r="N339" s="223" t="s">
        <v>42</v>
      </c>
      <c r="O339" s="87"/>
      <c r="P339" s="224">
        <f>O339*H339</f>
        <v>0</v>
      </c>
      <c r="Q339" s="224">
        <v>0</v>
      </c>
      <c r="R339" s="224">
        <f>Q339*H339</f>
        <v>0</v>
      </c>
      <c r="S339" s="224">
        <v>0</v>
      </c>
      <c r="T339" s="225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226" t="s">
        <v>173</v>
      </c>
      <c r="AT339" s="226" t="s">
        <v>168</v>
      </c>
      <c r="AU339" s="226" t="s">
        <v>81</v>
      </c>
      <c r="AY339" s="20" t="s">
        <v>166</v>
      </c>
      <c r="BE339" s="227">
        <f>IF(N339="základní",J339,0)</f>
        <v>0</v>
      </c>
      <c r="BF339" s="227">
        <f>IF(N339="snížená",J339,0)</f>
        <v>0</v>
      </c>
      <c r="BG339" s="227">
        <f>IF(N339="zákl. přenesená",J339,0)</f>
        <v>0</v>
      </c>
      <c r="BH339" s="227">
        <f>IF(N339="sníž. přenesená",J339,0)</f>
        <v>0</v>
      </c>
      <c r="BI339" s="227">
        <f>IF(N339="nulová",J339,0)</f>
        <v>0</v>
      </c>
      <c r="BJ339" s="20" t="s">
        <v>79</v>
      </c>
      <c r="BK339" s="227">
        <f>ROUND(I339*H339,2)</f>
        <v>0</v>
      </c>
      <c r="BL339" s="20" t="s">
        <v>173</v>
      </c>
      <c r="BM339" s="226" t="s">
        <v>531</v>
      </c>
    </row>
    <row r="340" s="2" customFormat="1">
      <c r="A340" s="41"/>
      <c r="B340" s="42"/>
      <c r="C340" s="43"/>
      <c r="D340" s="228" t="s">
        <v>175</v>
      </c>
      <c r="E340" s="43"/>
      <c r="F340" s="229" t="s">
        <v>329</v>
      </c>
      <c r="G340" s="43"/>
      <c r="H340" s="43"/>
      <c r="I340" s="230"/>
      <c r="J340" s="43"/>
      <c r="K340" s="43"/>
      <c r="L340" s="47"/>
      <c r="M340" s="231"/>
      <c r="N340" s="232"/>
      <c r="O340" s="87"/>
      <c r="P340" s="87"/>
      <c r="Q340" s="87"/>
      <c r="R340" s="87"/>
      <c r="S340" s="87"/>
      <c r="T340" s="88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T340" s="20" t="s">
        <v>175</v>
      </c>
      <c r="AU340" s="20" t="s">
        <v>81</v>
      </c>
    </row>
    <row r="341" s="12" customFormat="1" ht="25.92" customHeight="1">
      <c r="A341" s="12"/>
      <c r="B341" s="199"/>
      <c r="C341" s="200"/>
      <c r="D341" s="201" t="s">
        <v>70</v>
      </c>
      <c r="E341" s="202" t="s">
        <v>379</v>
      </c>
      <c r="F341" s="202" t="s">
        <v>380</v>
      </c>
      <c r="G341" s="200"/>
      <c r="H341" s="200"/>
      <c r="I341" s="203"/>
      <c r="J341" s="204">
        <f>BK341</f>
        <v>0</v>
      </c>
      <c r="K341" s="200"/>
      <c r="L341" s="205"/>
      <c r="M341" s="206"/>
      <c r="N341" s="207"/>
      <c r="O341" s="207"/>
      <c r="P341" s="208">
        <f>P342+P369+P381</f>
        <v>0</v>
      </c>
      <c r="Q341" s="207"/>
      <c r="R341" s="208">
        <f>R342+R369+R381</f>
        <v>0.056721950000000007</v>
      </c>
      <c r="S341" s="207"/>
      <c r="T341" s="209">
        <f>T342+T369+T381</f>
        <v>0</v>
      </c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R341" s="210" t="s">
        <v>81</v>
      </c>
      <c r="AT341" s="211" t="s">
        <v>70</v>
      </c>
      <c r="AU341" s="211" t="s">
        <v>71</v>
      </c>
      <c r="AY341" s="210" t="s">
        <v>166</v>
      </c>
      <c r="BK341" s="212">
        <f>BK342+BK369+BK381</f>
        <v>0</v>
      </c>
    </row>
    <row r="342" s="12" customFormat="1" ht="22.8" customHeight="1">
      <c r="A342" s="12"/>
      <c r="B342" s="199"/>
      <c r="C342" s="200"/>
      <c r="D342" s="201" t="s">
        <v>70</v>
      </c>
      <c r="E342" s="213" t="s">
        <v>381</v>
      </c>
      <c r="F342" s="213" t="s">
        <v>382</v>
      </c>
      <c r="G342" s="200"/>
      <c r="H342" s="200"/>
      <c r="I342" s="203"/>
      <c r="J342" s="214">
        <f>BK342</f>
        <v>0</v>
      </c>
      <c r="K342" s="200"/>
      <c r="L342" s="205"/>
      <c r="M342" s="206"/>
      <c r="N342" s="207"/>
      <c r="O342" s="207"/>
      <c r="P342" s="208">
        <f>SUM(P343:P368)</f>
        <v>0</v>
      </c>
      <c r="Q342" s="207"/>
      <c r="R342" s="208">
        <f>SUM(R343:R368)</f>
        <v>0.052296000000000002</v>
      </c>
      <c r="S342" s="207"/>
      <c r="T342" s="209">
        <f>SUM(T343:T368)</f>
        <v>0</v>
      </c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R342" s="210" t="s">
        <v>81</v>
      </c>
      <c r="AT342" s="211" t="s">
        <v>70</v>
      </c>
      <c r="AU342" s="211" t="s">
        <v>79</v>
      </c>
      <c r="AY342" s="210" t="s">
        <v>166</v>
      </c>
      <c r="BK342" s="212">
        <f>SUM(BK343:BK368)</f>
        <v>0</v>
      </c>
    </row>
    <row r="343" s="2" customFormat="1" ht="16.5" customHeight="1">
      <c r="A343" s="41"/>
      <c r="B343" s="42"/>
      <c r="C343" s="215" t="s">
        <v>621</v>
      </c>
      <c r="D343" s="215" t="s">
        <v>168</v>
      </c>
      <c r="E343" s="216" t="s">
        <v>622</v>
      </c>
      <c r="F343" s="217" t="s">
        <v>623</v>
      </c>
      <c r="G343" s="218" t="s">
        <v>524</v>
      </c>
      <c r="H343" s="219">
        <v>1.8</v>
      </c>
      <c r="I343" s="220"/>
      <c r="J343" s="221">
        <f>ROUND(I343*H343,2)</f>
        <v>0</v>
      </c>
      <c r="K343" s="217" t="s">
        <v>172</v>
      </c>
      <c r="L343" s="47"/>
      <c r="M343" s="222" t="s">
        <v>19</v>
      </c>
      <c r="N343" s="223" t="s">
        <v>42</v>
      </c>
      <c r="O343" s="87"/>
      <c r="P343" s="224">
        <f>O343*H343</f>
        <v>0</v>
      </c>
      <c r="Q343" s="224">
        <v>0.00072000000000000005</v>
      </c>
      <c r="R343" s="224">
        <f>Q343*H343</f>
        <v>0.0012960000000000001</v>
      </c>
      <c r="S343" s="224">
        <v>0</v>
      </c>
      <c r="T343" s="225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226" t="s">
        <v>315</v>
      </c>
      <c r="AT343" s="226" t="s">
        <v>168</v>
      </c>
      <c r="AU343" s="226" t="s">
        <v>81</v>
      </c>
      <c r="AY343" s="20" t="s">
        <v>166</v>
      </c>
      <c r="BE343" s="227">
        <f>IF(N343="základní",J343,0)</f>
        <v>0</v>
      </c>
      <c r="BF343" s="227">
        <f>IF(N343="snížená",J343,0)</f>
        <v>0</v>
      </c>
      <c r="BG343" s="227">
        <f>IF(N343="zákl. přenesená",J343,0)</f>
        <v>0</v>
      </c>
      <c r="BH343" s="227">
        <f>IF(N343="sníž. přenesená",J343,0)</f>
        <v>0</v>
      </c>
      <c r="BI343" s="227">
        <f>IF(N343="nulová",J343,0)</f>
        <v>0</v>
      </c>
      <c r="BJ343" s="20" t="s">
        <v>79</v>
      </c>
      <c r="BK343" s="227">
        <f>ROUND(I343*H343,2)</f>
        <v>0</v>
      </c>
      <c r="BL343" s="20" t="s">
        <v>315</v>
      </c>
      <c r="BM343" s="226" t="s">
        <v>624</v>
      </c>
    </row>
    <row r="344" s="2" customFormat="1">
      <c r="A344" s="41"/>
      <c r="B344" s="42"/>
      <c r="C344" s="43"/>
      <c r="D344" s="228" t="s">
        <v>175</v>
      </c>
      <c r="E344" s="43"/>
      <c r="F344" s="229" t="s">
        <v>625</v>
      </c>
      <c r="G344" s="43"/>
      <c r="H344" s="43"/>
      <c r="I344" s="230"/>
      <c r="J344" s="43"/>
      <c r="K344" s="43"/>
      <c r="L344" s="47"/>
      <c r="M344" s="231"/>
      <c r="N344" s="232"/>
      <c r="O344" s="87"/>
      <c r="P344" s="87"/>
      <c r="Q344" s="87"/>
      <c r="R344" s="87"/>
      <c r="S344" s="87"/>
      <c r="T344" s="88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0" t="s">
        <v>175</v>
      </c>
      <c r="AU344" s="20" t="s">
        <v>81</v>
      </c>
    </row>
    <row r="345" s="13" customFormat="1">
      <c r="A345" s="13"/>
      <c r="B345" s="233"/>
      <c r="C345" s="234"/>
      <c r="D345" s="235" t="s">
        <v>177</v>
      </c>
      <c r="E345" s="236" t="s">
        <v>19</v>
      </c>
      <c r="F345" s="237" t="s">
        <v>534</v>
      </c>
      <c r="G345" s="234"/>
      <c r="H345" s="236" t="s">
        <v>19</v>
      </c>
      <c r="I345" s="238"/>
      <c r="J345" s="234"/>
      <c r="K345" s="234"/>
      <c r="L345" s="239"/>
      <c r="M345" s="240"/>
      <c r="N345" s="241"/>
      <c r="O345" s="241"/>
      <c r="P345" s="241"/>
      <c r="Q345" s="241"/>
      <c r="R345" s="241"/>
      <c r="S345" s="241"/>
      <c r="T345" s="242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3" t="s">
        <v>177</v>
      </c>
      <c r="AU345" s="243" t="s">
        <v>81</v>
      </c>
      <c r="AV345" s="13" t="s">
        <v>79</v>
      </c>
      <c r="AW345" s="13" t="s">
        <v>33</v>
      </c>
      <c r="AX345" s="13" t="s">
        <v>71</v>
      </c>
      <c r="AY345" s="243" t="s">
        <v>166</v>
      </c>
    </row>
    <row r="346" s="13" customFormat="1">
      <c r="A346" s="13"/>
      <c r="B346" s="233"/>
      <c r="C346" s="234"/>
      <c r="D346" s="235" t="s">
        <v>177</v>
      </c>
      <c r="E346" s="236" t="s">
        <v>19</v>
      </c>
      <c r="F346" s="237" t="s">
        <v>589</v>
      </c>
      <c r="G346" s="234"/>
      <c r="H346" s="236" t="s">
        <v>19</v>
      </c>
      <c r="I346" s="238"/>
      <c r="J346" s="234"/>
      <c r="K346" s="234"/>
      <c r="L346" s="239"/>
      <c r="M346" s="240"/>
      <c r="N346" s="241"/>
      <c r="O346" s="241"/>
      <c r="P346" s="241"/>
      <c r="Q346" s="241"/>
      <c r="R346" s="241"/>
      <c r="S346" s="241"/>
      <c r="T346" s="242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3" t="s">
        <v>177</v>
      </c>
      <c r="AU346" s="243" t="s">
        <v>81</v>
      </c>
      <c r="AV346" s="13" t="s">
        <v>79</v>
      </c>
      <c r="AW346" s="13" t="s">
        <v>33</v>
      </c>
      <c r="AX346" s="13" t="s">
        <v>71</v>
      </c>
      <c r="AY346" s="243" t="s">
        <v>166</v>
      </c>
    </row>
    <row r="347" s="14" customFormat="1">
      <c r="A347" s="14"/>
      <c r="B347" s="244"/>
      <c r="C347" s="245"/>
      <c r="D347" s="235" t="s">
        <v>177</v>
      </c>
      <c r="E347" s="246" t="s">
        <v>19</v>
      </c>
      <c r="F347" s="247" t="s">
        <v>626</v>
      </c>
      <c r="G347" s="245"/>
      <c r="H347" s="248">
        <v>1.8</v>
      </c>
      <c r="I347" s="249"/>
      <c r="J347" s="245"/>
      <c r="K347" s="245"/>
      <c r="L347" s="250"/>
      <c r="M347" s="251"/>
      <c r="N347" s="252"/>
      <c r="O347" s="252"/>
      <c r="P347" s="252"/>
      <c r="Q347" s="252"/>
      <c r="R347" s="252"/>
      <c r="S347" s="252"/>
      <c r="T347" s="253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4" t="s">
        <v>177</v>
      </c>
      <c r="AU347" s="254" t="s">
        <v>81</v>
      </c>
      <c r="AV347" s="14" t="s">
        <v>81</v>
      </c>
      <c r="AW347" s="14" t="s">
        <v>33</v>
      </c>
      <c r="AX347" s="14" t="s">
        <v>71</v>
      </c>
      <c r="AY347" s="254" t="s">
        <v>166</v>
      </c>
    </row>
    <row r="348" s="15" customFormat="1">
      <c r="A348" s="15"/>
      <c r="B348" s="255"/>
      <c r="C348" s="256"/>
      <c r="D348" s="235" t="s">
        <v>177</v>
      </c>
      <c r="E348" s="257" t="s">
        <v>19</v>
      </c>
      <c r="F348" s="258" t="s">
        <v>180</v>
      </c>
      <c r="G348" s="256"/>
      <c r="H348" s="259">
        <v>1.8</v>
      </c>
      <c r="I348" s="260"/>
      <c r="J348" s="256"/>
      <c r="K348" s="256"/>
      <c r="L348" s="261"/>
      <c r="M348" s="262"/>
      <c r="N348" s="263"/>
      <c r="O348" s="263"/>
      <c r="P348" s="263"/>
      <c r="Q348" s="263"/>
      <c r="R348" s="263"/>
      <c r="S348" s="263"/>
      <c r="T348" s="264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65" t="s">
        <v>177</v>
      </c>
      <c r="AU348" s="265" t="s">
        <v>81</v>
      </c>
      <c r="AV348" s="15" t="s">
        <v>173</v>
      </c>
      <c r="AW348" s="15" t="s">
        <v>33</v>
      </c>
      <c r="AX348" s="15" t="s">
        <v>79</v>
      </c>
      <c r="AY348" s="265" t="s">
        <v>166</v>
      </c>
    </row>
    <row r="349" s="2" customFormat="1" ht="16.5" customHeight="1">
      <c r="A349" s="41"/>
      <c r="B349" s="42"/>
      <c r="C349" s="283" t="s">
        <v>627</v>
      </c>
      <c r="D349" s="283" t="s">
        <v>392</v>
      </c>
      <c r="E349" s="284" t="s">
        <v>628</v>
      </c>
      <c r="F349" s="285" t="s">
        <v>629</v>
      </c>
      <c r="G349" s="286" t="s">
        <v>234</v>
      </c>
      <c r="H349" s="287">
        <v>0.019</v>
      </c>
      <c r="I349" s="288"/>
      <c r="J349" s="289">
        <f>ROUND(I349*H349,2)</f>
        <v>0</v>
      </c>
      <c r="K349" s="285" t="s">
        <v>172</v>
      </c>
      <c r="L349" s="290"/>
      <c r="M349" s="291" t="s">
        <v>19</v>
      </c>
      <c r="N349" s="292" t="s">
        <v>42</v>
      </c>
      <c r="O349" s="87"/>
      <c r="P349" s="224">
        <f>O349*H349</f>
        <v>0</v>
      </c>
      <c r="Q349" s="224">
        <v>1</v>
      </c>
      <c r="R349" s="224">
        <f>Q349*H349</f>
        <v>0.019</v>
      </c>
      <c r="S349" s="224">
        <v>0</v>
      </c>
      <c r="T349" s="225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6" t="s">
        <v>395</v>
      </c>
      <c r="AT349" s="226" t="s">
        <v>392</v>
      </c>
      <c r="AU349" s="226" t="s">
        <v>81</v>
      </c>
      <c r="AY349" s="20" t="s">
        <v>166</v>
      </c>
      <c r="BE349" s="227">
        <f>IF(N349="základní",J349,0)</f>
        <v>0</v>
      </c>
      <c r="BF349" s="227">
        <f>IF(N349="snížená",J349,0)</f>
        <v>0</v>
      </c>
      <c r="BG349" s="227">
        <f>IF(N349="zákl. přenesená",J349,0)</f>
        <v>0</v>
      </c>
      <c r="BH349" s="227">
        <f>IF(N349="sníž. přenesená",J349,0)</f>
        <v>0</v>
      </c>
      <c r="BI349" s="227">
        <f>IF(N349="nulová",J349,0)</f>
        <v>0</v>
      </c>
      <c r="BJ349" s="20" t="s">
        <v>79</v>
      </c>
      <c r="BK349" s="227">
        <f>ROUND(I349*H349,2)</f>
        <v>0</v>
      </c>
      <c r="BL349" s="20" t="s">
        <v>315</v>
      </c>
      <c r="BM349" s="226" t="s">
        <v>630</v>
      </c>
    </row>
    <row r="350" s="13" customFormat="1">
      <c r="A350" s="13"/>
      <c r="B350" s="233"/>
      <c r="C350" s="234"/>
      <c r="D350" s="235" t="s">
        <v>177</v>
      </c>
      <c r="E350" s="236" t="s">
        <v>19</v>
      </c>
      <c r="F350" s="237" t="s">
        <v>534</v>
      </c>
      <c r="G350" s="234"/>
      <c r="H350" s="236" t="s">
        <v>19</v>
      </c>
      <c r="I350" s="238"/>
      <c r="J350" s="234"/>
      <c r="K350" s="234"/>
      <c r="L350" s="239"/>
      <c r="M350" s="240"/>
      <c r="N350" s="241"/>
      <c r="O350" s="241"/>
      <c r="P350" s="241"/>
      <c r="Q350" s="241"/>
      <c r="R350" s="241"/>
      <c r="S350" s="241"/>
      <c r="T350" s="242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3" t="s">
        <v>177</v>
      </c>
      <c r="AU350" s="243" t="s">
        <v>81</v>
      </c>
      <c r="AV350" s="13" t="s">
        <v>79</v>
      </c>
      <c r="AW350" s="13" t="s">
        <v>33</v>
      </c>
      <c r="AX350" s="13" t="s">
        <v>71</v>
      </c>
      <c r="AY350" s="243" t="s">
        <v>166</v>
      </c>
    </row>
    <row r="351" s="13" customFormat="1">
      <c r="A351" s="13"/>
      <c r="B351" s="233"/>
      <c r="C351" s="234"/>
      <c r="D351" s="235" t="s">
        <v>177</v>
      </c>
      <c r="E351" s="236" t="s">
        <v>19</v>
      </c>
      <c r="F351" s="237" t="s">
        <v>589</v>
      </c>
      <c r="G351" s="234"/>
      <c r="H351" s="236" t="s">
        <v>19</v>
      </c>
      <c r="I351" s="238"/>
      <c r="J351" s="234"/>
      <c r="K351" s="234"/>
      <c r="L351" s="239"/>
      <c r="M351" s="240"/>
      <c r="N351" s="241"/>
      <c r="O351" s="241"/>
      <c r="P351" s="241"/>
      <c r="Q351" s="241"/>
      <c r="R351" s="241"/>
      <c r="S351" s="241"/>
      <c r="T351" s="242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3" t="s">
        <v>177</v>
      </c>
      <c r="AU351" s="243" t="s">
        <v>81</v>
      </c>
      <c r="AV351" s="13" t="s">
        <v>79</v>
      </c>
      <c r="AW351" s="13" t="s">
        <v>33</v>
      </c>
      <c r="AX351" s="13" t="s">
        <v>71</v>
      </c>
      <c r="AY351" s="243" t="s">
        <v>166</v>
      </c>
    </row>
    <row r="352" s="13" customFormat="1">
      <c r="A352" s="13"/>
      <c r="B352" s="233"/>
      <c r="C352" s="234"/>
      <c r="D352" s="235" t="s">
        <v>177</v>
      </c>
      <c r="E352" s="236" t="s">
        <v>19</v>
      </c>
      <c r="F352" s="237" t="s">
        <v>631</v>
      </c>
      <c r="G352" s="234"/>
      <c r="H352" s="236" t="s">
        <v>19</v>
      </c>
      <c r="I352" s="238"/>
      <c r="J352" s="234"/>
      <c r="K352" s="234"/>
      <c r="L352" s="239"/>
      <c r="M352" s="240"/>
      <c r="N352" s="241"/>
      <c r="O352" s="241"/>
      <c r="P352" s="241"/>
      <c r="Q352" s="241"/>
      <c r="R352" s="241"/>
      <c r="S352" s="241"/>
      <c r="T352" s="242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3" t="s">
        <v>177</v>
      </c>
      <c r="AU352" s="243" t="s">
        <v>81</v>
      </c>
      <c r="AV352" s="13" t="s">
        <v>79</v>
      </c>
      <c r="AW352" s="13" t="s">
        <v>33</v>
      </c>
      <c r="AX352" s="13" t="s">
        <v>71</v>
      </c>
      <c r="AY352" s="243" t="s">
        <v>166</v>
      </c>
    </row>
    <row r="353" s="14" customFormat="1">
      <c r="A353" s="14"/>
      <c r="B353" s="244"/>
      <c r="C353" s="245"/>
      <c r="D353" s="235" t="s">
        <v>177</v>
      </c>
      <c r="E353" s="246" t="s">
        <v>19</v>
      </c>
      <c r="F353" s="247" t="s">
        <v>632</v>
      </c>
      <c r="G353" s="245"/>
      <c r="H353" s="248">
        <v>0.019</v>
      </c>
      <c r="I353" s="249"/>
      <c r="J353" s="245"/>
      <c r="K353" s="245"/>
      <c r="L353" s="250"/>
      <c r="M353" s="251"/>
      <c r="N353" s="252"/>
      <c r="O353" s="252"/>
      <c r="P353" s="252"/>
      <c r="Q353" s="252"/>
      <c r="R353" s="252"/>
      <c r="S353" s="252"/>
      <c r="T353" s="253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4" t="s">
        <v>177</v>
      </c>
      <c r="AU353" s="254" t="s">
        <v>81</v>
      </c>
      <c r="AV353" s="14" t="s">
        <v>81</v>
      </c>
      <c r="AW353" s="14" t="s">
        <v>33</v>
      </c>
      <c r="AX353" s="14" t="s">
        <v>71</v>
      </c>
      <c r="AY353" s="254" t="s">
        <v>166</v>
      </c>
    </row>
    <row r="354" s="15" customFormat="1">
      <c r="A354" s="15"/>
      <c r="B354" s="255"/>
      <c r="C354" s="256"/>
      <c r="D354" s="235" t="s">
        <v>177</v>
      </c>
      <c r="E354" s="257" t="s">
        <v>19</v>
      </c>
      <c r="F354" s="258" t="s">
        <v>180</v>
      </c>
      <c r="G354" s="256"/>
      <c r="H354" s="259">
        <v>0.019</v>
      </c>
      <c r="I354" s="260"/>
      <c r="J354" s="256"/>
      <c r="K354" s="256"/>
      <c r="L354" s="261"/>
      <c r="M354" s="262"/>
      <c r="N354" s="263"/>
      <c r="O354" s="263"/>
      <c r="P354" s="263"/>
      <c r="Q354" s="263"/>
      <c r="R354" s="263"/>
      <c r="S354" s="263"/>
      <c r="T354" s="264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T354" s="265" t="s">
        <v>177</v>
      </c>
      <c r="AU354" s="265" t="s">
        <v>81</v>
      </c>
      <c r="AV354" s="15" t="s">
        <v>173</v>
      </c>
      <c r="AW354" s="15" t="s">
        <v>33</v>
      </c>
      <c r="AX354" s="15" t="s">
        <v>79</v>
      </c>
      <c r="AY354" s="265" t="s">
        <v>166</v>
      </c>
    </row>
    <row r="355" s="2" customFormat="1" ht="16.5" customHeight="1">
      <c r="A355" s="41"/>
      <c r="B355" s="42"/>
      <c r="C355" s="283" t="s">
        <v>633</v>
      </c>
      <c r="D355" s="283" t="s">
        <v>392</v>
      </c>
      <c r="E355" s="284" t="s">
        <v>634</v>
      </c>
      <c r="F355" s="285" t="s">
        <v>635</v>
      </c>
      <c r="G355" s="286" t="s">
        <v>234</v>
      </c>
      <c r="H355" s="287">
        <v>0.031</v>
      </c>
      <c r="I355" s="288"/>
      <c r="J355" s="289">
        <f>ROUND(I355*H355,2)</f>
        <v>0</v>
      </c>
      <c r="K355" s="285" t="s">
        <v>172</v>
      </c>
      <c r="L355" s="290"/>
      <c r="M355" s="291" t="s">
        <v>19</v>
      </c>
      <c r="N355" s="292" t="s">
        <v>42</v>
      </c>
      <c r="O355" s="87"/>
      <c r="P355" s="224">
        <f>O355*H355</f>
        <v>0</v>
      </c>
      <c r="Q355" s="224">
        <v>1</v>
      </c>
      <c r="R355" s="224">
        <f>Q355*H355</f>
        <v>0.031</v>
      </c>
      <c r="S355" s="224">
        <v>0</v>
      </c>
      <c r="T355" s="225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26" t="s">
        <v>395</v>
      </c>
      <c r="AT355" s="226" t="s">
        <v>392</v>
      </c>
      <c r="AU355" s="226" t="s">
        <v>81</v>
      </c>
      <c r="AY355" s="20" t="s">
        <v>166</v>
      </c>
      <c r="BE355" s="227">
        <f>IF(N355="základní",J355,0)</f>
        <v>0</v>
      </c>
      <c r="BF355" s="227">
        <f>IF(N355="snížená",J355,0)</f>
        <v>0</v>
      </c>
      <c r="BG355" s="227">
        <f>IF(N355="zákl. přenesená",J355,0)</f>
        <v>0</v>
      </c>
      <c r="BH355" s="227">
        <f>IF(N355="sníž. přenesená",J355,0)</f>
        <v>0</v>
      </c>
      <c r="BI355" s="227">
        <f>IF(N355="nulová",J355,0)</f>
        <v>0</v>
      </c>
      <c r="BJ355" s="20" t="s">
        <v>79</v>
      </c>
      <c r="BK355" s="227">
        <f>ROUND(I355*H355,2)</f>
        <v>0</v>
      </c>
      <c r="BL355" s="20" t="s">
        <v>315</v>
      </c>
      <c r="BM355" s="226" t="s">
        <v>636</v>
      </c>
    </row>
    <row r="356" s="13" customFormat="1">
      <c r="A356" s="13"/>
      <c r="B356" s="233"/>
      <c r="C356" s="234"/>
      <c r="D356" s="235" t="s">
        <v>177</v>
      </c>
      <c r="E356" s="236" t="s">
        <v>19</v>
      </c>
      <c r="F356" s="237" t="s">
        <v>534</v>
      </c>
      <c r="G356" s="234"/>
      <c r="H356" s="236" t="s">
        <v>19</v>
      </c>
      <c r="I356" s="238"/>
      <c r="J356" s="234"/>
      <c r="K356" s="234"/>
      <c r="L356" s="239"/>
      <c r="M356" s="240"/>
      <c r="N356" s="241"/>
      <c r="O356" s="241"/>
      <c r="P356" s="241"/>
      <c r="Q356" s="241"/>
      <c r="R356" s="241"/>
      <c r="S356" s="241"/>
      <c r="T356" s="242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3" t="s">
        <v>177</v>
      </c>
      <c r="AU356" s="243" t="s">
        <v>81</v>
      </c>
      <c r="AV356" s="13" t="s">
        <v>79</v>
      </c>
      <c r="AW356" s="13" t="s">
        <v>33</v>
      </c>
      <c r="AX356" s="13" t="s">
        <v>71</v>
      </c>
      <c r="AY356" s="243" t="s">
        <v>166</v>
      </c>
    </row>
    <row r="357" s="13" customFormat="1">
      <c r="A357" s="13"/>
      <c r="B357" s="233"/>
      <c r="C357" s="234"/>
      <c r="D357" s="235" t="s">
        <v>177</v>
      </c>
      <c r="E357" s="236" t="s">
        <v>19</v>
      </c>
      <c r="F357" s="237" t="s">
        <v>589</v>
      </c>
      <c r="G357" s="234"/>
      <c r="H357" s="236" t="s">
        <v>19</v>
      </c>
      <c r="I357" s="238"/>
      <c r="J357" s="234"/>
      <c r="K357" s="234"/>
      <c r="L357" s="239"/>
      <c r="M357" s="240"/>
      <c r="N357" s="241"/>
      <c r="O357" s="241"/>
      <c r="P357" s="241"/>
      <c r="Q357" s="241"/>
      <c r="R357" s="241"/>
      <c r="S357" s="241"/>
      <c r="T357" s="242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3" t="s">
        <v>177</v>
      </c>
      <c r="AU357" s="243" t="s">
        <v>81</v>
      </c>
      <c r="AV357" s="13" t="s">
        <v>79</v>
      </c>
      <c r="AW357" s="13" t="s">
        <v>33</v>
      </c>
      <c r="AX357" s="13" t="s">
        <v>71</v>
      </c>
      <c r="AY357" s="243" t="s">
        <v>166</v>
      </c>
    </row>
    <row r="358" s="13" customFormat="1">
      <c r="A358" s="13"/>
      <c r="B358" s="233"/>
      <c r="C358" s="234"/>
      <c r="D358" s="235" t="s">
        <v>177</v>
      </c>
      <c r="E358" s="236" t="s">
        <v>19</v>
      </c>
      <c r="F358" s="237" t="s">
        <v>637</v>
      </c>
      <c r="G358" s="234"/>
      <c r="H358" s="236" t="s">
        <v>19</v>
      </c>
      <c r="I358" s="238"/>
      <c r="J358" s="234"/>
      <c r="K358" s="234"/>
      <c r="L358" s="239"/>
      <c r="M358" s="240"/>
      <c r="N358" s="241"/>
      <c r="O358" s="241"/>
      <c r="P358" s="241"/>
      <c r="Q358" s="241"/>
      <c r="R358" s="241"/>
      <c r="S358" s="241"/>
      <c r="T358" s="242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3" t="s">
        <v>177</v>
      </c>
      <c r="AU358" s="243" t="s">
        <v>81</v>
      </c>
      <c r="AV358" s="13" t="s">
        <v>79</v>
      </c>
      <c r="AW358" s="13" t="s">
        <v>33</v>
      </c>
      <c r="AX358" s="13" t="s">
        <v>71</v>
      </c>
      <c r="AY358" s="243" t="s">
        <v>166</v>
      </c>
    </row>
    <row r="359" s="14" customFormat="1">
      <c r="A359" s="14"/>
      <c r="B359" s="244"/>
      <c r="C359" s="245"/>
      <c r="D359" s="235" t="s">
        <v>177</v>
      </c>
      <c r="E359" s="246" t="s">
        <v>19</v>
      </c>
      <c r="F359" s="247" t="s">
        <v>638</v>
      </c>
      <c r="G359" s="245"/>
      <c r="H359" s="248">
        <v>0.031</v>
      </c>
      <c r="I359" s="249"/>
      <c r="J359" s="245"/>
      <c r="K359" s="245"/>
      <c r="L359" s="250"/>
      <c r="M359" s="251"/>
      <c r="N359" s="252"/>
      <c r="O359" s="252"/>
      <c r="P359" s="252"/>
      <c r="Q359" s="252"/>
      <c r="R359" s="252"/>
      <c r="S359" s="252"/>
      <c r="T359" s="253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54" t="s">
        <v>177</v>
      </c>
      <c r="AU359" s="254" t="s">
        <v>81</v>
      </c>
      <c r="AV359" s="14" t="s">
        <v>81</v>
      </c>
      <c r="AW359" s="14" t="s">
        <v>33</v>
      </c>
      <c r="AX359" s="14" t="s">
        <v>71</v>
      </c>
      <c r="AY359" s="254" t="s">
        <v>166</v>
      </c>
    </row>
    <row r="360" s="15" customFormat="1">
      <c r="A360" s="15"/>
      <c r="B360" s="255"/>
      <c r="C360" s="256"/>
      <c r="D360" s="235" t="s">
        <v>177</v>
      </c>
      <c r="E360" s="257" t="s">
        <v>19</v>
      </c>
      <c r="F360" s="258" t="s">
        <v>180</v>
      </c>
      <c r="G360" s="256"/>
      <c r="H360" s="259">
        <v>0.031</v>
      </c>
      <c r="I360" s="260"/>
      <c r="J360" s="256"/>
      <c r="K360" s="256"/>
      <c r="L360" s="261"/>
      <c r="M360" s="262"/>
      <c r="N360" s="263"/>
      <c r="O360" s="263"/>
      <c r="P360" s="263"/>
      <c r="Q360" s="263"/>
      <c r="R360" s="263"/>
      <c r="S360" s="263"/>
      <c r="T360" s="264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T360" s="265" t="s">
        <v>177</v>
      </c>
      <c r="AU360" s="265" t="s">
        <v>81</v>
      </c>
      <c r="AV360" s="15" t="s">
        <v>173</v>
      </c>
      <c r="AW360" s="15" t="s">
        <v>33</v>
      </c>
      <c r="AX360" s="15" t="s">
        <v>79</v>
      </c>
      <c r="AY360" s="265" t="s">
        <v>166</v>
      </c>
    </row>
    <row r="361" s="2" customFormat="1" ht="16.5" customHeight="1">
      <c r="A361" s="41"/>
      <c r="B361" s="42"/>
      <c r="C361" s="283" t="s">
        <v>639</v>
      </c>
      <c r="D361" s="283" t="s">
        <v>392</v>
      </c>
      <c r="E361" s="284" t="s">
        <v>640</v>
      </c>
      <c r="F361" s="285" t="s">
        <v>641</v>
      </c>
      <c r="G361" s="286" t="s">
        <v>234</v>
      </c>
      <c r="H361" s="287">
        <v>0.001</v>
      </c>
      <c r="I361" s="288"/>
      <c r="J361" s="289">
        <f>ROUND(I361*H361,2)</f>
        <v>0</v>
      </c>
      <c r="K361" s="285" t="s">
        <v>172</v>
      </c>
      <c r="L361" s="290"/>
      <c r="M361" s="291" t="s">
        <v>19</v>
      </c>
      <c r="N361" s="292" t="s">
        <v>42</v>
      </c>
      <c r="O361" s="87"/>
      <c r="P361" s="224">
        <f>O361*H361</f>
        <v>0</v>
      </c>
      <c r="Q361" s="224">
        <v>1</v>
      </c>
      <c r="R361" s="224">
        <f>Q361*H361</f>
        <v>0.001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395</v>
      </c>
      <c r="AT361" s="226" t="s">
        <v>392</v>
      </c>
      <c r="AU361" s="226" t="s">
        <v>81</v>
      </c>
      <c r="AY361" s="20" t="s">
        <v>166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79</v>
      </c>
      <c r="BK361" s="227">
        <f>ROUND(I361*H361,2)</f>
        <v>0</v>
      </c>
      <c r="BL361" s="20" t="s">
        <v>315</v>
      </c>
      <c r="BM361" s="226" t="s">
        <v>642</v>
      </c>
    </row>
    <row r="362" s="13" customFormat="1">
      <c r="A362" s="13"/>
      <c r="B362" s="233"/>
      <c r="C362" s="234"/>
      <c r="D362" s="235" t="s">
        <v>177</v>
      </c>
      <c r="E362" s="236" t="s">
        <v>19</v>
      </c>
      <c r="F362" s="237" t="s">
        <v>534</v>
      </c>
      <c r="G362" s="234"/>
      <c r="H362" s="236" t="s">
        <v>19</v>
      </c>
      <c r="I362" s="238"/>
      <c r="J362" s="234"/>
      <c r="K362" s="234"/>
      <c r="L362" s="239"/>
      <c r="M362" s="240"/>
      <c r="N362" s="241"/>
      <c r="O362" s="241"/>
      <c r="P362" s="241"/>
      <c r="Q362" s="241"/>
      <c r="R362" s="241"/>
      <c r="S362" s="241"/>
      <c r="T362" s="242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3" t="s">
        <v>177</v>
      </c>
      <c r="AU362" s="243" t="s">
        <v>81</v>
      </c>
      <c r="AV362" s="13" t="s">
        <v>79</v>
      </c>
      <c r="AW362" s="13" t="s">
        <v>33</v>
      </c>
      <c r="AX362" s="13" t="s">
        <v>71</v>
      </c>
      <c r="AY362" s="243" t="s">
        <v>166</v>
      </c>
    </row>
    <row r="363" s="13" customFormat="1">
      <c r="A363" s="13"/>
      <c r="B363" s="233"/>
      <c r="C363" s="234"/>
      <c r="D363" s="235" t="s">
        <v>177</v>
      </c>
      <c r="E363" s="236" t="s">
        <v>19</v>
      </c>
      <c r="F363" s="237" t="s">
        <v>589</v>
      </c>
      <c r="G363" s="234"/>
      <c r="H363" s="236" t="s">
        <v>19</v>
      </c>
      <c r="I363" s="238"/>
      <c r="J363" s="234"/>
      <c r="K363" s="234"/>
      <c r="L363" s="239"/>
      <c r="M363" s="240"/>
      <c r="N363" s="241"/>
      <c r="O363" s="241"/>
      <c r="P363" s="241"/>
      <c r="Q363" s="241"/>
      <c r="R363" s="241"/>
      <c r="S363" s="241"/>
      <c r="T363" s="242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43" t="s">
        <v>177</v>
      </c>
      <c r="AU363" s="243" t="s">
        <v>81</v>
      </c>
      <c r="AV363" s="13" t="s">
        <v>79</v>
      </c>
      <c r="AW363" s="13" t="s">
        <v>33</v>
      </c>
      <c r="AX363" s="13" t="s">
        <v>71</v>
      </c>
      <c r="AY363" s="243" t="s">
        <v>166</v>
      </c>
    </row>
    <row r="364" s="13" customFormat="1">
      <c r="A364" s="13"/>
      <c r="B364" s="233"/>
      <c r="C364" s="234"/>
      <c r="D364" s="235" t="s">
        <v>177</v>
      </c>
      <c r="E364" s="236" t="s">
        <v>19</v>
      </c>
      <c r="F364" s="237" t="s">
        <v>643</v>
      </c>
      <c r="G364" s="234"/>
      <c r="H364" s="236" t="s">
        <v>19</v>
      </c>
      <c r="I364" s="238"/>
      <c r="J364" s="234"/>
      <c r="K364" s="234"/>
      <c r="L364" s="239"/>
      <c r="M364" s="240"/>
      <c r="N364" s="241"/>
      <c r="O364" s="241"/>
      <c r="P364" s="241"/>
      <c r="Q364" s="241"/>
      <c r="R364" s="241"/>
      <c r="S364" s="241"/>
      <c r="T364" s="242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3" t="s">
        <v>177</v>
      </c>
      <c r="AU364" s="243" t="s">
        <v>81</v>
      </c>
      <c r="AV364" s="13" t="s">
        <v>79</v>
      </c>
      <c r="AW364" s="13" t="s">
        <v>33</v>
      </c>
      <c r="AX364" s="13" t="s">
        <v>71</v>
      </c>
      <c r="AY364" s="243" t="s">
        <v>166</v>
      </c>
    </row>
    <row r="365" s="14" customFormat="1">
      <c r="A365" s="14"/>
      <c r="B365" s="244"/>
      <c r="C365" s="245"/>
      <c r="D365" s="235" t="s">
        <v>177</v>
      </c>
      <c r="E365" s="246" t="s">
        <v>19</v>
      </c>
      <c r="F365" s="247" t="s">
        <v>644</v>
      </c>
      <c r="G365" s="245"/>
      <c r="H365" s="248">
        <v>0.001</v>
      </c>
      <c r="I365" s="249"/>
      <c r="J365" s="245"/>
      <c r="K365" s="245"/>
      <c r="L365" s="250"/>
      <c r="M365" s="251"/>
      <c r="N365" s="252"/>
      <c r="O365" s="252"/>
      <c r="P365" s="252"/>
      <c r="Q365" s="252"/>
      <c r="R365" s="252"/>
      <c r="S365" s="252"/>
      <c r="T365" s="253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54" t="s">
        <v>177</v>
      </c>
      <c r="AU365" s="254" t="s">
        <v>81</v>
      </c>
      <c r="AV365" s="14" t="s">
        <v>81</v>
      </c>
      <c r="AW365" s="14" t="s">
        <v>33</v>
      </c>
      <c r="AX365" s="14" t="s">
        <v>71</v>
      </c>
      <c r="AY365" s="254" t="s">
        <v>166</v>
      </c>
    </row>
    <row r="366" s="15" customFormat="1">
      <c r="A366" s="15"/>
      <c r="B366" s="255"/>
      <c r="C366" s="256"/>
      <c r="D366" s="235" t="s">
        <v>177</v>
      </c>
      <c r="E366" s="257" t="s">
        <v>19</v>
      </c>
      <c r="F366" s="258" t="s">
        <v>180</v>
      </c>
      <c r="G366" s="256"/>
      <c r="H366" s="259">
        <v>0.001</v>
      </c>
      <c r="I366" s="260"/>
      <c r="J366" s="256"/>
      <c r="K366" s="256"/>
      <c r="L366" s="261"/>
      <c r="M366" s="262"/>
      <c r="N366" s="263"/>
      <c r="O366" s="263"/>
      <c r="P366" s="263"/>
      <c r="Q366" s="263"/>
      <c r="R366" s="263"/>
      <c r="S366" s="263"/>
      <c r="T366" s="264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T366" s="265" t="s">
        <v>177</v>
      </c>
      <c r="AU366" s="265" t="s">
        <v>81</v>
      </c>
      <c r="AV366" s="15" t="s">
        <v>173</v>
      </c>
      <c r="AW366" s="15" t="s">
        <v>33</v>
      </c>
      <c r="AX366" s="15" t="s">
        <v>79</v>
      </c>
      <c r="AY366" s="265" t="s">
        <v>166</v>
      </c>
    </row>
    <row r="367" s="2" customFormat="1" ht="24.15" customHeight="1">
      <c r="A367" s="41"/>
      <c r="B367" s="42"/>
      <c r="C367" s="215" t="s">
        <v>645</v>
      </c>
      <c r="D367" s="215" t="s">
        <v>168</v>
      </c>
      <c r="E367" s="216" t="s">
        <v>402</v>
      </c>
      <c r="F367" s="217" t="s">
        <v>403</v>
      </c>
      <c r="G367" s="218" t="s">
        <v>234</v>
      </c>
      <c r="H367" s="219">
        <v>0.051999999999999998</v>
      </c>
      <c r="I367" s="220"/>
      <c r="J367" s="221">
        <f>ROUND(I367*H367,2)</f>
        <v>0</v>
      </c>
      <c r="K367" s="217" t="s">
        <v>172</v>
      </c>
      <c r="L367" s="47"/>
      <c r="M367" s="222" t="s">
        <v>19</v>
      </c>
      <c r="N367" s="223" t="s">
        <v>42</v>
      </c>
      <c r="O367" s="87"/>
      <c r="P367" s="224">
        <f>O367*H367</f>
        <v>0</v>
      </c>
      <c r="Q367" s="224">
        <v>0</v>
      </c>
      <c r="R367" s="224">
        <f>Q367*H367</f>
        <v>0</v>
      </c>
      <c r="S367" s="224">
        <v>0</v>
      </c>
      <c r="T367" s="225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6" t="s">
        <v>315</v>
      </c>
      <c r="AT367" s="226" t="s">
        <v>168</v>
      </c>
      <c r="AU367" s="226" t="s">
        <v>81</v>
      </c>
      <c r="AY367" s="20" t="s">
        <v>166</v>
      </c>
      <c r="BE367" s="227">
        <f>IF(N367="základní",J367,0)</f>
        <v>0</v>
      </c>
      <c r="BF367" s="227">
        <f>IF(N367="snížená",J367,0)</f>
        <v>0</v>
      </c>
      <c r="BG367" s="227">
        <f>IF(N367="zákl. přenesená",J367,0)</f>
        <v>0</v>
      </c>
      <c r="BH367" s="227">
        <f>IF(N367="sníž. přenesená",J367,0)</f>
        <v>0</v>
      </c>
      <c r="BI367" s="227">
        <f>IF(N367="nulová",J367,0)</f>
        <v>0</v>
      </c>
      <c r="BJ367" s="20" t="s">
        <v>79</v>
      </c>
      <c r="BK367" s="227">
        <f>ROUND(I367*H367,2)</f>
        <v>0</v>
      </c>
      <c r="BL367" s="20" t="s">
        <v>315</v>
      </c>
      <c r="BM367" s="226" t="s">
        <v>646</v>
      </c>
    </row>
    <row r="368" s="2" customFormat="1">
      <c r="A368" s="41"/>
      <c r="B368" s="42"/>
      <c r="C368" s="43"/>
      <c r="D368" s="228" t="s">
        <v>175</v>
      </c>
      <c r="E368" s="43"/>
      <c r="F368" s="229" t="s">
        <v>405</v>
      </c>
      <c r="G368" s="43"/>
      <c r="H368" s="43"/>
      <c r="I368" s="230"/>
      <c r="J368" s="43"/>
      <c r="K368" s="43"/>
      <c r="L368" s="47"/>
      <c r="M368" s="231"/>
      <c r="N368" s="232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175</v>
      </c>
      <c r="AU368" s="20" t="s">
        <v>81</v>
      </c>
    </row>
    <row r="369" s="12" customFormat="1" ht="22.8" customHeight="1">
      <c r="A369" s="12"/>
      <c r="B369" s="199"/>
      <c r="C369" s="200"/>
      <c r="D369" s="201" t="s">
        <v>70</v>
      </c>
      <c r="E369" s="213" t="s">
        <v>406</v>
      </c>
      <c r="F369" s="213" t="s">
        <v>407</v>
      </c>
      <c r="G369" s="200"/>
      <c r="H369" s="200"/>
      <c r="I369" s="203"/>
      <c r="J369" s="214">
        <f>BK369</f>
        <v>0</v>
      </c>
      <c r="K369" s="200"/>
      <c r="L369" s="205"/>
      <c r="M369" s="206"/>
      <c r="N369" s="207"/>
      <c r="O369" s="207"/>
      <c r="P369" s="208">
        <f>SUM(P370:P380)</f>
        <v>0</v>
      </c>
      <c r="Q369" s="207"/>
      <c r="R369" s="208">
        <f>SUM(R370:R380)</f>
        <v>0.00025907999999999997</v>
      </c>
      <c r="S369" s="207"/>
      <c r="T369" s="209">
        <f>SUM(T370:T380)</f>
        <v>0</v>
      </c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R369" s="210" t="s">
        <v>81</v>
      </c>
      <c r="AT369" s="211" t="s">
        <v>70</v>
      </c>
      <c r="AU369" s="211" t="s">
        <v>79</v>
      </c>
      <c r="AY369" s="210" t="s">
        <v>166</v>
      </c>
      <c r="BK369" s="212">
        <f>SUM(BK370:BK380)</f>
        <v>0</v>
      </c>
    </row>
    <row r="370" s="2" customFormat="1" ht="16.5" customHeight="1">
      <c r="A370" s="41"/>
      <c r="B370" s="42"/>
      <c r="C370" s="215" t="s">
        <v>395</v>
      </c>
      <c r="D370" s="215" t="s">
        <v>168</v>
      </c>
      <c r="E370" s="216" t="s">
        <v>408</v>
      </c>
      <c r="F370" s="217" t="s">
        <v>409</v>
      </c>
      <c r="G370" s="218" t="s">
        <v>188</v>
      </c>
      <c r="H370" s="219">
        <v>2.1589999999999998</v>
      </c>
      <c r="I370" s="220"/>
      <c r="J370" s="221">
        <f>ROUND(I370*H370,2)</f>
        <v>0</v>
      </c>
      <c r="K370" s="217" t="s">
        <v>172</v>
      </c>
      <c r="L370" s="47"/>
      <c r="M370" s="222" t="s">
        <v>19</v>
      </c>
      <c r="N370" s="223" t="s">
        <v>42</v>
      </c>
      <c r="O370" s="87"/>
      <c r="P370" s="224">
        <f>O370*H370</f>
        <v>0</v>
      </c>
      <c r="Q370" s="224">
        <v>0.00012</v>
      </c>
      <c r="R370" s="224">
        <f>Q370*H370</f>
        <v>0.00025907999999999997</v>
      </c>
      <c r="S370" s="224">
        <v>0</v>
      </c>
      <c r="T370" s="225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6" t="s">
        <v>315</v>
      </c>
      <c r="AT370" s="226" t="s">
        <v>168</v>
      </c>
      <c r="AU370" s="226" t="s">
        <v>81</v>
      </c>
      <c r="AY370" s="20" t="s">
        <v>166</v>
      </c>
      <c r="BE370" s="227">
        <f>IF(N370="základní",J370,0)</f>
        <v>0</v>
      </c>
      <c r="BF370" s="227">
        <f>IF(N370="snížená",J370,0)</f>
        <v>0</v>
      </c>
      <c r="BG370" s="227">
        <f>IF(N370="zákl. přenesená",J370,0)</f>
        <v>0</v>
      </c>
      <c r="BH370" s="227">
        <f>IF(N370="sníž. přenesená",J370,0)</f>
        <v>0</v>
      </c>
      <c r="BI370" s="227">
        <f>IF(N370="nulová",J370,0)</f>
        <v>0</v>
      </c>
      <c r="BJ370" s="20" t="s">
        <v>79</v>
      </c>
      <c r="BK370" s="227">
        <f>ROUND(I370*H370,2)</f>
        <v>0</v>
      </c>
      <c r="BL370" s="20" t="s">
        <v>315</v>
      </c>
      <c r="BM370" s="226" t="s">
        <v>647</v>
      </c>
    </row>
    <row r="371" s="2" customFormat="1">
      <c r="A371" s="41"/>
      <c r="B371" s="42"/>
      <c r="C371" s="43"/>
      <c r="D371" s="228" t="s">
        <v>175</v>
      </c>
      <c r="E371" s="43"/>
      <c r="F371" s="229" t="s">
        <v>411</v>
      </c>
      <c r="G371" s="43"/>
      <c r="H371" s="43"/>
      <c r="I371" s="230"/>
      <c r="J371" s="43"/>
      <c r="K371" s="43"/>
      <c r="L371" s="47"/>
      <c r="M371" s="231"/>
      <c r="N371" s="232"/>
      <c r="O371" s="87"/>
      <c r="P371" s="87"/>
      <c r="Q371" s="87"/>
      <c r="R371" s="87"/>
      <c r="S371" s="87"/>
      <c r="T371" s="88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T371" s="20" t="s">
        <v>175</v>
      </c>
      <c r="AU371" s="20" t="s">
        <v>81</v>
      </c>
    </row>
    <row r="372" s="13" customFormat="1">
      <c r="A372" s="13"/>
      <c r="B372" s="233"/>
      <c r="C372" s="234"/>
      <c r="D372" s="235" t="s">
        <v>177</v>
      </c>
      <c r="E372" s="236" t="s">
        <v>19</v>
      </c>
      <c r="F372" s="237" t="s">
        <v>534</v>
      </c>
      <c r="G372" s="234"/>
      <c r="H372" s="236" t="s">
        <v>19</v>
      </c>
      <c r="I372" s="238"/>
      <c r="J372" s="234"/>
      <c r="K372" s="234"/>
      <c r="L372" s="239"/>
      <c r="M372" s="240"/>
      <c r="N372" s="241"/>
      <c r="O372" s="241"/>
      <c r="P372" s="241"/>
      <c r="Q372" s="241"/>
      <c r="R372" s="241"/>
      <c r="S372" s="241"/>
      <c r="T372" s="242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3" t="s">
        <v>177</v>
      </c>
      <c r="AU372" s="243" t="s">
        <v>81</v>
      </c>
      <c r="AV372" s="13" t="s">
        <v>79</v>
      </c>
      <c r="AW372" s="13" t="s">
        <v>33</v>
      </c>
      <c r="AX372" s="13" t="s">
        <v>71</v>
      </c>
      <c r="AY372" s="243" t="s">
        <v>166</v>
      </c>
    </row>
    <row r="373" s="13" customFormat="1">
      <c r="A373" s="13"/>
      <c r="B373" s="233"/>
      <c r="C373" s="234"/>
      <c r="D373" s="235" t="s">
        <v>177</v>
      </c>
      <c r="E373" s="236" t="s">
        <v>19</v>
      </c>
      <c r="F373" s="237" t="s">
        <v>589</v>
      </c>
      <c r="G373" s="234"/>
      <c r="H373" s="236" t="s">
        <v>19</v>
      </c>
      <c r="I373" s="238"/>
      <c r="J373" s="234"/>
      <c r="K373" s="234"/>
      <c r="L373" s="239"/>
      <c r="M373" s="240"/>
      <c r="N373" s="241"/>
      <c r="O373" s="241"/>
      <c r="P373" s="241"/>
      <c r="Q373" s="241"/>
      <c r="R373" s="241"/>
      <c r="S373" s="241"/>
      <c r="T373" s="242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3" t="s">
        <v>177</v>
      </c>
      <c r="AU373" s="243" t="s">
        <v>81</v>
      </c>
      <c r="AV373" s="13" t="s">
        <v>79</v>
      </c>
      <c r="AW373" s="13" t="s">
        <v>33</v>
      </c>
      <c r="AX373" s="13" t="s">
        <v>71</v>
      </c>
      <c r="AY373" s="243" t="s">
        <v>166</v>
      </c>
    </row>
    <row r="374" s="13" customFormat="1">
      <c r="A374" s="13"/>
      <c r="B374" s="233"/>
      <c r="C374" s="234"/>
      <c r="D374" s="235" t="s">
        <v>177</v>
      </c>
      <c r="E374" s="236" t="s">
        <v>19</v>
      </c>
      <c r="F374" s="237" t="s">
        <v>631</v>
      </c>
      <c r="G374" s="234"/>
      <c r="H374" s="236" t="s">
        <v>19</v>
      </c>
      <c r="I374" s="238"/>
      <c r="J374" s="234"/>
      <c r="K374" s="234"/>
      <c r="L374" s="239"/>
      <c r="M374" s="240"/>
      <c r="N374" s="241"/>
      <c r="O374" s="241"/>
      <c r="P374" s="241"/>
      <c r="Q374" s="241"/>
      <c r="R374" s="241"/>
      <c r="S374" s="241"/>
      <c r="T374" s="242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3" t="s">
        <v>177</v>
      </c>
      <c r="AU374" s="243" t="s">
        <v>81</v>
      </c>
      <c r="AV374" s="13" t="s">
        <v>79</v>
      </c>
      <c r="AW374" s="13" t="s">
        <v>33</v>
      </c>
      <c r="AX374" s="13" t="s">
        <v>71</v>
      </c>
      <c r="AY374" s="243" t="s">
        <v>166</v>
      </c>
    </row>
    <row r="375" s="14" customFormat="1">
      <c r="A375" s="14"/>
      <c r="B375" s="244"/>
      <c r="C375" s="245"/>
      <c r="D375" s="235" t="s">
        <v>177</v>
      </c>
      <c r="E375" s="246" t="s">
        <v>19</v>
      </c>
      <c r="F375" s="247" t="s">
        <v>648</v>
      </c>
      <c r="G375" s="245"/>
      <c r="H375" s="248">
        <v>0.78400000000000003</v>
      </c>
      <c r="I375" s="249"/>
      <c r="J375" s="245"/>
      <c r="K375" s="245"/>
      <c r="L375" s="250"/>
      <c r="M375" s="251"/>
      <c r="N375" s="252"/>
      <c r="O375" s="252"/>
      <c r="P375" s="252"/>
      <c r="Q375" s="252"/>
      <c r="R375" s="252"/>
      <c r="S375" s="252"/>
      <c r="T375" s="253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54" t="s">
        <v>177</v>
      </c>
      <c r="AU375" s="254" t="s">
        <v>81</v>
      </c>
      <c r="AV375" s="14" t="s">
        <v>81</v>
      </c>
      <c r="AW375" s="14" t="s">
        <v>33</v>
      </c>
      <c r="AX375" s="14" t="s">
        <v>71</v>
      </c>
      <c r="AY375" s="254" t="s">
        <v>166</v>
      </c>
    </row>
    <row r="376" s="13" customFormat="1">
      <c r="A376" s="13"/>
      <c r="B376" s="233"/>
      <c r="C376" s="234"/>
      <c r="D376" s="235" t="s">
        <v>177</v>
      </c>
      <c r="E376" s="236" t="s">
        <v>19</v>
      </c>
      <c r="F376" s="237" t="s">
        <v>637</v>
      </c>
      <c r="G376" s="234"/>
      <c r="H376" s="236" t="s">
        <v>19</v>
      </c>
      <c r="I376" s="238"/>
      <c r="J376" s="234"/>
      <c r="K376" s="234"/>
      <c r="L376" s="239"/>
      <c r="M376" s="240"/>
      <c r="N376" s="241"/>
      <c r="O376" s="241"/>
      <c r="P376" s="241"/>
      <c r="Q376" s="241"/>
      <c r="R376" s="241"/>
      <c r="S376" s="241"/>
      <c r="T376" s="242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43" t="s">
        <v>177</v>
      </c>
      <c r="AU376" s="243" t="s">
        <v>81</v>
      </c>
      <c r="AV376" s="13" t="s">
        <v>79</v>
      </c>
      <c r="AW376" s="13" t="s">
        <v>33</v>
      </c>
      <c r="AX376" s="13" t="s">
        <v>71</v>
      </c>
      <c r="AY376" s="243" t="s">
        <v>166</v>
      </c>
    </row>
    <row r="377" s="14" customFormat="1">
      <c r="A377" s="14"/>
      <c r="B377" s="244"/>
      <c r="C377" s="245"/>
      <c r="D377" s="235" t="s">
        <v>177</v>
      </c>
      <c r="E377" s="246" t="s">
        <v>19</v>
      </c>
      <c r="F377" s="247" t="s">
        <v>649</v>
      </c>
      <c r="G377" s="245"/>
      <c r="H377" s="248">
        <v>1.3300000000000001</v>
      </c>
      <c r="I377" s="249"/>
      <c r="J377" s="245"/>
      <c r="K377" s="245"/>
      <c r="L377" s="250"/>
      <c r="M377" s="251"/>
      <c r="N377" s="252"/>
      <c r="O377" s="252"/>
      <c r="P377" s="252"/>
      <c r="Q377" s="252"/>
      <c r="R377" s="252"/>
      <c r="S377" s="252"/>
      <c r="T377" s="253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4" t="s">
        <v>177</v>
      </c>
      <c r="AU377" s="254" t="s">
        <v>81</v>
      </c>
      <c r="AV377" s="14" t="s">
        <v>81</v>
      </c>
      <c r="AW377" s="14" t="s">
        <v>33</v>
      </c>
      <c r="AX377" s="14" t="s">
        <v>71</v>
      </c>
      <c r="AY377" s="254" t="s">
        <v>166</v>
      </c>
    </row>
    <row r="378" s="13" customFormat="1">
      <c r="A378" s="13"/>
      <c r="B378" s="233"/>
      <c r="C378" s="234"/>
      <c r="D378" s="235" t="s">
        <v>177</v>
      </c>
      <c r="E378" s="236" t="s">
        <v>19</v>
      </c>
      <c r="F378" s="237" t="s">
        <v>643</v>
      </c>
      <c r="G378" s="234"/>
      <c r="H378" s="236" t="s">
        <v>19</v>
      </c>
      <c r="I378" s="238"/>
      <c r="J378" s="234"/>
      <c r="K378" s="234"/>
      <c r="L378" s="239"/>
      <c r="M378" s="240"/>
      <c r="N378" s="241"/>
      <c r="O378" s="241"/>
      <c r="P378" s="241"/>
      <c r="Q378" s="241"/>
      <c r="R378" s="241"/>
      <c r="S378" s="241"/>
      <c r="T378" s="242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3" t="s">
        <v>177</v>
      </c>
      <c r="AU378" s="243" t="s">
        <v>81</v>
      </c>
      <c r="AV378" s="13" t="s">
        <v>79</v>
      </c>
      <c r="AW378" s="13" t="s">
        <v>33</v>
      </c>
      <c r="AX378" s="13" t="s">
        <v>71</v>
      </c>
      <c r="AY378" s="243" t="s">
        <v>166</v>
      </c>
    </row>
    <row r="379" s="14" customFormat="1">
      <c r="A379" s="14"/>
      <c r="B379" s="244"/>
      <c r="C379" s="245"/>
      <c r="D379" s="235" t="s">
        <v>177</v>
      </c>
      <c r="E379" s="246" t="s">
        <v>19</v>
      </c>
      <c r="F379" s="247" t="s">
        <v>650</v>
      </c>
      <c r="G379" s="245"/>
      <c r="H379" s="248">
        <v>0.044999999999999998</v>
      </c>
      <c r="I379" s="249"/>
      <c r="J379" s="245"/>
      <c r="K379" s="245"/>
      <c r="L379" s="250"/>
      <c r="M379" s="251"/>
      <c r="N379" s="252"/>
      <c r="O379" s="252"/>
      <c r="P379" s="252"/>
      <c r="Q379" s="252"/>
      <c r="R379" s="252"/>
      <c r="S379" s="252"/>
      <c r="T379" s="253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54" t="s">
        <v>177</v>
      </c>
      <c r="AU379" s="254" t="s">
        <v>81</v>
      </c>
      <c r="AV379" s="14" t="s">
        <v>81</v>
      </c>
      <c r="AW379" s="14" t="s">
        <v>33</v>
      </c>
      <c r="AX379" s="14" t="s">
        <v>71</v>
      </c>
      <c r="AY379" s="254" t="s">
        <v>166</v>
      </c>
    </row>
    <row r="380" s="15" customFormat="1">
      <c r="A380" s="15"/>
      <c r="B380" s="255"/>
      <c r="C380" s="256"/>
      <c r="D380" s="235" t="s">
        <v>177</v>
      </c>
      <c r="E380" s="257" t="s">
        <v>19</v>
      </c>
      <c r="F380" s="258" t="s">
        <v>180</v>
      </c>
      <c r="G380" s="256"/>
      <c r="H380" s="259">
        <v>2.1589999999999998</v>
      </c>
      <c r="I380" s="260"/>
      <c r="J380" s="256"/>
      <c r="K380" s="256"/>
      <c r="L380" s="261"/>
      <c r="M380" s="262"/>
      <c r="N380" s="263"/>
      <c r="O380" s="263"/>
      <c r="P380" s="263"/>
      <c r="Q380" s="263"/>
      <c r="R380" s="263"/>
      <c r="S380" s="263"/>
      <c r="T380" s="264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65" t="s">
        <v>177</v>
      </c>
      <c r="AU380" s="265" t="s">
        <v>81</v>
      </c>
      <c r="AV380" s="15" t="s">
        <v>173</v>
      </c>
      <c r="AW380" s="15" t="s">
        <v>33</v>
      </c>
      <c r="AX380" s="15" t="s">
        <v>79</v>
      </c>
      <c r="AY380" s="265" t="s">
        <v>166</v>
      </c>
    </row>
    <row r="381" s="12" customFormat="1" ht="22.8" customHeight="1">
      <c r="A381" s="12"/>
      <c r="B381" s="199"/>
      <c r="C381" s="200"/>
      <c r="D381" s="201" t="s">
        <v>70</v>
      </c>
      <c r="E381" s="213" t="s">
        <v>413</v>
      </c>
      <c r="F381" s="213" t="s">
        <v>414</v>
      </c>
      <c r="G381" s="200"/>
      <c r="H381" s="200"/>
      <c r="I381" s="203"/>
      <c r="J381" s="214">
        <f>BK381</f>
        <v>0</v>
      </c>
      <c r="K381" s="200"/>
      <c r="L381" s="205"/>
      <c r="M381" s="206"/>
      <c r="N381" s="207"/>
      <c r="O381" s="207"/>
      <c r="P381" s="208">
        <f>SUM(P382:P414)</f>
        <v>0</v>
      </c>
      <c r="Q381" s="207"/>
      <c r="R381" s="208">
        <f>SUM(R382:R414)</f>
        <v>0.0041668699999999996</v>
      </c>
      <c r="S381" s="207"/>
      <c r="T381" s="209">
        <f>SUM(T382:T414)</f>
        <v>0</v>
      </c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R381" s="210" t="s">
        <v>81</v>
      </c>
      <c r="AT381" s="211" t="s">
        <v>70</v>
      </c>
      <c r="AU381" s="211" t="s">
        <v>79</v>
      </c>
      <c r="AY381" s="210" t="s">
        <v>166</v>
      </c>
      <c r="BK381" s="212">
        <f>SUM(BK382:BK414)</f>
        <v>0</v>
      </c>
    </row>
    <row r="382" s="2" customFormat="1" ht="24.15" customHeight="1">
      <c r="A382" s="41"/>
      <c r="B382" s="42"/>
      <c r="C382" s="215" t="s">
        <v>651</v>
      </c>
      <c r="D382" s="215" t="s">
        <v>168</v>
      </c>
      <c r="E382" s="216" t="s">
        <v>415</v>
      </c>
      <c r="F382" s="217" t="s">
        <v>416</v>
      </c>
      <c r="G382" s="218" t="s">
        <v>188</v>
      </c>
      <c r="H382" s="219">
        <v>2.1589999999999998</v>
      </c>
      <c r="I382" s="220"/>
      <c r="J382" s="221">
        <f>ROUND(I382*H382,2)</f>
        <v>0</v>
      </c>
      <c r="K382" s="217" t="s">
        <v>172</v>
      </c>
      <c r="L382" s="47"/>
      <c r="M382" s="222" t="s">
        <v>19</v>
      </c>
      <c r="N382" s="223" t="s">
        <v>42</v>
      </c>
      <c r="O382" s="87"/>
      <c r="P382" s="224">
        <f>O382*H382</f>
        <v>0</v>
      </c>
      <c r="Q382" s="224">
        <v>0</v>
      </c>
      <c r="R382" s="224">
        <f>Q382*H382</f>
        <v>0</v>
      </c>
      <c r="S382" s="224">
        <v>0</v>
      </c>
      <c r="T382" s="225">
        <f>S382*H382</f>
        <v>0</v>
      </c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R382" s="226" t="s">
        <v>315</v>
      </c>
      <c r="AT382" s="226" t="s">
        <v>168</v>
      </c>
      <c r="AU382" s="226" t="s">
        <v>81</v>
      </c>
      <c r="AY382" s="20" t="s">
        <v>166</v>
      </c>
      <c r="BE382" s="227">
        <f>IF(N382="základní",J382,0)</f>
        <v>0</v>
      </c>
      <c r="BF382" s="227">
        <f>IF(N382="snížená",J382,0)</f>
        <v>0</v>
      </c>
      <c r="BG382" s="227">
        <f>IF(N382="zákl. přenesená",J382,0)</f>
        <v>0</v>
      </c>
      <c r="BH382" s="227">
        <f>IF(N382="sníž. přenesená",J382,0)</f>
        <v>0</v>
      </c>
      <c r="BI382" s="227">
        <f>IF(N382="nulová",J382,0)</f>
        <v>0</v>
      </c>
      <c r="BJ382" s="20" t="s">
        <v>79</v>
      </c>
      <c r="BK382" s="227">
        <f>ROUND(I382*H382,2)</f>
        <v>0</v>
      </c>
      <c r="BL382" s="20" t="s">
        <v>315</v>
      </c>
      <c r="BM382" s="226" t="s">
        <v>652</v>
      </c>
    </row>
    <row r="383" s="2" customFormat="1">
      <c r="A383" s="41"/>
      <c r="B383" s="42"/>
      <c r="C383" s="43"/>
      <c r="D383" s="228" t="s">
        <v>175</v>
      </c>
      <c r="E383" s="43"/>
      <c r="F383" s="229" t="s">
        <v>418</v>
      </c>
      <c r="G383" s="43"/>
      <c r="H383" s="43"/>
      <c r="I383" s="230"/>
      <c r="J383" s="43"/>
      <c r="K383" s="43"/>
      <c r="L383" s="47"/>
      <c r="M383" s="231"/>
      <c r="N383" s="232"/>
      <c r="O383" s="87"/>
      <c r="P383" s="87"/>
      <c r="Q383" s="87"/>
      <c r="R383" s="87"/>
      <c r="S383" s="87"/>
      <c r="T383" s="88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T383" s="20" t="s">
        <v>175</v>
      </c>
      <c r="AU383" s="20" t="s">
        <v>81</v>
      </c>
    </row>
    <row r="384" s="13" customFormat="1">
      <c r="A384" s="13"/>
      <c r="B384" s="233"/>
      <c r="C384" s="234"/>
      <c r="D384" s="235" t="s">
        <v>177</v>
      </c>
      <c r="E384" s="236" t="s">
        <v>19</v>
      </c>
      <c r="F384" s="237" t="s">
        <v>534</v>
      </c>
      <c r="G384" s="234"/>
      <c r="H384" s="236" t="s">
        <v>19</v>
      </c>
      <c r="I384" s="238"/>
      <c r="J384" s="234"/>
      <c r="K384" s="234"/>
      <c r="L384" s="239"/>
      <c r="M384" s="240"/>
      <c r="N384" s="241"/>
      <c r="O384" s="241"/>
      <c r="P384" s="241"/>
      <c r="Q384" s="241"/>
      <c r="R384" s="241"/>
      <c r="S384" s="241"/>
      <c r="T384" s="242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3" t="s">
        <v>177</v>
      </c>
      <c r="AU384" s="243" t="s">
        <v>81</v>
      </c>
      <c r="AV384" s="13" t="s">
        <v>79</v>
      </c>
      <c r="AW384" s="13" t="s">
        <v>33</v>
      </c>
      <c r="AX384" s="13" t="s">
        <v>71</v>
      </c>
      <c r="AY384" s="243" t="s">
        <v>166</v>
      </c>
    </row>
    <row r="385" s="13" customFormat="1">
      <c r="A385" s="13"/>
      <c r="B385" s="233"/>
      <c r="C385" s="234"/>
      <c r="D385" s="235" t="s">
        <v>177</v>
      </c>
      <c r="E385" s="236" t="s">
        <v>19</v>
      </c>
      <c r="F385" s="237" t="s">
        <v>589</v>
      </c>
      <c r="G385" s="234"/>
      <c r="H385" s="236" t="s">
        <v>19</v>
      </c>
      <c r="I385" s="238"/>
      <c r="J385" s="234"/>
      <c r="K385" s="234"/>
      <c r="L385" s="239"/>
      <c r="M385" s="240"/>
      <c r="N385" s="241"/>
      <c r="O385" s="241"/>
      <c r="P385" s="241"/>
      <c r="Q385" s="241"/>
      <c r="R385" s="241"/>
      <c r="S385" s="241"/>
      <c r="T385" s="242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43" t="s">
        <v>177</v>
      </c>
      <c r="AU385" s="243" t="s">
        <v>81</v>
      </c>
      <c r="AV385" s="13" t="s">
        <v>79</v>
      </c>
      <c r="AW385" s="13" t="s">
        <v>33</v>
      </c>
      <c r="AX385" s="13" t="s">
        <v>71</v>
      </c>
      <c r="AY385" s="243" t="s">
        <v>166</v>
      </c>
    </row>
    <row r="386" s="13" customFormat="1">
      <c r="A386" s="13"/>
      <c r="B386" s="233"/>
      <c r="C386" s="234"/>
      <c r="D386" s="235" t="s">
        <v>177</v>
      </c>
      <c r="E386" s="236" t="s">
        <v>19</v>
      </c>
      <c r="F386" s="237" t="s">
        <v>631</v>
      </c>
      <c r="G386" s="234"/>
      <c r="H386" s="236" t="s">
        <v>19</v>
      </c>
      <c r="I386" s="238"/>
      <c r="J386" s="234"/>
      <c r="K386" s="234"/>
      <c r="L386" s="239"/>
      <c r="M386" s="240"/>
      <c r="N386" s="241"/>
      <c r="O386" s="241"/>
      <c r="P386" s="241"/>
      <c r="Q386" s="241"/>
      <c r="R386" s="241"/>
      <c r="S386" s="241"/>
      <c r="T386" s="242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43" t="s">
        <v>177</v>
      </c>
      <c r="AU386" s="243" t="s">
        <v>81</v>
      </c>
      <c r="AV386" s="13" t="s">
        <v>79</v>
      </c>
      <c r="AW386" s="13" t="s">
        <v>33</v>
      </c>
      <c r="AX386" s="13" t="s">
        <v>71</v>
      </c>
      <c r="AY386" s="243" t="s">
        <v>166</v>
      </c>
    </row>
    <row r="387" s="14" customFormat="1">
      <c r="A387" s="14"/>
      <c r="B387" s="244"/>
      <c r="C387" s="245"/>
      <c r="D387" s="235" t="s">
        <v>177</v>
      </c>
      <c r="E387" s="246" t="s">
        <v>19</v>
      </c>
      <c r="F387" s="247" t="s">
        <v>648</v>
      </c>
      <c r="G387" s="245"/>
      <c r="H387" s="248">
        <v>0.78400000000000003</v>
      </c>
      <c r="I387" s="249"/>
      <c r="J387" s="245"/>
      <c r="K387" s="245"/>
      <c r="L387" s="250"/>
      <c r="M387" s="251"/>
      <c r="N387" s="252"/>
      <c r="O387" s="252"/>
      <c r="P387" s="252"/>
      <c r="Q387" s="252"/>
      <c r="R387" s="252"/>
      <c r="S387" s="252"/>
      <c r="T387" s="253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54" t="s">
        <v>177</v>
      </c>
      <c r="AU387" s="254" t="s">
        <v>81</v>
      </c>
      <c r="AV387" s="14" t="s">
        <v>81</v>
      </c>
      <c r="AW387" s="14" t="s">
        <v>33</v>
      </c>
      <c r="AX387" s="14" t="s">
        <v>71</v>
      </c>
      <c r="AY387" s="254" t="s">
        <v>166</v>
      </c>
    </row>
    <row r="388" s="13" customFormat="1">
      <c r="A388" s="13"/>
      <c r="B388" s="233"/>
      <c r="C388" s="234"/>
      <c r="D388" s="235" t="s">
        <v>177</v>
      </c>
      <c r="E388" s="236" t="s">
        <v>19</v>
      </c>
      <c r="F388" s="237" t="s">
        <v>637</v>
      </c>
      <c r="G388" s="234"/>
      <c r="H388" s="236" t="s">
        <v>19</v>
      </c>
      <c r="I388" s="238"/>
      <c r="J388" s="234"/>
      <c r="K388" s="234"/>
      <c r="L388" s="239"/>
      <c r="M388" s="240"/>
      <c r="N388" s="241"/>
      <c r="O388" s="241"/>
      <c r="P388" s="241"/>
      <c r="Q388" s="241"/>
      <c r="R388" s="241"/>
      <c r="S388" s="241"/>
      <c r="T388" s="242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3" t="s">
        <v>177</v>
      </c>
      <c r="AU388" s="243" t="s">
        <v>81</v>
      </c>
      <c r="AV388" s="13" t="s">
        <v>79</v>
      </c>
      <c r="AW388" s="13" t="s">
        <v>33</v>
      </c>
      <c r="AX388" s="13" t="s">
        <v>71</v>
      </c>
      <c r="AY388" s="243" t="s">
        <v>166</v>
      </c>
    </row>
    <row r="389" s="14" customFormat="1">
      <c r="A389" s="14"/>
      <c r="B389" s="244"/>
      <c r="C389" s="245"/>
      <c r="D389" s="235" t="s">
        <v>177</v>
      </c>
      <c r="E389" s="246" t="s">
        <v>19</v>
      </c>
      <c r="F389" s="247" t="s">
        <v>649</v>
      </c>
      <c r="G389" s="245"/>
      <c r="H389" s="248">
        <v>1.3300000000000001</v>
      </c>
      <c r="I389" s="249"/>
      <c r="J389" s="245"/>
      <c r="K389" s="245"/>
      <c r="L389" s="250"/>
      <c r="M389" s="251"/>
      <c r="N389" s="252"/>
      <c r="O389" s="252"/>
      <c r="P389" s="252"/>
      <c r="Q389" s="252"/>
      <c r="R389" s="252"/>
      <c r="S389" s="252"/>
      <c r="T389" s="253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54" t="s">
        <v>177</v>
      </c>
      <c r="AU389" s="254" t="s">
        <v>81</v>
      </c>
      <c r="AV389" s="14" t="s">
        <v>81</v>
      </c>
      <c r="AW389" s="14" t="s">
        <v>33</v>
      </c>
      <c r="AX389" s="14" t="s">
        <v>71</v>
      </c>
      <c r="AY389" s="254" t="s">
        <v>166</v>
      </c>
    </row>
    <row r="390" s="13" customFormat="1">
      <c r="A390" s="13"/>
      <c r="B390" s="233"/>
      <c r="C390" s="234"/>
      <c r="D390" s="235" t="s">
        <v>177</v>
      </c>
      <c r="E390" s="236" t="s">
        <v>19</v>
      </c>
      <c r="F390" s="237" t="s">
        <v>643</v>
      </c>
      <c r="G390" s="234"/>
      <c r="H390" s="236" t="s">
        <v>19</v>
      </c>
      <c r="I390" s="238"/>
      <c r="J390" s="234"/>
      <c r="K390" s="234"/>
      <c r="L390" s="239"/>
      <c r="M390" s="240"/>
      <c r="N390" s="241"/>
      <c r="O390" s="241"/>
      <c r="P390" s="241"/>
      <c r="Q390" s="241"/>
      <c r="R390" s="241"/>
      <c r="S390" s="241"/>
      <c r="T390" s="242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3" t="s">
        <v>177</v>
      </c>
      <c r="AU390" s="243" t="s">
        <v>81</v>
      </c>
      <c r="AV390" s="13" t="s">
        <v>79</v>
      </c>
      <c r="AW390" s="13" t="s">
        <v>33</v>
      </c>
      <c r="AX390" s="13" t="s">
        <v>71</v>
      </c>
      <c r="AY390" s="243" t="s">
        <v>166</v>
      </c>
    </row>
    <row r="391" s="14" customFormat="1">
      <c r="A391" s="14"/>
      <c r="B391" s="244"/>
      <c r="C391" s="245"/>
      <c r="D391" s="235" t="s">
        <v>177</v>
      </c>
      <c r="E391" s="246" t="s">
        <v>19</v>
      </c>
      <c r="F391" s="247" t="s">
        <v>650</v>
      </c>
      <c r="G391" s="245"/>
      <c r="H391" s="248">
        <v>0.044999999999999998</v>
      </c>
      <c r="I391" s="249"/>
      <c r="J391" s="245"/>
      <c r="K391" s="245"/>
      <c r="L391" s="250"/>
      <c r="M391" s="251"/>
      <c r="N391" s="252"/>
      <c r="O391" s="252"/>
      <c r="P391" s="252"/>
      <c r="Q391" s="252"/>
      <c r="R391" s="252"/>
      <c r="S391" s="252"/>
      <c r="T391" s="253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54" t="s">
        <v>177</v>
      </c>
      <c r="AU391" s="254" t="s">
        <v>81</v>
      </c>
      <c r="AV391" s="14" t="s">
        <v>81</v>
      </c>
      <c r="AW391" s="14" t="s">
        <v>33</v>
      </c>
      <c r="AX391" s="14" t="s">
        <v>71</v>
      </c>
      <c r="AY391" s="254" t="s">
        <v>166</v>
      </c>
    </row>
    <row r="392" s="15" customFormat="1">
      <c r="A392" s="15"/>
      <c r="B392" s="255"/>
      <c r="C392" s="256"/>
      <c r="D392" s="235" t="s">
        <v>177</v>
      </c>
      <c r="E392" s="257" t="s">
        <v>19</v>
      </c>
      <c r="F392" s="258" t="s">
        <v>180</v>
      </c>
      <c r="G392" s="256"/>
      <c r="H392" s="259">
        <v>2.1589999999999998</v>
      </c>
      <c r="I392" s="260"/>
      <c r="J392" s="256"/>
      <c r="K392" s="256"/>
      <c r="L392" s="261"/>
      <c r="M392" s="262"/>
      <c r="N392" s="263"/>
      <c r="O392" s="263"/>
      <c r="P392" s="263"/>
      <c r="Q392" s="263"/>
      <c r="R392" s="263"/>
      <c r="S392" s="263"/>
      <c r="T392" s="264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T392" s="265" t="s">
        <v>177</v>
      </c>
      <c r="AU392" s="265" t="s">
        <v>81</v>
      </c>
      <c r="AV392" s="15" t="s">
        <v>173</v>
      </c>
      <c r="AW392" s="15" t="s">
        <v>33</v>
      </c>
      <c r="AX392" s="15" t="s">
        <v>79</v>
      </c>
      <c r="AY392" s="265" t="s">
        <v>166</v>
      </c>
    </row>
    <row r="393" s="2" customFormat="1" ht="16.5" customHeight="1">
      <c r="A393" s="41"/>
      <c r="B393" s="42"/>
      <c r="C393" s="215" t="s">
        <v>653</v>
      </c>
      <c r="D393" s="215" t="s">
        <v>168</v>
      </c>
      <c r="E393" s="216" t="s">
        <v>419</v>
      </c>
      <c r="F393" s="217" t="s">
        <v>420</v>
      </c>
      <c r="G393" s="218" t="s">
        <v>188</v>
      </c>
      <c r="H393" s="219">
        <v>2.1589999999999998</v>
      </c>
      <c r="I393" s="220"/>
      <c r="J393" s="221">
        <f>ROUND(I393*H393,2)</f>
        <v>0</v>
      </c>
      <c r="K393" s="217" t="s">
        <v>172</v>
      </c>
      <c r="L393" s="47"/>
      <c r="M393" s="222" t="s">
        <v>19</v>
      </c>
      <c r="N393" s="223" t="s">
        <v>42</v>
      </c>
      <c r="O393" s="87"/>
      <c r="P393" s="224">
        <f>O393*H393</f>
        <v>0</v>
      </c>
      <c r="Q393" s="224">
        <v>0</v>
      </c>
      <c r="R393" s="224">
        <f>Q393*H393</f>
        <v>0</v>
      </c>
      <c r="S393" s="224">
        <v>0</v>
      </c>
      <c r="T393" s="225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6" t="s">
        <v>315</v>
      </c>
      <c r="AT393" s="226" t="s">
        <v>168</v>
      </c>
      <c r="AU393" s="226" t="s">
        <v>81</v>
      </c>
      <c r="AY393" s="20" t="s">
        <v>166</v>
      </c>
      <c r="BE393" s="227">
        <f>IF(N393="základní",J393,0)</f>
        <v>0</v>
      </c>
      <c r="BF393" s="227">
        <f>IF(N393="snížená",J393,0)</f>
        <v>0</v>
      </c>
      <c r="BG393" s="227">
        <f>IF(N393="zákl. přenesená",J393,0)</f>
        <v>0</v>
      </c>
      <c r="BH393" s="227">
        <f>IF(N393="sníž. přenesená",J393,0)</f>
        <v>0</v>
      </c>
      <c r="BI393" s="227">
        <f>IF(N393="nulová",J393,0)</f>
        <v>0</v>
      </c>
      <c r="BJ393" s="20" t="s">
        <v>79</v>
      </c>
      <c r="BK393" s="227">
        <f>ROUND(I393*H393,2)</f>
        <v>0</v>
      </c>
      <c r="BL393" s="20" t="s">
        <v>315</v>
      </c>
      <c r="BM393" s="226" t="s">
        <v>654</v>
      </c>
    </row>
    <row r="394" s="2" customFormat="1">
      <c r="A394" s="41"/>
      <c r="B394" s="42"/>
      <c r="C394" s="43"/>
      <c r="D394" s="228" t="s">
        <v>175</v>
      </c>
      <c r="E394" s="43"/>
      <c r="F394" s="229" t="s">
        <v>422</v>
      </c>
      <c r="G394" s="43"/>
      <c r="H394" s="43"/>
      <c r="I394" s="230"/>
      <c r="J394" s="43"/>
      <c r="K394" s="43"/>
      <c r="L394" s="47"/>
      <c r="M394" s="231"/>
      <c r="N394" s="232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175</v>
      </c>
      <c r="AU394" s="20" t="s">
        <v>81</v>
      </c>
    </row>
    <row r="395" s="13" customFormat="1">
      <c r="A395" s="13"/>
      <c r="B395" s="233"/>
      <c r="C395" s="234"/>
      <c r="D395" s="235" t="s">
        <v>177</v>
      </c>
      <c r="E395" s="236" t="s">
        <v>19</v>
      </c>
      <c r="F395" s="237" t="s">
        <v>534</v>
      </c>
      <c r="G395" s="234"/>
      <c r="H395" s="236" t="s">
        <v>19</v>
      </c>
      <c r="I395" s="238"/>
      <c r="J395" s="234"/>
      <c r="K395" s="234"/>
      <c r="L395" s="239"/>
      <c r="M395" s="240"/>
      <c r="N395" s="241"/>
      <c r="O395" s="241"/>
      <c r="P395" s="241"/>
      <c r="Q395" s="241"/>
      <c r="R395" s="241"/>
      <c r="S395" s="241"/>
      <c r="T395" s="242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43" t="s">
        <v>177</v>
      </c>
      <c r="AU395" s="243" t="s">
        <v>81</v>
      </c>
      <c r="AV395" s="13" t="s">
        <v>79</v>
      </c>
      <c r="AW395" s="13" t="s">
        <v>33</v>
      </c>
      <c r="AX395" s="13" t="s">
        <v>71</v>
      </c>
      <c r="AY395" s="243" t="s">
        <v>166</v>
      </c>
    </row>
    <row r="396" s="13" customFormat="1">
      <c r="A396" s="13"/>
      <c r="B396" s="233"/>
      <c r="C396" s="234"/>
      <c r="D396" s="235" t="s">
        <v>177</v>
      </c>
      <c r="E396" s="236" t="s">
        <v>19</v>
      </c>
      <c r="F396" s="237" t="s">
        <v>589</v>
      </c>
      <c r="G396" s="234"/>
      <c r="H396" s="236" t="s">
        <v>19</v>
      </c>
      <c r="I396" s="238"/>
      <c r="J396" s="234"/>
      <c r="K396" s="234"/>
      <c r="L396" s="239"/>
      <c r="M396" s="240"/>
      <c r="N396" s="241"/>
      <c r="O396" s="241"/>
      <c r="P396" s="241"/>
      <c r="Q396" s="241"/>
      <c r="R396" s="241"/>
      <c r="S396" s="241"/>
      <c r="T396" s="242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43" t="s">
        <v>177</v>
      </c>
      <c r="AU396" s="243" t="s">
        <v>81</v>
      </c>
      <c r="AV396" s="13" t="s">
        <v>79</v>
      </c>
      <c r="AW396" s="13" t="s">
        <v>33</v>
      </c>
      <c r="AX396" s="13" t="s">
        <v>71</v>
      </c>
      <c r="AY396" s="243" t="s">
        <v>166</v>
      </c>
    </row>
    <row r="397" s="13" customFormat="1">
      <c r="A397" s="13"/>
      <c r="B397" s="233"/>
      <c r="C397" s="234"/>
      <c r="D397" s="235" t="s">
        <v>177</v>
      </c>
      <c r="E397" s="236" t="s">
        <v>19</v>
      </c>
      <c r="F397" s="237" t="s">
        <v>631</v>
      </c>
      <c r="G397" s="234"/>
      <c r="H397" s="236" t="s">
        <v>19</v>
      </c>
      <c r="I397" s="238"/>
      <c r="J397" s="234"/>
      <c r="K397" s="234"/>
      <c r="L397" s="239"/>
      <c r="M397" s="240"/>
      <c r="N397" s="241"/>
      <c r="O397" s="241"/>
      <c r="P397" s="241"/>
      <c r="Q397" s="241"/>
      <c r="R397" s="241"/>
      <c r="S397" s="241"/>
      <c r="T397" s="242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43" t="s">
        <v>177</v>
      </c>
      <c r="AU397" s="243" t="s">
        <v>81</v>
      </c>
      <c r="AV397" s="13" t="s">
        <v>79</v>
      </c>
      <c r="AW397" s="13" t="s">
        <v>33</v>
      </c>
      <c r="AX397" s="13" t="s">
        <v>71</v>
      </c>
      <c r="AY397" s="243" t="s">
        <v>166</v>
      </c>
    </row>
    <row r="398" s="14" customFormat="1">
      <c r="A398" s="14"/>
      <c r="B398" s="244"/>
      <c r="C398" s="245"/>
      <c r="D398" s="235" t="s">
        <v>177</v>
      </c>
      <c r="E398" s="246" t="s">
        <v>19</v>
      </c>
      <c r="F398" s="247" t="s">
        <v>648</v>
      </c>
      <c r="G398" s="245"/>
      <c r="H398" s="248">
        <v>0.78400000000000003</v>
      </c>
      <c r="I398" s="249"/>
      <c r="J398" s="245"/>
      <c r="K398" s="245"/>
      <c r="L398" s="250"/>
      <c r="M398" s="251"/>
      <c r="N398" s="252"/>
      <c r="O398" s="252"/>
      <c r="P398" s="252"/>
      <c r="Q398" s="252"/>
      <c r="R398" s="252"/>
      <c r="S398" s="252"/>
      <c r="T398" s="253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54" t="s">
        <v>177</v>
      </c>
      <c r="AU398" s="254" t="s">
        <v>81</v>
      </c>
      <c r="AV398" s="14" t="s">
        <v>81</v>
      </c>
      <c r="AW398" s="14" t="s">
        <v>33</v>
      </c>
      <c r="AX398" s="14" t="s">
        <v>71</v>
      </c>
      <c r="AY398" s="254" t="s">
        <v>166</v>
      </c>
    </row>
    <row r="399" s="13" customFormat="1">
      <c r="A399" s="13"/>
      <c r="B399" s="233"/>
      <c r="C399" s="234"/>
      <c r="D399" s="235" t="s">
        <v>177</v>
      </c>
      <c r="E399" s="236" t="s">
        <v>19</v>
      </c>
      <c r="F399" s="237" t="s">
        <v>637</v>
      </c>
      <c r="G399" s="234"/>
      <c r="H399" s="236" t="s">
        <v>19</v>
      </c>
      <c r="I399" s="238"/>
      <c r="J399" s="234"/>
      <c r="K399" s="234"/>
      <c r="L399" s="239"/>
      <c r="M399" s="240"/>
      <c r="N399" s="241"/>
      <c r="O399" s="241"/>
      <c r="P399" s="241"/>
      <c r="Q399" s="241"/>
      <c r="R399" s="241"/>
      <c r="S399" s="241"/>
      <c r="T399" s="242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43" t="s">
        <v>177</v>
      </c>
      <c r="AU399" s="243" t="s">
        <v>81</v>
      </c>
      <c r="AV399" s="13" t="s">
        <v>79</v>
      </c>
      <c r="AW399" s="13" t="s">
        <v>33</v>
      </c>
      <c r="AX399" s="13" t="s">
        <v>71</v>
      </c>
      <c r="AY399" s="243" t="s">
        <v>166</v>
      </c>
    </row>
    <row r="400" s="14" customFormat="1">
      <c r="A400" s="14"/>
      <c r="B400" s="244"/>
      <c r="C400" s="245"/>
      <c r="D400" s="235" t="s">
        <v>177</v>
      </c>
      <c r="E400" s="246" t="s">
        <v>19</v>
      </c>
      <c r="F400" s="247" t="s">
        <v>649</v>
      </c>
      <c r="G400" s="245"/>
      <c r="H400" s="248">
        <v>1.3300000000000001</v>
      </c>
      <c r="I400" s="249"/>
      <c r="J400" s="245"/>
      <c r="K400" s="245"/>
      <c r="L400" s="250"/>
      <c r="M400" s="251"/>
      <c r="N400" s="252"/>
      <c r="O400" s="252"/>
      <c r="P400" s="252"/>
      <c r="Q400" s="252"/>
      <c r="R400" s="252"/>
      <c r="S400" s="252"/>
      <c r="T400" s="253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54" t="s">
        <v>177</v>
      </c>
      <c r="AU400" s="254" t="s">
        <v>81</v>
      </c>
      <c r="AV400" s="14" t="s">
        <v>81</v>
      </c>
      <c r="AW400" s="14" t="s">
        <v>33</v>
      </c>
      <c r="AX400" s="14" t="s">
        <v>71</v>
      </c>
      <c r="AY400" s="254" t="s">
        <v>166</v>
      </c>
    </row>
    <row r="401" s="13" customFormat="1">
      <c r="A401" s="13"/>
      <c r="B401" s="233"/>
      <c r="C401" s="234"/>
      <c r="D401" s="235" t="s">
        <v>177</v>
      </c>
      <c r="E401" s="236" t="s">
        <v>19</v>
      </c>
      <c r="F401" s="237" t="s">
        <v>643</v>
      </c>
      <c r="G401" s="234"/>
      <c r="H401" s="236" t="s">
        <v>19</v>
      </c>
      <c r="I401" s="238"/>
      <c r="J401" s="234"/>
      <c r="K401" s="234"/>
      <c r="L401" s="239"/>
      <c r="M401" s="240"/>
      <c r="N401" s="241"/>
      <c r="O401" s="241"/>
      <c r="P401" s="241"/>
      <c r="Q401" s="241"/>
      <c r="R401" s="241"/>
      <c r="S401" s="241"/>
      <c r="T401" s="242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43" t="s">
        <v>177</v>
      </c>
      <c r="AU401" s="243" t="s">
        <v>81</v>
      </c>
      <c r="AV401" s="13" t="s">
        <v>79</v>
      </c>
      <c r="AW401" s="13" t="s">
        <v>33</v>
      </c>
      <c r="AX401" s="13" t="s">
        <v>71</v>
      </c>
      <c r="AY401" s="243" t="s">
        <v>166</v>
      </c>
    </row>
    <row r="402" s="14" customFormat="1">
      <c r="A402" s="14"/>
      <c r="B402" s="244"/>
      <c r="C402" s="245"/>
      <c r="D402" s="235" t="s">
        <v>177</v>
      </c>
      <c r="E402" s="246" t="s">
        <v>19</v>
      </c>
      <c r="F402" s="247" t="s">
        <v>650</v>
      </c>
      <c r="G402" s="245"/>
      <c r="H402" s="248">
        <v>0.044999999999999998</v>
      </c>
      <c r="I402" s="249"/>
      <c r="J402" s="245"/>
      <c r="K402" s="245"/>
      <c r="L402" s="250"/>
      <c r="M402" s="251"/>
      <c r="N402" s="252"/>
      <c r="O402" s="252"/>
      <c r="P402" s="252"/>
      <c r="Q402" s="252"/>
      <c r="R402" s="252"/>
      <c r="S402" s="252"/>
      <c r="T402" s="253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54" t="s">
        <v>177</v>
      </c>
      <c r="AU402" s="254" t="s">
        <v>81</v>
      </c>
      <c r="AV402" s="14" t="s">
        <v>81</v>
      </c>
      <c r="AW402" s="14" t="s">
        <v>33</v>
      </c>
      <c r="AX402" s="14" t="s">
        <v>71</v>
      </c>
      <c r="AY402" s="254" t="s">
        <v>166</v>
      </c>
    </row>
    <row r="403" s="15" customFormat="1">
      <c r="A403" s="15"/>
      <c r="B403" s="255"/>
      <c r="C403" s="256"/>
      <c r="D403" s="235" t="s">
        <v>177</v>
      </c>
      <c r="E403" s="257" t="s">
        <v>19</v>
      </c>
      <c r="F403" s="258" t="s">
        <v>180</v>
      </c>
      <c r="G403" s="256"/>
      <c r="H403" s="259">
        <v>2.1589999999999998</v>
      </c>
      <c r="I403" s="260"/>
      <c r="J403" s="256"/>
      <c r="K403" s="256"/>
      <c r="L403" s="261"/>
      <c r="M403" s="262"/>
      <c r="N403" s="263"/>
      <c r="O403" s="263"/>
      <c r="P403" s="263"/>
      <c r="Q403" s="263"/>
      <c r="R403" s="263"/>
      <c r="S403" s="263"/>
      <c r="T403" s="264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T403" s="265" t="s">
        <v>177</v>
      </c>
      <c r="AU403" s="265" t="s">
        <v>81</v>
      </c>
      <c r="AV403" s="15" t="s">
        <v>173</v>
      </c>
      <c r="AW403" s="15" t="s">
        <v>33</v>
      </c>
      <c r="AX403" s="15" t="s">
        <v>79</v>
      </c>
      <c r="AY403" s="265" t="s">
        <v>166</v>
      </c>
    </row>
    <row r="404" s="2" customFormat="1" ht="16.5" customHeight="1">
      <c r="A404" s="41"/>
      <c r="B404" s="42"/>
      <c r="C404" s="215" t="s">
        <v>655</v>
      </c>
      <c r="D404" s="215" t="s">
        <v>168</v>
      </c>
      <c r="E404" s="216" t="s">
        <v>423</v>
      </c>
      <c r="F404" s="217" t="s">
        <v>424</v>
      </c>
      <c r="G404" s="218" t="s">
        <v>188</v>
      </c>
      <c r="H404" s="219">
        <v>2.1589999999999998</v>
      </c>
      <c r="I404" s="220"/>
      <c r="J404" s="221">
        <f>ROUND(I404*H404,2)</f>
        <v>0</v>
      </c>
      <c r="K404" s="217" t="s">
        <v>172</v>
      </c>
      <c r="L404" s="47"/>
      <c r="M404" s="222" t="s">
        <v>19</v>
      </c>
      <c r="N404" s="223" t="s">
        <v>42</v>
      </c>
      <c r="O404" s="87"/>
      <c r="P404" s="224">
        <f>O404*H404</f>
        <v>0</v>
      </c>
      <c r="Q404" s="224">
        <v>0.0019300000000000001</v>
      </c>
      <c r="R404" s="224">
        <f>Q404*H404</f>
        <v>0.0041668699999999996</v>
      </c>
      <c r="S404" s="224">
        <v>0</v>
      </c>
      <c r="T404" s="225">
        <f>S404*H404</f>
        <v>0</v>
      </c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R404" s="226" t="s">
        <v>315</v>
      </c>
      <c r="AT404" s="226" t="s">
        <v>168</v>
      </c>
      <c r="AU404" s="226" t="s">
        <v>81</v>
      </c>
      <c r="AY404" s="20" t="s">
        <v>166</v>
      </c>
      <c r="BE404" s="227">
        <f>IF(N404="základní",J404,0)</f>
        <v>0</v>
      </c>
      <c r="BF404" s="227">
        <f>IF(N404="snížená",J404,0)</f>
        <v>0</v>
      </c>
      <c r="BG404" s="227">
        <f>IF(N404="zákl. přenesená",J404,0)</f>
        <v>0</v>
      </c>
      <c r="BH404" s="227">
        <f>IF(N404="sníž. přenesená",J404,0)</f>
        <v>0</v>
      </c>
      <c r="BI404" s="227">
        <f>IF(N404="nulová",J404,0)</f>
        <v>0</v>
      </c>
      <c r="BJ404" s="20" t="s">
        <v>79</v>
      </c>
      <c r="BK404" s="227">
        <f>ROUND(I404*H404,2)</f>
        <v>0</v>
      </c>
      <c r="BL404" s="20" t="s">
        <v>315</v>
      </c>
      <c r="BM404" s="226" t="s">
        <v>656</v>
      </c>
    </row>
    <row r="405" s="2" customFormat="1">
      <c r="A405" s="41"/>
      <c r="B405" s="42"/>
      <c r="C405" s="43"/>
      <c r="D405" s="228" t="s">
        <v>175</v>
      </c>
      <c r="E405" s="43"/>
      <c r="F405" s="229" t="s">
        <v>426</v>
      </c>
      <c r="G405" s="43"/>
      <c r="H405" s="43"/>
      <c r="I405" s="230"/>
      <c r="J405" s="43"/>
      <c r="K405" s="43"/>
      <c r="L405" s="47"/>
      <c r="M405" s="231"/>
      <c r="N405" s="232"/>
      <c r="O405" s="87"/>
      <c r="P405" s="87"/>
      <c r="Q405" s="87"/>
      <c r="R405" s="87"/>
      <c r="S405" s="87"/>
      <c r="T405" s="88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T405" s="20" t="s">
        <v>175</v>
      </c>
      <c r="AU405" s="20" t="s">
        <v>81</v>
      </c>
    </row>
    <row r="406" s="13" customFormat="1">
      <c r="A406" s="13"/>
      <c r="B406" s="233"/>
      <c r="C406" s="234"/>
      <c r="D406" s="235" t="s">
        <v>177</v>
      </c>
      <c r="E406" s="236" t="s">
        <v>19</v>
      </c>
      <c r="F406" s="237" t="s">
        <v>534</v>
      </c>
      <c r="G406" s="234"/>
      <c r="H406" s="236" t="s">
        <v>19</v>
      </c>
      <c r="I406" s="238"/>
      <c r="J406" s="234"/>
      <c r="K406" s="234"/>
      <c r="L406" s="239"/>
      <c r="M406" s="240"/>
      <c r="N406" s="241"/>
      <c r="O406" s="241"/>
      <c r="P406" s="241"/>
      <c r="Q406" s="241"/>
      <c r="R406" s="241"/>
      <c r="S406" s="241"/>
      <c r="T406" s="242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43" t="s">
        <v>177</v>
      </c>
      <c r="AU406" s="243" t="s">
        <v>81</v>
      </c>
      <c r="AV406" s="13" t="s">
        <v>79</v>
      </c>
      <c r="AW406" s="13" t="s">
        <v>33</v>
      </c>
      <c r="AX406" s="13" t="s">
        <v>71</v>
      </c>
      <c r="AY406" s="243" t="s">
        <v>166</v>
      </c>
    </row>
    <row r="407" s="13" customFormat="1">
      <c r="A407" s="13"/>
      <c r="B407" s="233"/>
      <c r="C407" s="234"/>
      <c r="D407" s="235" t="s">
        <v>177</v>
      </c>
      <c r="E407" s="236" t="s">
        <v>19</v>
      </c>
      <c r="F407" s="237" t="s">
        <v>589</v>
      </c>
      <c r="G407" s="234"/>
      <c r="H407" s="236" t="s">
        <v>19</v>
      </c>
      <c r="I407" s="238"/>
      <c r="J407" s="234"/>
      <c r="K407" s="234"/>
      <c r="L407" s="239"/>
      <c r="M407" s="240"/>
      <c r="N407" s="241"/>
      <c r="O407" s="241"/>
      <c r="P407" s="241"/>
      <c r="Q407" s="241"/>
      <c r="R407" s="241"/>
      <c r="S407" s="241"/>
      <c r="T407" s="242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43" t="s">
        <v>177</v>
      </c>
      <c r="AU407" s="243" t="s">
        <v>81</v>
      </c>
      <c r="AV407" s="13" t="s">
        <v>79</v>
      </c>
      <c r="AW407" s="13" t="s">
        <v>33</v>
      </c>
      <c r="AX407" s="13" t="s">
        <v>71</v>
      </c>
      <c r="AY407" s="243" t="s">
        <v>166</v>
      </c>
    </row>
    <row r="408" s="13" customFormat="1">
      <c r="A408" s="13"/>
      <c r="B408" s="233"/>
      <c r="C408" s="234"/>
      <c r="D408" s="235" t="s">
        <v>177</v>
      </c>
      <c r="E408" s="236" t="s">
        <v>19</v>
      </c>
      <c r="F408" s="237" t="s">
        <v>631</v>
      </c>
      <c r="G408" s="234"/>
      <c r="H408" s="236" t="s">
        <v>19</v>
      </c>
      <c r="I408" s="238"/>
      <c r="J408" s="234"/>
      <c r="K408" s="234"/>
      <c r="L408" s="239"/>
      <c r="M408" s="240"/>
      <c r="N408" s="241"/>
      <c r="O408" s="241"/>
      <c r="P408" s="241"/>
      <c r="Q408" s="241"/>
      <c r="R408" s="241"/>
      <c r="S408" s="241"/>
      <c r="T408" s="242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43" t="s">
        <v>177</v>
      </c>
      <c r="AU408" s="243" t="s">
        <v>81</v>
      </c>
      <c r="AV408" s="13" t="s">
        <v>79</v>
      </c>
      <c r="AW408" s="13" t="s">
        <v>33</v>
      </c>
      <c r="AX408" s="13" t="s">
        <v>71</v>
      </c>
      <c r="AY408" s="243" t="s">
        <v>166</v>
      </c>
    </row>
    <row r="409" s="14" customFormat="1">
      <c r="A409" s="14"/>
      <c r="B409" s="244"/>
      <c r="C409" s="245"/>
      <c r="D409" s="235" t="s">
        <v>177</v>
      </c>
      <c r="E409" s="246" t="s">
        <v>19</v>
      </c>
      <c r="F409" s="247" t="s">
        <v>648</v>
      </c>
      <c r="G409" s="245"/>
      <c r="H409" s="248">
        <v>0.78400000000000003</v>
      </c>
      <c r="I409" s="249"/>
      <c r="J409" s="245"/>
      <c r="K409" s="245"/>
      <c r="L409" s="250"/>
      <c r="M409" s="251"/>
      <c r="N409" s="252"/>
      <c r="O409" s="252"/>
      <c r="P409" s="252"/>
      <c r="Q409" s="252"/>
      <c r="R409" s="252"/>
      <c r="S409" s="252"/>
      <c r="T409" s="253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54" t="s">
        <v>177</v>
      </c>
      <c r="AU409" s="254" t="s">
        <v>81</v>
      </c>
      <c r="AV409" s="14" t="s">
        <v>81</v>
      </c>
      <c r="AW409" s="14" t="s">
        <v>33</v>
      </c>
      <c r="AX409" s="14" t="s">
        <v>71</v>
      </c>
      <c r="AY409" s="254" t="s">
        <v>166</v>
      </c>
    </row>
    <row r="410" s="13" customFormat="1">
      <c r="A410" s="13"/>
      <c r="B410" s="233"/>
      <c r="C410" s="234"/>
      <c r="D410" s="235" t="s">
        <v>177</v>
      </c>
      <c r="E410" s="236" t="s">
        <v>19</v>
      </c>
      <c r="F410" s="237" t="s">
        <v>637</v>
      </c>
      <c r="G410" s="234"/>
      <c r="H410" s="236" t="s">
        <v>19</v>
      </c>
      <c r="I410" s="238"/>
      <c r="J410" s="234"/>
      <c r="K410" s="234"/>
      <c r="L410" s="239"/>
      <c r="M410" s="240"/>
      <c r="N410" s="241"/>
      <c r="O410" s="241"/>
      <c r="P410" s="241"/>
      <c r="Q410" s="241"/>
      <c r="R410" s="241"/>
      <c r="S410" s="241"/>
      <c r="T410" s="242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43" t="s">
        <v>177</v>
      </c>
      <c r="AU410" s="243" t="s">
        <v>81</v>
      </c>
      <c r="AV410" s="13" t="s">
        <v>79</v>
      </c>
      <c r="AW410" s="13" t="s">
        <v>33</v>
      </c>
      <c r="AX410" s="13" t="s">
        <v>71</v>
      </c>
      <c r="AY410" s="243" t="s">
        <v>166</v>
      </c>
    </row>
    <row r="411" s="14" customFormat="1">
      <c r="A411" s="14"/>
      <c r="B411" s="244"/>
      <c r="C411" s="245"/>
      <c r="D411" s="235" t="s">
        <v>177</v>
      </c>
      <c r="E411" s="246" t="s">
        <v>19</v>
      </c>
      <c r="F411" s="247" t="s">
        <v>649</v>
      </c>
      <c r="G411" s="245"/>
      <c r="H411" s="248">
        <v>1.3300000000000001</v>
      </c>
      <c r="I411" s="249"/>
      <c r="J411" s="245"/>
      <c r="K411" s="245"/>
      <c r="L411" s="250"/>
      <c r="M411" s="251"/>
      <c r="N411" s="252"/>
      <c r="O411" s="252"/>
      <c r="P411" s="252"/>
      <c r="Q411" s="252"/>
      <c r="R411" s="252"/>
      <c r="S411" s="252"/>
      <c r="T411" s="253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54" t="s">
        <v>177</v>
      </c>
      <c r="AU411" s="254" t="s">
        <v>81</v>
      </c>
      <c r="AV411" s="14" t="s">
        <v>81</v>
      </c>
      <c r="AW411" s="14" t="s">
        <v>33</v>
      </c>
      <c r="AX411" s="14" t="s">
        <v>71</v>
      </c>
      <c r="AY411" s="254" t="s">
        <v>166</v>
      </c>
    </row>
    <row r="412" s="13" customFormat="1">
      <c r="A412" s="13"/>
      <c r="B412" s="233"/>
      <c r="C412" s="234"/>
      <c r="D412" s="235" t="s">
        <v>177</v>
      </c>
      <c r="E412" s="236" t="s">
        <v>19</v>
      </c>
      <c r="F412" s="237" t="s">
        <v>643</v>
      </c>
      <c r="G412" s="234"/>
      <c r="H412" s="236" t="s">
        <v>19</v>
      </c>
      <c r="I412" s="238"/>
      <c r="J412" s="234"/>
      <c r="K412" s="234"/>
      <c r="L412" s="239"/>
      <c r="M412" s="240"/>
      <c r="N412" s="241"/>
      <c r="O412" s="241"/>
      <c r="P412" s="241"/>
      <c r="Q412" s="241"/>
      <c r="R412" s="241"/>
      <c r="S412" s="241"/>
      <c r="T412" s="242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43" t="s">
        <v>177</v>
      </c>
      <c r="AU412" s="243" t="s">
        <v>81</v>
      </c>
      <c r="AV412" s="13" t="s">
        <v>79</v>
      </c>
      <c r="AW412" s="13" t="s">
        <v>33</v>
      </c>
      <c r="AX412" s="13" t="s">
        <v>71</v>
      </c>
      <c r="AY412" s="243" t="s">
        <v>166</v>
      </c>
    </row>
    <row r="413" s="14" customFormat="1">
      <c r="A413" s="14"/>
      <c r="B413" s="244"/>
      <c r="C413" s="245"/>
      <c r="D413" s="235" t="s">
        <v>177</v>
      </c>
      <c r="E413" s="246" t="s">
        <v>19</v>
      </c>
      <c r="F413" s="247" t="s">
        <v>650</v>
      </c>
      <c r="G413" s="245"/>
      <c r="H413" s="248">
        <v>0.044999999999999998</v>
      </c>
      <c r="I413" s="249"/>
      <c r="J413" s="245"/>
      <c r="K413" s="245"/>
      <c r="L413" s="250"/>
      <c r="M413" s="251"/>
      <c r="N413" s="252"/>
      <c r="O413" s="252"/>
      <c r="P413" s="252"/>
      <c r="Q413" s="252"/>
      <c r="R413" s="252"/>
      <c r="S413" s="252"/>
      <c r="T413" s="253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54" t="s">
        <v>177</v>
      </c>
      <c r="AU413" s="254" t="s">
        <v>81</v>
      </c>
      <c r="AV413" s="14" t="s">
        <v>81</v>
      </c>
      <c r="AW413" s="14" t="s">
        <v>33</v>
      </c>
      <c r="AX413" s="14" t="s">
        <v>71</v>
      </c>
      <c r="AY413" s="254" t="s">
        <v>166</v>
      </c>
    </row>
    <row r="414" s="15" customFormat="1">
      <c r="A414" s="15"/>
      <c r="B414" s="255"/>
      <c r="C414" s="256"/>
      <c r="D414" s="235" t="s">
        <v>177</v>
      </c>
      <c r="E414" s="257" t="s">
        <v>19</v>
      </c>
      <c r="F414" s="258" t="s">
        <v>180</v>
      </c>
      <c r="G414" s="256"/>
      <c r="H414" s="259">
        <v>2.1589999999999998</v>
      </c>
      <c r="I414" s="260"/>
      <c r="J414" s="256"/>
      <c r="K414" s="256"/>
      <c r="L414" s="261"/>
      <c r="M414" s="262"/>
      <c r="N414" s="263"/>
      <c r="O414" s="263"/>
      <c r="P414" s="263"/>
      <c r="Q414" s="263"/>
      <c r="R414" s="263"/>
      <c r="S414" s="263"/>
      <c r="T414" s="264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T414" s="265" t="s">
        <v>177</v>
      </c>
      <c r="AU414" s="265" t="s">
        <v>81</v>
      </c>
      <c r="AV414" s="15" t="s">
        <v>173</v>
      </c>
      <c r="AW414" s="15" t="s">
        <v>33</v>
      </c>
      <c r="AX414" s="15" t="s">
        <v>79</v>
      </c>
      <c r="AY414" s="265" t="s">
        <v>166</v>
      </c>
    </row>
    <row r="415" s="12" customFormat="1" ht="25.92" customHeight="1">
      <c r="A415" s="12"/>
      <c r="B415" s="199"/>
      <c r="C415" s="200"/>
      <c r="D415" s="201" t="s">
        <v>70</v>
      </c>
      <c r="E415" s="202" t="s">
        <v>342</v>
      </c>
      <c r="F415" s="202" t="s">
        <v>343</v>
      </c>
      <c r="G415" s="200"/>
      <c r="H415" s="200"/>
      <c r="I415" s="203"/>
      <c r="J415" s="204">
        <f>BK415</f>
        <v>0</v>
      </c>
      <c r="K415" s="200"/>
      <c r="L415" s="205"/>
      <c r="M415" s="206"/>
      <c r="N415" s="207"/>
      <c r="O415" s="207"/>
      <c r="P415" s="208">
        <f>P416</f>
        <v>0</v>
      </c>
      <c r="Q415" s="207"/>
      <c r="R415" s="208">
        <f>R416</f>
        <v>0</v>
      </c>
      <c r="S415" s="207"/>
      <c r="T415" s="209">
        <f>T416</f>
        <v>0</v>
      </c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R415" s="210" t="s">
        <v>198</v>
      </c>
      <c r="AT415" s="211" t="s">
        <v>70</v>
      </c>
      <c r="AU415" s="211" t="s">
        <v>71</v>
      </c>
      <c r="AY415" s="210" t="s">
        <v>166</v>
      </c>
      <c r="BK415" s="212">
        <f>BK416</f>
        <v>0</v>
      </c>
    </row>
    <row r="416" s="2" customFormat="1" ht="16.5" customHeight="1">
      <c r="A416" s="41"/>
      <c r="B416" s="42"/>
      <c r="C416" s="215" t="s">
        <v>657</v>
      </c>
      <c r="D416" s="215" t="s">
        <v>168</v>
      </c>
      <c r="E416" s="216" t="s">
        <v>345</v>
      </c>
      <c r="F416" s="217" t="s">
        <v>346</v>
      </c>
      <c r="G416" s="218" t="s">
        <v>347</v>
      </c>
      <c r="H416" s="277"/>
      <c r="I416" s="220"/>
      <c r="J416" s="221">
        <f>ROUND(I416*H416,2)</f>
        <v>0</v>
      </c>
      <c r="K416" s="217" t="s">
        <v>19</v>
      </c>
      <c r="L416" s="47"/>
      <c r="M416" s="278" t="s">
        <v>19</v>
      </c>
      <c r="N416" s="279" t="s">
        <v>42</v>
      </c>
      <c r="O416" s="280"/>
      <c r="P416" s="281">
        <f>O416*H416</f>
        <v>0</v>
      </c>
      <c r="Q416" s="281">
        <v>0</v>
      </c>
      <c r="R416" s="281">
        <f>Q416*H416</f>
        <v>0</v>
      </c>
      <c r="S416" s="281">
        <v>0</v>
      </c>
      <c r="T416" s="282">
        <f>S416*H416</f>
        <v>0</v>
      </c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R416" s="226" t="s">
        <v>173</v>
      </c>
      <c r="AT416" s="226" t="s">
        <v>168</v>
      </c>
      <c r="AU416" s="226" t="s">
        <v>79</v>
      </c>
      <c r="AY416" s="20" t="s">
        <v>166</v>
      </c>
      <c r="BE416" s="227">
        <f>IF(N416="základní",J416,0)</f>
        <v>0</v>
      </c>
      <c r="BF416" s="227">
        <f>IF(N416="snížená",J416,0)</f>
        <v>0</v>
      </c>
      <c r="BG416" s="227">
        <f>IF(N416="zákl. přenesená",J416,0)</f>
        <v>0</v>
      </c>
      <c r="BH416" s="227">
        <f>IF(N416="sníž. přenesená",J416,0)</f>
        <v>0</v>
      </c>
      <c r="BI416" s="227">
        <f>IF(N416="nulová",J416,0)</f>
        <v>0</v>
      </c>
      <c r="BJ416" s="20" t="s">
        <v>79</v>
      </c>
      <c r="BK416" s="227">
        <f>ROUND(I416*H416,2)</f>
        <v>0</v>
      </c>
      <c r="BL416" s="20" t="s">
        <v>173</v>
      </c>
      <c r="BM416" s="226" t="s">
        <v>532</v>
      </c>
    </row>
    <row r="417" s="2" customFormat="1" ht="6.96" customHeight="1">
      <c r="A417" s="41"/>
      <c r="B417" s="62"/>
      <c r="C417" s="63"/>
      <c r="D417" s="63"/>
      <c r="E417" s="63"/>
      <c r="F417" s="63"/>
      <c r="G417" s="63"/>
      <c r="H417" s="63"/>
      <c r="I417" s="63"/>
      <c r="J417" s="63"/>
      <c r="K417" s="63"/>
      <c r="L417" s="47"/>
      <c r="M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</row>
  </sheetData>
  <sheetProtection sheet="1" autoFilter="0" formatColumns="0" formatRows="0" objects="1" scenarios="1" spinCount="100000" saltValue="CTMHm1RU/80NjqudkBHEqBedolyorFU8v2r97KKaHZ4UAVPOrWESosHpVaeqBeNd8FPjPkB25LHBMpDvG3GjPw==" hashValue="viDygcKZE9ikvgtqNBWLhHLRGWsfVa5tyiHKWRPHqExX5uGzI1yqGGdlPSclbPsw+Z+78f84fbKvWDIxjQ4OQQ==" algorithmName="SHA-512" password="CC35"/>
  <autoFilter ref="C95:K41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0" r:id="rId1" display="https://podminky.urs.cz/item/CS_URS_2025_02/213141112"/>
    <hyperlink ref="F112" r:id="rId2" display="https://podminky.urs.cz/item/CS_URS_2025_02/213311151"/>
    <hyperlink ref="F124" r:id="rId3" display="https://podminky.urs.cz/item/CS_URS_2025_02/311113152"/>
    <hyperlink ref="F131" r:id="rId4" display="https://podminky.urs.cz/item/CS_URS_2025_02/311321816"/>
    <hyperlink ref="F137" r:id="rId5" display="https://podminky.urs.cz/item/CS_URS_2025_02/311351411"/>
    <hyperlink ref="F144" r:id="rId6" display="https://podminky.urs.cz/item/CS_URS_2025_02/311351412"/>
    <hyperlink ref="F151" r:id="rId7" display="https://podminky.urs.cz/item/CS_URS_2025_02/311351911"/>
    <hyperlink ref="F157" r:id="rId8" display="https://podminky.urs.cz/item/CS_URS_2025_02/311361821"/>
    <hyperlink ref="F167" r:id="rId9" display="https://podminky.urs.cz/item/CS_URS_2025_02/631311236"/>
    <hyperlink ref="F193" r:id="rId10" display="https://podminky.urs.cz/item/CS_URS_2025_02/631319175"/>
    <hyperlink ref="F208" r:id="rId11" display="https://podminky.urs.cz/item/CS_URS_2025_02/631319185"/>
    <hyperlink ref="F223" r:id="rId12" display="https://podminky.urs.cz/item/CS_URS_2025_02/631351101"/>
    <hyperlink ref="F229" r:id="rId13" display="https://podminky.urs.cz/item/CS_URS_2025_02/631351102"/>
    <hyperlink ref="F235" r:id="rId14" display="https://podminky.urs.cz/item/CS_URS_2025_02/631362021"/>
    <hyperlink ref="F250" r:id="rId15" display="https://podminky.urs.cz/item/CS_URS_2025_02/632481213"/>
    <hyperlink ref="F265" r:id="rId16" display="https://podminky.urs.cz/item/CS_URS_2025_02/633991111"/>
    <hyperlink ref="F281" r:id="rId17" display="https://podminky.urs.cz/item/CS_URS_2025_02/949101111"/>
    <hyperlink ref="F287" r:id="rId18" display="https://podminky.urs.cz/item/CS_URS_2025_02/953943121"/>
    <hyperlink ref="F317" r:id="rId19" display="https://podminky.urs.cz/item/CS_URS_2025_02/953961214"/>
    <hyperlink ref="F323" r:id="rId20" display="https://podminky.urs.cz/item/CS_URS_2025_02/953965131"/>
    <hyperlink ref="F340" r:id="rId21" display="https://podminky.urs.cz/item/CS_URS_2025_02/998011008"/>
    <hyperlink ref="F344" r:id="rId22" display="https://podminky.urs.cz/item/CS_URS_2025_02/767163122"/>
    <hyperlink ref="F368" r:id="rId23" display="https://podminky.urs.cz/item/CS_URS_2025_02/998767121"/>
    <hyperlink ref="F371" r:id="rId24" display="https://podminky.urs.cz/item/CS_URS_2025_02/783317101"/>
    <hyperlink ref="F383" r:id="rId25" display="https://podminky.urs.cz/item/CS_URS_2025_02/789111141"/>
    <hyperlink ref="F394" r:id="rId26" display="https://podminky.urs.cz/item/CS_URS_2025_02/789111260"/>
    <hyperlink ref="F405" r:id="rId27" display="https://podminky.urs.cz/item/CS_URS_2025_02/78941253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8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658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ROUND(J95,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ROUND((SUM(BE95:BE435)),  2)</f>
        <v>0</v>
      </c>
      <c r="G35" s="41"/>
      <c r="H35" s="41"/>
      <c r="I35" s="160">
        <v>0.20999999999999999</v>
      </c>
      <c r="J35" s="159">
        <f>ROUND(((SUM(BE95:BE435))*I35),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ROUND((SUM(BF95:BF435)),  2)</f>
        <v>0</v>
      </c>
      <c r="G36" s="41"/>
      <c r="H36" s="41"/>
      <c r="I36" s="160">
        <v>0.12</v>
      </c>
      <c r="J36" s="159">
        <f>ROUND(((SUM(BF95:BF435))*I36),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ROUND((SUM(BG95:BG435)),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ROUND((SUM(BH95:BH435)),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ROUND((SUM(BI95:BI435)),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0204 - Překážka 4 - Mini U - rampa s extensionem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J95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J96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J97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430</v>
      </c>
      <c r="E66" s="185"/>
      <c r="F66" s="185"/>
      <c r="G66" s="185"/>
      <c r="H66" s="185"/>
      <c r="I66" s="185"/>
      <c r="J66" s="186">
        <f>J126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147</v>
      </c>
      <c r="E67" s="185"/>
      <c r="F67" s="185"/>
      <c r="G67" s="185"/>
      <c r="H67" s="185"/>
      <c r="I67" s="185"/>
      <c r="J67" s="186">
        <f>J242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148</v>
      </c>
      <c r="E68" s="185"/>
      <c r="F68" s="185"/>
      <c r="G68" s="185"/>
      <c r="H68" s="185"/>
      <c r="I68" s="185"/>
      <c r="J68" s="186">
        <f>J301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352</v>
      </c>
      <c r="E69" s="180"/>
      <c r="F69" s="180"/>
      <c r="G69" s="180"/>
      <c r="H69" s="180"/>
      <c r="I69" s="180"/>
      <c r="J69" s="181">
        <f>J304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353</v>
      </c>
      <c r="E70" s="185"/>
      <c r="F70" s="185"/>
      <c r="G70" s="185"/>
      <c r="H70" s="185"/>
      <c r="I70" s="185"/>
      <c r="J70" s="186">
        <f>J305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354</v>
      </c>
      <c r="E71" s="185"/>
      <c r="F71" s="185"/>
      <c r="G71" s="185"/>
      <c r="H71" s="185"/>
      <c r="I71" s="185"/>
      <c r="J71" s="186">
        <f>J360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355</v>
      </c>
      <c r="E72" s="185"/>
      <c r="F72" s="185"/>
      <c r="G72" s="185"/>
      <c r="H72" s="185"/>
      <c r="I72" s="185"/>
      <c r="J72" s="186">
        <f>J379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77"/>
      <c r="C73" s="178"/>
      <c r="D73" s="179" t="s">
        <v>150</v>
      </c>
      <c r="E73" s="180"/>
      <c r="F73" s="180"/>
      <c r="G73" s="180"/>
      <c r="H73" s="180"/>
      <c r="I73" s="180"/>
      <c r="J73" s="181">
        <f>J434</f>
        <v>0</v>
      </c>
      <c r="K73" s="178"/>
      <c r="L73" s="182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151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172" t="str">
        <f>E7</f>
        <v>Novostavba skateparkového hřiště, Bystřice pod Hostýnem</v>
      </c>
      <c r="F83" s="35"/>
      <c r="G83" s="35"/>
      <c r="H83" s="35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138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2" customFormat="1" ht="16.5" customHeight="1">
      <c r="A85" s="41"/>
      <c r="B85" s="42"/>
      <c r="C85" s="43"/>
      <c r="D85" s="43"/>
      <c r="E85" s="172" t="s">
        <v>349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350</v>
      </c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72" t="str">
        <f>E11</f>
        <v>0204 - Překážka 4 - Mini U - rampa s extensionem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21</v>
      </c>
      <c r="D89" s="43"/>
      <c r="E89" s="43"/>
      <c r="F89" s="30" t="str">
        <f>F14</f>
        <v xml:space="preserve"> </v>
      </c>
      <c r="G89" s="43"/>
      <c r="H89" s="43"/>
      <c r="I89" s="35" t="s">
        <v>23</v>
      </c>
      <c r="J89" s="75" t="str">
        <f>IF(J14="","",J14)</f>
        <v>31. 8. 2025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25.65" customHeight="1">
      <c r="A91" s="41"/>
      <c r="B91" s="42"/>
      <c r="C91" s="35" t="s">
        <v>25</v>
      </c>
      <c r="D91" s="43"/>
      <c r="E91" s="43"/>
      <c r="F91" s="30" t="str">
        <f>E17</f>
        <v>Město Bystřice pod Hostýnem</v>
      </c>
      <c r="G91" s="43"/>
      <c r="H91" s="43"/>
      <c r="I91" s="35" t="s">
        <v>31</v>
      </c>
      <c r="J91" s="39" t="str">
        <f>E23</f>
        <v>Michal Langoš, Hranice na Moravě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29</v>
      </c>
      <c r="D92" s="43"/>
      <c r="E92" s="43"/>
      <c r="F92" s="30" t="str">
        <f>IF(E20="","",E20)</f>
        <v>Vyplň údaj</v>
      </c>
      <c r="G92" s="43"/>
      <c r="H92" s="43"/>
      <c r="I92" s="35" t="s">
        <v>34</v>
      </c>
      <c r="J92" s="39" t="str">
        <f>E26</f>
        <v xml:space="preserve"> 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0.32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1" customFormat="1" ht="29.28" customHeight="1">
      <c r="A94" s="188"/>
      <c r="B94" s="189"/>
      <c r="C94" s="190" t="s">
        <v>152</v>
      </c>
      <c r="D94" s="191" t="s">
        <v>56</v>
      </c>
      <c r="E94" s="191" t="s">
        <v>52</v>
      </c>
      <c r="F94" s="191" t="s">
        <v>53</v>
      </c>
      <c r="G94" s="191" t="s">
        <v>153</v>
      </c>
      <c r="H94" s="191" t="s">
        <v>154</v>
      </c>
      <c r="I94" s="191" t="s">
        <v>155</v>
      </c>
      <c r="J94" s="191" t="s">
        <v>142</v>
      </c>
      <c r="K94" s="192" t="s">
        <v>156</v>
      </c>
      <c r="L94" s="193"/>
      <c r="M94" s="95" t="s">
        <v>19</v>
      </c>
      <c r="N94" s="96" t="s">
        <v>41</v>
      </c>
      <c r="O94" s="96" t="s">
        <v>157</v>
      </c>
      <c r="P94" s="96" t="s">
        <v>158</v>
      </c>
      <c r="Q94" s="96" t="s">
        <v>159</v>
      </c>
      <c r="R94" s="96" t="s">
        <v>160</v>
      </c>
      <c r="S94" s="96" t="s">
        <v>161</v>
      </c>
      <c r="T94" s="97" t="s">
        <v>162</v>
      </c>
      <c r="U94" s="188"/>
      <c r="V94" s="188"/>
      <c r="W94" s="188"/>
      <c r="X94" s="188"/>
      <c r="Y94" s="188"/>
      <c r="Z94" s="188"/>
      <c r="AA94" s="188"/>
      <c r="AB94" s="188"/>
      <c r="AC94" s="188"/>
      <c r="AD94" s="188"/>
      <c r="AE94" s="188"/>
    </row>
    <row r="95" s="2" customFormat="1" ht="22.8" customHeight="1">
      <c r="A95" s="41"/>
      <c r="B95" s="42"/>
      <c r="C95" s="102" t="s">
        <v>163</v>
      </c>
      <c r="D95" s="43"/>
      <c r="E95" s="43"/>
      <c r="F95" s="43"/>
      <c r="G95" s="43"/>
      <c r="H95" s="43"/>
      <c r="I95" s="43"/>
      <c r="J95" s="194">
        <f>BK95</f>
        <v>0</v>
      </c>
      <c r="K95" s="43"/>
      <c r="L95" s="47"/>
      <c r="M95" s="98"/>
      <c r="N95" s="195"/>
      <c r="O95" s="99"/>
      <c r="P95" s="196">
        <f>P96+P304+P434</f>
        <v>0</v>
      </c>
      <c r="Q95" s="99"/>
      <c r="R95" s="196">
        <f>R96+R304+R434</f>
        <v>102.67817376000001</v>
      </c>
      <c r="S95" s="99"/>
      <c r="T95" s="197">
        <f>T96+T304+T434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70</v>
      </c>
      <c r="AU95" s="20" t="s">
        <v>143</v>
      </c>
      <c r="BK95" s="198">
        <f>BK96+BK304+BK434</f>
        <v>0</v>
      </c>
    </row>
    <row r="96" s="12" customFormat="1" ht="25.92" customHeight="1">
      <c r="A96" s="12"/>
      <c r="B96" s="199"/>
      <c r="C96" s="200"/>
      <c r="D96" s="201" t="s">
        <v>70</v>
      </c>
      <c r="E96" s="202" t="s">
        <v>164</v>
      </c>
      <c r="F96" s="202" t="s">
        <v>165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P97+P126+P242+P301</f>
        <v>0</v>
      </c>
      <c r="Q96" s="207"/>
      <c r="R96" s="208">
        <f>R97+R126+R242+R301</f>
        <v>102.15312968000001</v>
      </c>
      <c r="S96" s="207"/>
      <c r="T96" s="209">
        <f>T97+T126+T242+T301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79</v>
      </c>
      <c r="AT96" s="211" t="s">
        <v>70</v>
      </c>
      <c r="AU96" s="211" t="s">
        <v>71</v>
      </c>
      <c r="AY96" s="210" t="s">
        <v>166</v>
      </c>
      <c r="BK96" s="212">
        <f>BK97+BK126+BK242+BK301</f>
        <v>0</v>
      </c>
    </row>
    <row r="97" s="12" customFormat="1" ht="22.8" customHeight="1">
      <c r="A97" s="12"/>
      <c r="B97" s="199"/>
      <c r="C97" s="200"/>
      <c r="D97" s="201" t="s">
        <v>70</v>
      </c>
      <c r="E97" s="213" t="s">
        <v>81</v>
      </c>
      <c r="F97" s="213" t="s">
        <v>248</v>
      </c>
      <c r="G97" s="200"/>
      <c r="H97" s="200"/>
      <c r="I97" s="203"/>
      <c r="J97" s="214">
        <f>BK97</f>
        <v>0</v>
      </c>
      <c r="K97" s="200"/>
      <c r="L97" s="205"/>
      <c r="M97" s="206"/>
      <c r="N97" s="207"/>
      <c r="O97" s="207"/>
      <c r="P97" s="208">
        <f>SUM(P98:P125)</f>
        <v>0</v>
      </c>
      <c r="Q97" s="207"/>
      <c r="R97" s="208">
        <f>SUM(R98:R125)</f>
        <v>86.326618719999999</v>
      </c>
      <c r="S97" s="207"/>
      <c r="T97" s="209">
        <f>SUM(T98:T125)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79</v>
      </c>
      <c r="AT97" s="211" t="s">
        <v>70</v>
      </c>
      <c r="AU97" s="211" t="s">
        <v>79</v>
      </c>
      <c r="AY97" s="210" t="s">
        <v>166</v>
      </c>
      <c r="BK97" s="212">
        <f>SUM(BK98:BK125)</f>
        <v>0</v>
      </c>
    </row>
    <row r="98" s="2" customFormat="1" ht="24.15" customHeight="1">
      <c r="A98" s="41"/>
      <c r="B98" s="42"/>
      <c r="C98" s="215" t="s">
        <v>79</v>
      </c>
      <c r="D98" s="215" t="s">
        <v>168</v>
      </c>
      <c r="E98" s="216" t="s">
        <v>431</v>
      </c>
      <c r="F98" s="217" t="s">
        <v>432</v>
      </c>
      <c r="G98" s="218" t="s">
        <v>188</v>
      </c>
      <c r="H98" s="219">
        <v>35.003</v>
      </c>
      <c r="I98" s="220"/>
      <c r="J98" s="221">
        <f>ROUND(I98*H98,2)</f>
        <v>0</v>
      </c>
      <c r="K98" s="217" t="s">
        <v>172</v>
      </c>
      <c r="L98" s="47"/>
      <c r="M98" s="222" t="s">
        <v>19</v>
      </c>
      <c r="N98" s="223" t="s">
        <v>42</v>
      </c>
      <c r="O98" s="87"/>
      <c r="P98" s="224">
        <f>O98*H98</f>
        <v>0</v>
      </c>
      <c r="Q98" s="224">
        <v>0.00013999999999999999</v>
      </c>
      <c r="R98" s="224">
        <f>Q98*H98</f>
        <v>0.0049004199999999999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173</v>
      </c>
      <c r="AT98" s="226" t="s">
        <v>168</v>
      </c>
      <c r="AU98" s="226" t="s">
        <v>81</v>
      </c>
      <c r="AY98" s="20" t="s">
        <v>166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79</v>
      </c>
      <c r="BK98" s="227">
        <f>ROUND(I98*H98,2)</f>
        <v>0</v>
      </c>
      <c r="BL98" s="20" t="s">
        <v>173</v>
      </c>
      <c r="BM98" s="226" t="s">
        <v>433</v>
      </c>
    </row>
    <row r="99" s="2" customFormat="1">
      <c r="A99" s="41"/>
      <c r="B99" s="42"/>
      <c r="C99" s="43"/>
      <c r="D99" s="228" t="s">
        <v>175</v>
      </c>
      <c r="E99" s="43"/>
      <c r="F99" s="229" t="s">
        <v>434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175</v>
      </c>
      <c r="AU99" s="20" t="s">
        <v>81</v>
      </c>
    </row>
    <row r="100" s="13" customFormat="1">
      <c r="A100" s="13"/>
      <c r="B100" s="233"/>
      <c r="C100" s="234"/>
      <c r="D100" s="235" t="s">
        <v>177</v>
      </c>
      <c r="E100" s="236" t="s">
        <v>19</v>
      </c>
      <c r="F100" s="237" t="s">
        <v>659</v>
      </c>
      <c r="G100" s="234"/>
      <c r="H100" s="236" t="s">
        <v>19</v>
      </c>
      <c r="I100" s="238"/>
      <c r="J100" s="234"/>
      <c r="K100" s="234"/>
      <c r="L100" s="239"/>
      <c r="M100" s="240"/>
      <c r="N100" s="241"/>
      <c r="O100" s="241"/>
      <c r="P100" s="241"/>
      <c r="Q100" s="241"/>
      <c r="R100" s="241"/>
      <c r="S100" s="241"/>
      <c r="T100" s="242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3" t="s">
        <v>177</v>
      </c>
      <c r="AU100" s="243" t="s">
        <v>81</v>
      </c>
      <c r="AV100" s="13" t="s">
        <v>79</v>
      </c>
      <c r="AW100" s="13" t="s">
        <v>33</v>
      </c>
      <c r="AX100" s="13" t="s">
        <v>71</v>
      </c>
      <c r="AY100" s="243" t="s">
        <v>166</v>
      </c>
    </row>
    <row r="101" s="13" customFormat="1">
      <c r="A101" s="13"/>
      <c r="B101" s="233"/>
      <c r="C101" s="234"/>
      <c r="D101" s="235" t="s">
        <v>177</v>
      </c>
      <c r="E101" s="236" t="s">
        <v>19</v>
      </c>
      <c r="F101" s="237" t="s">
        <v>436</v>
      </c>
      <c r="G101" s="234"/>
      <c r="H101" s="236" t="s">
        <v>19</v>
      </c>
      <c r="I101" s="238"/>
      <c r="J101" s="234"/>
      <c r="K101" s="234"/>
      <c r="L101" s="239"/>
      <c r="M101" s="240"/>
      <c r="N101" s="241"/>
      <c r="O101" s="241"/>
      <c r="P101" s="241"/>
      <c r="Q101" s="241"/>
      <c r="R101" s="241"/>
      <c r="S101" s="241"/>
      <c r="T101" s="242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3" t="s">
        <v>177</v>
      </c>
      <c r="AU101" s="243" t="s">
        <v>81</v>
      </c>
      <c r="AV101" s="13" t="s">
        <v>79</v>
      </c>
      <c r="AW101" s="13" t="s">
        <v>33</v>
      </c>
      <c r="AX101" s="13" t="s">
        <v>71</v>
      </c>
      <c r="AY101" s="243" t="s">
        <v>166</v>
      </c>
    </row>
    <row r="102" s="14" customFormat="1">
      <c r="A102" s="14"/>
      <c r="B102" s="244"/>
      <c r="C102" s="245"/>
      <c r="D102" s="235" t="s">
        <v>177</v>
      </c>
      <c r="E102" s="246" t="s">
        <v>19</v>
      </c>
      <c r="F102" s="247" t="s">
        <v>660</v>
      </c>
      <c r="G102" s="245"/>
      <c r="H102" s="248">
        <v>11.743</v>
      </c>
      <c r="I102" s="249"/>
      <c r="J102" s="245"/>
      <c r="K102" s="245"/>
      <c r="L102" s="250"/>
      <c r="M102" s="251"/>
      <c r="N102" s="252"/>
      <c r="O102" s="252"/>
      <c r="P102" s="252"/>
      <c r="Q102" s="252"/>
      <c r="R102" s="252"/>
      <c r="S102" s="252"/>
      <c r="T102" s="253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4" t="s">
        <v>177</v>
      </c>
      <c r="AU102" s="254" t="s">
        <v>81</v>
      </c>
      <c r="AV102" s="14" t="s">
        <v>81</v>
      </c>
      <c r="AW102" s="14" t="s">
        <v>33</v>
      </c>
      <c r="AX102" s="14" t="s">
        <v>71</v>
      </c>
      <c r="AY102" s="254" t="s">
        <v>166</v>
      </c>
    </row>
    <row r="103" s="14" customFormat="1">
      <c r="A103" s="14"/>
      <c r="B103" s="244"/>
      <c r="C103" s="245"/>
      <c r="D103" s="235" t="s">
        <v>177</v>
      </c>
      <c r="E103" s="246" t="s">
        <v>19</v>
      </c>
      <c r="F103" s="247" t="s">
        <v>661</v>
      </c>
      <c r="G103" s="245"/>
      <c r="H103" s="248">
        <v>3.9740000000000002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177</v>
      </c>
      <c r="AU103" s="254" t="s">
        <v>81</v>
      </c>
      <c r="AV103" s="14" t="s">
        <v>81</v>
      </c>
      <c r="AW103" s="14" t="s">
        <v>33</v>
      </c>
      <c r="AX103" s="14" t="s">
        <v>71</v>
      </c>
      <c r="AY103" s="254" t="s">
        <v>166</v>
      </c>
    </row>
    <row r="104" s="14" customFormat="1">
      <c r="A104" s="14"/>
      <c r="B104" s="244"/>
      <c r="C104" s="245"/>
      <c r="D104" s="235" t="s">
        <v>177</v>
      </c>
      <c r="E104" s="246" t="s">
        <v>19</v>
      </c>
      <c r="F104" s="247" t="s">
        <v>662</v>
      </c>
      <c r="G104" s="245"/>
      <c r="H104" s="248">
        <v>10.25</v>
      </c>
      <c r="I104" s="249"/>
      <c r="J104" s="245"/>
      <c r="K104" s="245"/>
      <c r="L104" s="250"/>
      <c r="M104" s="251"/>
      <c r="N104" s="252"/>
      <c r="O104" s="252"/>
      <c r="P104" s="252"/>
      <c r="Q104" s="252"/>
      <c r="R104" s="252"/>
      <c r="S104" s="252"/>
      <c r="T104" s="253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4" t="s">
        <v>177</v>
      </c>
      <c r="AU104" s="254" t="s">
        <v>81</v>
      </c>
      <c r="AV104" s="14" t="s">
        <v>81</v>
      </c>
      <c r="AW104" s="14" t="s">
        <v>33</v>
      </c>
      <c r="AX104" s="14" t="s">
        <v>71</v>
      </c>
      <c r="AY104" s="254" t="s">
        <v>166</v>
      </c>
    </row>
    <row r="105" s="14" customFormat="1">
      <c r="A105" s="14"/>
      <c r="B105" s="244"/>
      <c r="C105" s="245"/>
      <c r="D105" s="235" t="s">
        <v>177</v>
      </c>
      <c r="E105" s="246" t="s">
        <v>19</v>
      </c>
      <c r="F105" s="247" t="s">
        <v>663</v>
      </c>
      <c r="G105" s="245"/>
      <c r="H105" s="248">
        <v>1.728</v>
      </c>
      <c r="I105" s="249"/>
      <c r="J105" s="245"/>
      <c r="K105" s="245"/>
      <c r="L105" s="250"/>
      <c r="M105" s="251"/>
      <c r="N105" s="252"/>
      <c r="O105" s="252"/>
      <c r="P105" s="252"/>
      <c r="Q105" s="252"/>
      <c r="R105" s="252"/>
      <c r="S105" s="252"/>
      <c r="T105" s="253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4" t="s">
        <v>177</v>
      </c>
      <c r="AU105" s="254" t="s">
        <v>81</v>
      </c>
      <c r="AV105" s="14" t="s">
        <v>81</v>
      </c>
      <c r="AW105" s="14" t="s">
        <v>33</v>
      </c>
      <c r="AX105" s="14" t="s">
        <v>71</v>
      </c>
      <c r="AY105" s="254" t="s">
        <v>166</v>
      </c>
    </row>
    <row r="106" s="14" customFormat="1">
      <c r="A106" s="14"/>
      <c r="B106" s="244"/>
      <c r="C106" s="245"/>
      <c r="D106" s="235" t="s">
        <v>177</v>
      </c>
      <c r="E106" s="246" t="s">
        <v>19</v>
      </c>
      <c r="F106" s="247" t="s">
        <v>664</v>
      </c>
      <c r="G106" s="245"/>
      <c r="H106" s="248">
        <v>7.3079999999999998</v>
      </c>
      <c r="I106" s="249"/>
      <c r="J106" s="245"/>
      <c r="K106" s="245"/>
      <c r="L106" s="250"/>
      <c r="M106" s="251"/>
      <c r="N106" s="252"/>
      <c r="O106" s="252"/>
      <c r="P106" s="252"/>
      <c r="Q106" s="252"/>
      <c r="R106" s="252"/>
      <c r="S106" s="252"/>
      <c r="T106" s="253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4" t="s">
        <v>177</v>
      </c>
      <c r="AU106" s="254" t="s">
        <v>81</v>
      </c>
      <c r="AV106" s="14" t="s">
        <v>81</v>
      </c>
      <c r="AW106" s="14" t="s">
        <v>33</v>
      </c>
      <c r="AX106" s="14" t="s">
        <v>71</v>
      </c>
      <c r="AY106" s="254" t="s">
        <v>166</v>
      </c>
    </row>
    <row r="107" s="15" customFormat="1">
      <c r="A107" s="15"/>
      <c r="B107" s="255"/>
      <c r="C107" s="256"/>
      <c r="D107" s="235" t="s">
        <v>177</v>
      </c>
      <c r="E107" s="257" t="s">
        <v>19</v>
      </c>
      <c r="F107" s="258" t="s">
        <v>180</v>
      </c>
      <c r="G107" s="256"/>
      <c r="H107" s="259">
        <v>35.003</v>
      </c>
      <c r="I107" s="260"/>
      <c r="J107" s="256"/>
      <c r="K107" s="256"/>
      <c r="L107" s="261"/>
      <c r="M107" s="262"/>
      <c r="N107" s="263"/>
      <c r="O107" s="263"/>
      <c r="P107" s="263"/>
      <c r="Q107" s="263"/>
      <c r="R107" s="263"/>
      <c r="S107" s="263"/>
      <c r="T107" s="264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65" t="s">
        <v>177</v>
      </c>
      <c r="AU107" s="265" t="s">
        <v>81</v>
      </c>
      <c r="AV107" s="15" t="s">
        <v>173</v>
      </c>
      <c r="AW107" s="15" t="s">
        <v>33</v>
      </c>
      <c r="AX107" s="15" t="s">
        <v>79</v>
      </c>
      <c r="AY107" s="265" t="s">
        <v>166</v>
      </c>
    </row>
    <row r="108" s="2" customFormat="1" ht="16.5" customHeight="1">
      <c r="A108" s="41"/>
      <c r="B108" s="42"/>
      <c r="C108" s="283" t="s">
        <v>81</v>
      </c>
      <c r="D108" s="283" t="s">
        <v>392</v>
      </c>
      <c r="E108" s="284" t="s">
        <v>438</v>
      </c>
      <c r="F108" s="285" t="s">
        <v>439</v>
      </c>
      <c r="G108" s="286" t="s">
        <v>188</v>
      </c>
      <c r="H108" s="287">
        <v>41.460999999999999</v>
      </c>
      <c r="I108" s="288"/>
      <c r="J108" s="289">
        <f>ROUND(I108*H108,2)</f>
        <v>0</v>
      </c>
      <c r="K108" s="285" t="s">
        <v>172</v>
      </c>
      <c r="L108" s="290"/>
      <c r="M108" s="291" t="s">
        <v>19</v>
      </c>
      <c r="N108" s="292" t="s">
        <v>42</v>
      </c>
      <c r="O108" s="87"/>
      <c r="P108" s="224">
        <f>O108*H108</f>
        <v>0</v>
      </c>
      <c r="Q108" s="224">
        <v>0.00029999999999999997</v>
      </c>
      <c r="R108" s="224">
        <f>Q108*H108</f>
        <v>0.012438299999999998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226</v>
      </c>
      <c r="AT108" s="226" t="s">
        <v>392</v>
      </c>
      <c r="AU108" s="226" t="s">
        <v>81</v>
      </c>
      <c r="AY108" s="20" t="s">
        <v>166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79</v>
      </c>
      <c r="BK108" s="227">
        <f>ROUND(I108*H108,2)</f>
        <v>0</v>
      </c>
      <c r="BL108" s="20" t="s">
        <v>173</v>
      </c>
      <c r="BM108" s="226" t="s">
        <v>440</v>
      </c>
    </row>
    <row r="109" s="13" customFormat="1">
      <c r="A109" s="13"/>
      <c r="B109" s="233"/>
      <c r="C109" s="234"/>
      <c r="D109" s="235" t="s">
        <v>177</v>
      </c>
      <c r="E109" s="236" t="s">
        <v>19</v>
      </c>
      <c r="F109" s="237" t="s">
        <v>659</v>
      </c>
      <c r="G109" s="234"/>
      <c r="H109" s="236" t="s">
        <v>19</v>
      </c>
      <c r="I109" s="238"/>
      <c r="J109" s="234"/>
      <c r="K109" s="234"/>
      <c r="L109" s="239"/>
      <c r="M109" s="240"/>
      <c r="N109" s="241"/>
      <c r="O109" s="241"/>
      <c r="P109" s="241"/>
      <c r="Q109" s="241"/>
      <c r="R109" s="241"/>
      <c r="S109" s="241"/>
      <c r="T109" s="242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3" t="s">
        <v>177</v>
      </c>
      <c r="AU109" s="243" t="s">
        <v>81</v>
      </c>
      <c r="AV109" s="13" t="s">
        <v>79</v>
      </c>
      <c r="AW109" s="13" t="s">
        <v>33</v>
      </c>
      <c r="AX109" s="13" t="s">
        <v>71</v>
      </c>
      <c r="AY109" s="243" t="s">
        <v>166</v>
      </c>
    </row>
    <row r="110" s="13" customFormat="1">
      <c r="A110" s="13"/>
      <c r="B110" s="233"/>
      <c r="C110" s="234"/>
      <c r="D110" s="235" t="s">
        <v>177</v>
      </c>
      <c r="E110" s="236" t="s">
        <v>19</v>
      </c>
      <c r="F110" s="237" t="s">
        <v>436</v>
      </c>
      <c r="G110" s="234"/>
      <c r="H110" s="236" t="s">
        <v>19</v>
      </c>
      <c r="I110" s="238"/>
      <c r="J110" s="234"/>
      <c r="K110" s="234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177</v>
      </c>
      <c r="AU110" s="243" t="s">
        <v>81</v>
      </c>
      <c r="AV110" s="13" t="s">
        <v>79</v>
      </c>
      <c r="AW110" s="13" t="s">
        <v>33</v>
      </c>
      <c r="AX110" s="13" t="s">
        <v>71</v>
      </c>
      <c r="AY110" s="243" t="s">
        <v>166</v>
      </c>
    </row>
    <row r="111" s="14" customFormat="1">
      <c r="A111" s="14"/>
      <c r="B111" s="244"/>
      <c r="C111" s="245"/>
      <c r="D111" s="235" t="s">
        <v>177</v>
      </c>
      <c r="E111" s="246" t="s">
        <v>19</v>
      </c>
      <c r="F111" s="247" t="s">
        <v>660</v>
      </c>
      <c r="G111" s="245"/>
      <c r="H111" s="248">
        <v>11.743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177</v>
      </c>
      <c r="AU111" s="254" t="s">
        <v>81</v>
      </c>
      <c r="AV111" s="14" t="s">
        <v>81</v>
      </c>
      <c r="AW111" s="14" t="s">
        <v>33</v>
      </c>
      <c r="AX111" s="14" t="s">
        <v>71</v>
      </c>
      <c r="AY111" s="254" t="s">
        <v>166</v>
      </c>
    </row>
    <row r="112" s="14" customFormat="1">
      <c r="A112" s="14"/>
      <c r="B112" s="244"/>
      <c r="C112" s="245"/>
      <c r="D112" s="235" t="s">
        <v>177</v>
      </c>
      <c r="E112" s="246" t="s">
        <v>19</v>
      </c>
      <c r="F112" s="247" t="s">
        <v>661</v>
      </c>
      <c r="G112" s="245"/>
      <c r="H112" s="248">
        <v>3.9740000000000002</v>
      </c>
      <c r="I112" s="249"/>
      <c r="J112" s="245"/>
      <c r="K112" s="245"/>
      <c r="L112" s="250"/>
      <c r="M112" s="251"/>
      <c r="N112" s="252"/>
      <c r="O112" s="252"/>
      <c r="P112" s="252"/>
      <c r="Q112" s="252"/>
      <c r="R112" s="252"/>
      <c r="S112" s="252"/>
      <c r="T112" s="253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4" t="s">
        <v>177</v>
      </c>
      <c r="AU112" s="254" t="s">
        <v>81</v>
      </c>
      <c r="AV112" s="14" t="s">
        <v>81</v>
      </c>
      <c r="AW112" s="14" t="s">
        <v>33</v>
      </c>
      <c r="AX112" s="14" t="s">
        <v>71</v>
      </c>
      <c r="AY112" s="254" t="s">
        <v>166</v>
      </c>
    </row>
    <row r="113" s="14" customFormat="1">
      <c r="A113" s="14"/>
      <c r="B113" s="244"/>
      <c r="C113" s="245"/>
      <c r="D113" s="235" t="s">
        <v>177</v>
      </c>
      <c r="E113" s="246" t="s">
        <v>19</v>
      </c>
      <c r="F113" s="247" t="s">
        <v>662</v>
      </c>
      <c r="G113" s="245"/>
      <c r="H113" s="248">
        <v>10.25</v>
      </c>
      <c r="I113" s="249"/>
      <c r="J113" s="245"/>
      <c r="K113" s="245"/>
      <c r="L113" s="250"/>
      <c r="M113" s="251"/>
      <c r="N113" s="252"/>
      <c r="O113" s="252"/>
      <c r="P113" s="252"/>
      <c r="Q113" s="252"/>
      <c r="R113" s="252"/>
      <c r="S113" s="252"/>
      <c r="T113" s="253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4" t="s">
        <v>177</v>
      </c>
      <c r="AU113" s="254" t="s">
        <v>81</v>
      </c>
      <c r="AV113" s="14" t="s">
        <v>81</v>
      </c>
      <c r="AW113" s="14" t="s">
        <v>33</v>
      </c>
      <c r="AX113" s="14" t="s">
        <v>71</v>
      </c>
      <c r="AY113" s="254" t="s">
        <v>166</v>
      </c>
    </row>
    <row r="114" s="14" customFormat="1">
      <c r="A114" s="14"/>
      <c r="B114" s="244"/>
      <c r="C114" s="245"/>
      <c r="D114" s="235" t="s">
        <v>177</v>
      </c>
      <c r="E114" s="246" t="s">
        <v>19</v>
      </c>
      <c r="F114" s="247" t="s">
        <v>663</v>
      </c>
      <c r="G114" s="245"/>
      <c r="H114" s="248">
        <v>1.728</v>
      </c>
      <c r="I114" s="249"/>
      <c r="J114" s="245"/>
      <c r="K114" s="245"/>
      <c r="L114" s="250"/>
      <c r="M114" s="251"/>
      <c r="N114" s="252"/>
      <c r="O114" s="252"/>
      <c r="P114" s="252"/>
      <c r="Q114" s="252"/>
      <c r="R114" s="252"/>
      <c r="S114" s="252"/>
      <c r="T114" s="253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4" t="s">
        <v>177</v>
      </c>
      <c r="AU114" s="254" t="s">
        <v>81</v>
      </c>
      <c r="AV114" s="14" t="s">
        <v>81</v>
      </c>
      <c r="AW114" s="14" t="s">
        <v>33</v>
      </c>
      <c r="AX114" s="14" t="s">
        <v>71</v>
      </c>
      <c r="AY114" s="254" t="s">
        <v>166</v>
      </c>
    </row>
    <row r="115" s="14" customFormat="1">
      <c r="A115" s="14"/>
      <c r="B115" s="244"/>
      <c r="C115" s="245"/>
      <c r="D115" s="235" t="s">
        <v>177</v>
      </c>
      <c r="E115" s="246" t="s">
        <v>19</v>
      </c>
      <c r="F115" s="247" t="s">
        <v>664</v>
      </c>
      <c r="G115" s="245"/>
      <c r="H115" s="248">
        <v>7.3079999999999998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177</v>
      </c>
      <c r="AU115" s="254" t="s">
        <v>81</v>
      </c>
      <c r="AV115" s="14" t="s">
        <v>81</v>
      </c>
      <c r="AW115" s="14" t="s">
        <v>33</v>
      </c>
      <c r="AX115" s="14" t="s">
        <v>71</v>
      </c>
      <c r="AY115" s="254" t="s">
        <v>166</v>
      </c>
    </row>
    <row r="116" s="15" customFormat="1">
      <c r="A116" s="15"/>
      <c r="B116" s="255"/>
      <c r="C116" s="256"/>
      <c r="D116" s="235" t="s">
        <v>177</v>
      </c>
      <c r="E116" s="257" t="s">
        <v>19</v>
      </c>
      <c r="F116" s="258" t="s">
        <v>180</v>
      </c>
      <c r="G116" s="256"/>
      <c r="H116" s="259">
        <v>35.003</v>
      </c>
      <c r="I116" s="260"/>
      <c r="J116" s="256"/>
      <c r="K116" s="256"/>
      <c r="L116" s="261"/>
      <c r="M116" s="262"/>
      <c r="N116" s="263"/>
      <c r="O116" s="263"/>
      <c r="P116" s="263"/>
      <c r="Q116" s="263"/>
      <c r="R116" s="263"/>
      <c r="S116" s="263"/>
      <c r="T116" s="264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65" t="s">
        <v>177</v>
      </c>
      <c r="AU116" s="265" t="s">
        <v>81</v>
      </c>
      <c r="AV116" s="15" t="s">
        <v>173</v>
      </c>
      <c r="AW116" s="15" t="s">
        <v>33</v>
      </c>
      <c r="AX116" s="15" t="s">
        <v>79</v>
      </c>
      <c r="AY116" s="265" t="s">
        <v>166</v>
      </c>
    </row>
    <row r="117" s="14" customFormat="1">
      <c r="A117" s="14"/>
      <c r="B117" s="244"/>
      <c r="C117" s="245"/>
      <c r="D117" s="235" t="s">
        <v>177</v>
      </c>
      <c r="E117" s="245"/>
      <c r="F117" s="247" t="s">
        <v>665</v>
      </c>
      <c r="G117" s="245"/>
      <c r="H117" s="248">
        <v>41.460999999999999</v>
      </c>
      <c r="I117" s="249"/>
      <c r="J117" s="245"/>
      <c r="K117" s="245"/>
      <c r="L117" s="250"/>
      <c r="M117" s="251"/>
      <c r="N117" s="252"/>
      <c r="O117" s="252"/>
      <c r="P117" s="252"/>
      <c r="Q117" s="252"/>
      <c r="R117" s="252"/>
      <c r="S117" s="252"/>
      <c r="T117" s="253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4" t="s">
        <v>177</v>
      </c>
      <c r="AU117" s="254" t="s">
        <v>81</v>
      </c>
      <c r="AV117" s="14" t="s">
        <v>81</v>
      </c>
      <c r="AW117" s="14" t="s">
        <v>4</v>
      </c>
      <c r="AX117" s="14" t="s">
        <v>79</v>
      </c>
      <c r="AY117" s="254" t="s">
        <v>166</v>
      </c>
    </row>
    <row r="118" s="2" customFormat="1" ht="16.5" customHeight="1">
      <c r="A118" s="41"/>
      <c r="B118" s="42"/>
      <c r="C118" s="215" t="s">
        <v>185</v>
      </c>
      <c r="D118" s="215" t="s">
        <v>168</v>
      </c>
      <c r="E118" s="216" t="s">
        <v>442</v>
      </c>
      <c r="F118" s="217" t="s">
        <v>443</v>
      </c>
      <c r="G118" s="218" t="s">
        <v>194</v>
      </c>
      <c r="H118" s="219">
        <v>39.957999999999998</v>
      </c>
      <c r="I118" s="220"/>
      <c r="J118" s="221">
        <f>ROUND(I118*H118,2)</f>
        <v>0</v>
      </c>
      <c r="K118" s="217" t="s">
        <v>172</v>
      </c>
      <c r="L118" s="47"/>
      <c r="M118" s="222" t="s">
        <v>19</v>
      </c>
      <c r="N118" s="223" t="s">
        <v>42</v>
      </c>
      <c r="O118" s="87"/>
      <c r="P118" s="224">
        <f>O118*H118</f>
        <v>0</v>
      </c>
      <c r="Q118" s="224">
        <v>2.1600000000000001</v>
      </c>
      <c r="R118" s="224">
        <f>Q118*H118</f>
        <v>86.309280000000001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173</v>
      </c>
      <c r="AT118" s="226" t="s">
        <v>168</v>
      </c>
      <c r="AU118" s="226" t="s">
        <v>81</v>
      </c>
      <c r="AY118" s="20" t="s">
        <v>166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79</v>
      </c>
      <c r="BK118" s="227">
        <f>ROUND(I118*H118,2)</f>
        <v>0</v>
      </c>
      <c r="BL118" s="20" t="s">
        <v>173</v>
      </c>
      <c r="BM118" s="226" t="s">
        <v>444</v>
      </c>
    </row>
    <row r="119" s="2" customFormat="1">
      <c r="A119" s="41"/>
      <c r="B119" s="42"/>
      <c r="C119" s="43"/>
      <c r="D119" s="228" t="s">
        <v>175</v>
      </c>
      <c r="E119" s="43"/>
      <c r="F119" s="229" t="s">
        <v>445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175</v>
      </c>
      <c r="AU119" s="20" t="s">
        <v>81</v>
      </c>
    </row>
    <row r="120" s="13" customFormat="1">
      <c r="A120" s="13"/>
      <c r="B120" s="233"/>
      <c r="C120" s="234"/>
      <c r="D120" s="235" t="s">
        <v>177</v>
      </c>
      <c r="E120" s="236" t="s">
        <v>19</v>
      </c>
      <c r="F120" s="237" t="s">
        <v>659</v>
      </c>
      <c r="G120" s="234"/>
      <c r="H120" s="236" t="s">
        <v>19</v>
      </c>
      <c r="I120" s="238"/>
      <c r="J120" s="234"/>
      <c r="K120" s="234"/>
      <c r="L120" s="239"/>
      <c r="M120" s="240"/>
      <c r="N120" s="241"/>
      <c r="O120" s="241"/>
      <c r="P120" s="241"/>
      <c r="Q120" s="241"/>
      <c r="R120" s="241"/>
      <c r="S120" s="241"/>
      <c r="T120" s="242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3" t="s">
        <v>177</v>
      </c>
      <c r="AU120" s="243" t="s">
        <v>81</v>
      </c>
      <c r="AV120" s="13" t="s">
        <v>79</v>
      </c>
      <c r="AW120" s="13" t="s">
        <v>33</v>
      </c>
      <c r="AX120" s="13" t="s">
        <v>71</v>
      </c>
      <c r="AY120" s="243" t="s">
        <v>166</v>
      </c>
    </row>
    <row r="121" s="13" customFormat="1">
      <c r="A121" s="13"/>
      <c r="B121" s="233"/>
      <c r="C121" s="234"/>
      <c r="D121" s="235" t="s">
        <v>177</v>
      </c>
      <c r="E121" s="236" t="s">
        <v>19</v>
      </c>
      <c r="F121" s="237" t="s">
        <v>436</v>
      </c>
      <c r="G121" s="234"/>
      <c r="H121" s="236" t="s">
        <v>19</v>
      </c>
      <c r="I121" s="238"/>
      <c r="J121" s="234"/>
      <c r="K121" s="234"/>
      <c r="L121" s="239"/>
      <c r="M121" s="240"/>
      <c r="N121" s="241"/>
      <c r="O121" s="241"/>
      <c r="P121" s="241"/>
      <c r="Q121" s="241"/>
      <c r="R121" s="241"/>
      <c r="S121" s="241"/>
      <c r="T121" s="242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3" t="s">
        <v>177</v>
      </c>
      <c r="AU121" s="243" t="s">
        <v>81</v>
      </c>
      <c r="AV121" s="13" t="s">
        <v>79</v>
      </c>
      <c r="AW121" s="13" t="s">
        <v>33</v>
      </c>
      <c r="AX121" s="13" t="s">
        <v>71</v>
      </c>
      <c r="AY121" s="243" t="s">
        <v>166</v>
      </c>
    </row>
    <row r="122" s="14" customFormat="1">
      <c r="A122" s="14"/>
      <c r="B122" s="244"/>
      <c r="C122" s="245"/>
      <c r="D122" s="235" t="s">
        <v>177</v>
      </c>
      <c r="E122" s="246" t="s">
        <v>19</v>
      </c>
      <c r="F122" s="247" t="s">
        <v>666</v>
      </c>
      <c r="G122" s="245"/>
      <c r="H122" s="248">
        <v>12.609999999999999</v>
      </c>
      <c r="I122" s="249"/>
      <c r="J122" s="245"/>
      <c r="K122" s="245"/>
      <c r="L122" s="250"/>
      <c r="M122" s="251"/>
      <c r="N122" s="252"/>
      <c r="O122" s="252"/>
      <c r="P122" s="252"/>
      <c r="Q122" s="252"/>
      <c r="R122" s="252"/>
      <c r="S122" s="252"/>
      <c r="T122" s="253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4" t="s">
        <v>177</v>
      </c>
      <c r="AU122" s="254" t="s">
        <v>81</v>
      </c>
      <c r="AV122" s="14" t="s">
        <v>81</v>
      </c>
      <c r="AW122" s="14" t="s">
        <v>33</v>
      </c>
      <c r="AX122" s="14" t="s">
        <v>71</v>
      </c>
      <c r="AY122" s="254" t="s">
        <v>166</v>
      </c>
    </row>
    <row r="123" s="14" customFormat="1">
      <c r="A123" s="14"/>
      <c r="B123" s="244"/>
      <c r="C123" s="245"/>
      <c r="D123" s="235" t="s">
        <v>177</v>
      </c>
      <c r="E123" s="246" t="s">
        <v>19</v>
      </c>
      <c r="F123" s="247" t="s">
        <v>666</v>
      </c>
      <c r="G123" s="245"/>
      <c r="H123" s="248">
        <v>12.609999999999999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177</v>
      </c>
      <c r="AU123" s="254" t="s">
        <v>81</v>
      </c>
      <c r="AV123" s="14" t="s">
        <v>81</v>
      </c>
      <c r="AW123" s="14" t="s">
        <v>33</v>
      </c>
      <c r="AX123" s="14" t="s">
        <v>71</v>
      </c>
      <c r="AY123" s="254" t="s">
        <v>166</v>
      </c>
    </row>
    <row r="124" s="14" customFormat="1">
      <c r="A124" s="14"/>
      <c r="B124" s="244"/>
      <c r="C124" s="245"/>
      <c r="D124" s="235" t="s">
        <v>177</v>
      </c>
      <c r="E124" s="246" t="s">
        <v>19</v>
      </c>
      <c r="F124" s="247" t="s">
        <v>667</v>
      </c>
      <c r="G124" s="245"/>
      <c r="H124" s="248">
        <v>14.738</v>
      </c>
      <c r="I124" s="249"/>
      <c r="J124" s="245"/>
      <c r="K124" s="245"/>
      <c r="L124" s="250"/>
      <c r="M124" s="251"/>
      <c r="N124" s="252"/>
      <c r="O124" s="252"/>
      <c r="P124" s="252"/>
      <c r="Q124" s="252"/>
      <c r="R124" s="252"/>
      <c r="S124" s="252"/>
      <c r="T124" s="253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4" t="s">
        <v>177</v>
      </c>
      <c r="AU124" s="254" t="s">
        <v>81</v>
      </c>
      <c r="AV124" s="14" t="s">
        <v>81</v>
      </c>
      <c r="AW124" s="14" t="s">
        <v>33</v>
      </c>
      <c r="AX124" s="14" t="s">
        <v>71</v>
      </c>
      <c r="AY124" s="254" t="s">
        <v>166</v>
      </c>
    </row>
    <row r="125" s="15" customFormat="1">
      <c r="A125" s="15"/>
      <c r="B125" s="255"/>
      <c r="C125" s="256"/>
      <c r="D125" s="235" t="s">
        <v>177</v>
      </c>
      <c r="E125" s="257" t="s">
        <v>19</v>
      </c>
      <c r="F125" s="258" t="s">
        <v>180</v>
      </c>
      <c r="G125" s="256"/>
      <c r="H125" s="259">
        <v>39.957999999999998</v>
      </c>
      <c r="I125" s="260"/>
      <c r="J125" s="256"/>
      <c r="K125" s="256"/>
      <c r="L125" s="261"/>
      <c r="M125" s="262"/>
      <c r="N125" s="263"/>
      <c r="O125" s="263"/>
      <c r="P125" s="263"/>
      <c r="Q125" s="263"/>
      <c r="R125" s="263"/>
      <c r="S125" s="263"/>
      <c r="T125" s="264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T125" s="265" t="s">
        <v>177</v>
      </c>
      <c r="AU125" s="265" t="s">
        <v>81</v>
      </c>
      <c r="AV125" s="15" t="s">
        <v>173</v>
      </c>
      <c r="AW125" s="15" t="s">
        <v>33</v>
      </c>
      <c r="AX125" s="15" t="s">
        <v>79</v>
      </c>
      <c r="AY125" s="265" t="s">
        <v>166</v>
      </c>
    </row>
    <row r="126" s="12" customFormat="1" ht="22.8" customHeight="1">
      <c r="A126" s="12"/>
      <c r="B126" s="199"/>
      <c r="C126" s="200"/>
      <c r="D126" s="201" t="s">
        <v>70</v>
      </c>
      <c r="E126" s="213" t="s">
        <v>213</v>
      </c>
      <c r="F126" s="213" t="s">
        <v>462</v>
      </c>
      <c r="G126" s="200"/>
      <c r="H126" s="200"/>
      <c r="I126" s="203"/>
      <c r="J126" s="214">
        <f>BK126</f>
        <v>0</v>
      </c>
      <c r="K126" s="200"/>
      <c r="L126" s="205"/>
      <c r="M126" s="206"/>
      <c r="N126" s="207"/>
      <c r="O126" s="207"/>
      <c r="P126" s="208">
        <f>SUM(P127:P241)</f>
        <v>0</v>
      </c>
      <c r="Q126" s="207"/>
      <c r="R126" s="208">
        <f>SUM(R127:R241)</f>
        <v>15.81836936</v>
      </c>
      <c r="S126" s="207"/>
      <c r="T126" s="209">
        <f>SUM(T127:T241)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10" t="s">
        <v>79</v>
      </c>
      <c r="AT126" s="211" t="s">
        <v>70</v>
      </c>
      <c r="AU126" s="211" t="s">
        <v>79</v>
      </c>
      <c r="AY126" s="210" t="s">
        <v>166</v>
      </c>
      <c r="BK126" s="212">
        <f>SUM(BK127:BK241)</f>
        <v>0</v>
      </c>
    </row>
    <row r="127" s="2" customFormat="1" ht="21.75" customHeight="1">
      <c r="A127" s="41"/>
      <c r="B127" s="42"/>
      <c r="C127" s="215" t="s">
        <v>173</v>
      </c>
      <c r="D127" s="215" t="s">
        <v>168</v>
      </c>
      <c r="E127" s="216" t="s">
        <v>463</v>
      </c>
      <c r="F127" s="217" t="s">
        <v>464</v>
      </c>
      <c r="G127" s="218" t="s">
        <v>194</v>
      </c>
      <c r="H127" s="219">
        <v>6.1500000000000004</v>
      </c>
      <c r="I127" s="220"/>
      <c r="J127" s="221">
        <f>ROUND(I127*H127,2)</f>
        <v>0</v>
      </c>
      <c r="K127" s="217" t="s">
        <v>172</v>
      </c>
      <c r="L127" s="47"/>
      <c r="M127" s="222" t="s">
        <v>19</v>
      </c>
      <c r="N127" s="223" t="s">
        <v>42</v>
      </c>
      <c r="O127" s="87"/>
      <c r="P127" s="224">
        <f>O127*H127</f>
        <v>0</v>
      </c>
      <c r="Q127" s="224">
        <v>2.5018699999999998</v>
      </c>
      <c r="R127" s="224">
        <f>Q127*H127</f>
        <v>15.3865005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173</v>
      </c>
      <c r="AT127" s="226" t="s">
        <v>168</v>
      </c>
      <c r="AU127" s="226" t="s">
        <v>81</v>
      </c>
      <c r="AY127" s="20" t="s">
        <v>166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79</v>
      </c>
      <c r="BK127" s="227">
        <f>ROUND(I127*H127,2)</f>
        <v>0</v>
      </c>
      <c r="BL127" s="20" t="s">
        <v>173</v>
      </c>
      <c r="BM127" s="226" t="s">
        <v>465</v>
      </c>
    </row>
    <row r="128" s="2" customFormat="1">
      <c r="A128" s="41"/>
      <c r="B128" s="42"/>
      <c r="C128" s="43"/>
      <c r="D128" s="228" t="s">
        <v>175</v>
      </c>
      <c r="E128" s="43"/>
      <c r="F128" s="229" t="s">
        <v>466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175</v>
      </c>
      <c r="AU128" s="20" t="s">
        <v>81</v>
      </c>
    </row>
    <row r="129" s="13" customFormat="1">
      <c r="A129" s="13"/>
      <c r="B129" s="233"/>
      <c r="C129" s="234"/>
      <c r="D129" s="235" t="s">
        <v>177</v>
      </c>
      <c r="E129" s="236" t="s">
        <v>19</v>
      </c>
      <c r="F129" s="237" t="s">
        <v>659</v>
      </c>
      <c r="G129" s="234"/>
      <c r="H129" s="236" t="s">
        <v>19</v>
      </c>
      <c r="I129" s="238"/>
      <c r="J129" s="234"/>
      <c r="K129" s="234"/>
      <c r="L129" s="239"/>
      <c r="M129" s="240"/>
      <c r="N129" s="241"/>
      <c r="O129" s="241"/>
      <c r="P129" s="241"/>
      <c r="Q129" s="241"/>
      <c r="R129" s="241"/>
      <c r="S129" s="241"/>
      <c r="T129" s="242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3" t="s">
        <v>177</v>
      </c>
      <c r="AU129" s="243" t="s">
        <v>81</v>
      </c>
      <c r="AV129" s="13" t="s">
        <v>79</v>
      </c>
      <c r="AW129" s="13" t="s">
        <v>33</v>
      </c>
      <c r="AX129" s="13" t="s">
        <v>71</v>
      </c>
      <c r="AY129" s="243" t="s">
        <v>166</v>
      </c>
    </row>
    <row r="130" s="13" customFormat="1">
      <c r="A130" s="13"/>
      <c r="B130" s="233"/>
      <c r="C130" s="234"/>
      <c r="D130" s="235" t="s">
        <v>177</v>
      </c>
      <c r="E130" s="236" t="s">
        <v>19</v>
      </c>
      <c r="F130" s="237" t="s">
        <v>446</v>
      </c>
      <c r="G130" s="234"/>
      <c r="H130" s="236" t="s">
        <v>19</v>
      </c>
      <c r="I130" s="238"/>
      <c r="J130" s="234"/>
      <c r="K130" s="234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177</v>
      </c>
      <c r="AU130" s="243" t="s">
        <v>81</v>
      </c>
      <c r="AV130" s="13" t="s">
        <v>79</v>
      </c>
      <c r="AW130" s="13" t="s">
        <v>33</v>
      </c>
      <c r="AX130" s="13" t="s">
        <v>71</v>
      </c>
      <c r="AY130" s="243" t="s">
        <v>166</v>
      </c>
    </row>
    <row r="131" s="13" customFormat="1">
      <c r="A131" s="13"/>
      <c r="B131" s="233"/>
      <c r="C131" s="234"/>
      <c r="D131" s="235" t="s">
        <v>177</v>
      </c>
      <c r="E131" s="236" t="s">
        <v>19</v>
      </c>
      <c r="F131" s="237" t="s">
        <v>668</v>
      </c>
      <c r="G131" s="234"/>
      <c r="H131" s="236" t="s">
        <v>19</v>
      </c>
      <c r="I131" s="238"/>
      <c r="J131" s="234"/>
      <c r="K131" s="234"/>
      <c r="L131" s="239"/>
      <c r="M131" s="240"/>
      <c r="N131" s="241"/>
      <c r="O131" s="241"/>
      <c r="P131" s="241"/>
      <c r="Q131" s="241"/>
      <c r="R131" s="241"/>
      <c r="S131" s="241"/>
      <c r="T131" s="242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3" t="s">
        <v>177</v>
      </c>
      <c r="AU131" s="243" t="s">
        <v>81</v>
      </c>
      <c r="AV131" s="13" t="s">
        <v>79</v>
      </c>
      <c r="AW131" s="13" t="s">
        <v>33</v>
      </c>
      <c r="AX131" s="13" t="s">
        <v>71</v>
      </c>
      <c r="AY131" s="243" t="s">
        <v>166</v>
      </c>
    </row>
    <row r="132" s="14" customFormat="1">
      <c r="A132" s="14"/>
      <c r="B132" s="244"/>
      <c r="C132" s="245"/>
      <c r="D132" s="235" t="s">
        <v>177</v>
      </c>
      <c r="E132" s="246" t="s">
        <v>19</v>
      </c>
      <c r="F132" s="247" t="s">
        <v>669</v>
      </c>
      <c r="G132" s="245"/>
      <c r="H132" s="248">
        <v>2.1400000000000001</v>
      </c>
      <c r="I132" s="249"/>
      <c r="J132" s="245"/>
      <c r="K132" s="245"/>
      <c r="L132" s="250"/>
      <c r="M132" s="251"/>
      <c r="N132" s="252"/>
      <c r="O132" s="252"/>
      <c r="P132" s="252"/>
      <c r="Q132" s="252"/>
      <c r="R132" s="252"/>
      <c r="S132" s="252"/>
      <c r="T132" s="253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4" t="s">
        <v>177</v>
      </c>
      <c r="AU132" s="254" t="s">
        <v>81</v>
      </c>
      <c r="AV132" s="14" t="s">
        <v>81</v>
      </c>
      <c r="AW132" s="14" t="s">
        <v>33</v>
      </c>
      <c r="AX132" s="14" t="s">
        <v>71</v>
      </c>
      <c r="AY132" s="254" t="s">
        <v>166</v>
      </c>
    </row>
    <row r="133" s="13" customFormat="1">
      <c r="A133" s="13"/>
      <c r="B133" s="233"/>
      <c r="C133" s="234"/>
      <c r="D133" s="235" t="s">
        <v>177</v>
      </c>
      <c r="E133" s="236" t="s">
        <v>19</v>
      </c>
      <c r="F133" s="237" t="s">
        <v>670</v>
      </c>
      <c r="G133" s="234"/>
      <c r="H133" s="236" t="s">
        <v>19</v>
      </c>
      <c r="I133" s="238"/>
      <c r="J133" s="234"/>
      <c r="K133" s="234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177</v>
      </c>
      <c r="AU133" s="243" t="s">
        <v>81</v>
      </c>
      <c r="AV133" s="13" t="s">
        <v>79</v>
      </c>
      <c r="AW133" s="13" t="s">
        <v>33</v>
      </c>
      <c r="AX133" s="13" t="s">
        <v>71</v>
      </c>
      <c r="AY133" s="243" t="s">
        <v>166</v>
      </c>
    </row>
    <row r="134" s="14" customFormat="1">
      <c r="A134" s="14"/>
      <c r="B134" s="244"/>
      <c r="C134" s="245"/>
      <c r="D134" s="235" t="s">
        <v>177</v>
      </c>
      <c r="E134" s="246" t="s">
        <v>19</v>
      </c>
      <c r="F134" s="247" t="s">
        <v>671</v>
      </c>
      <c r="G134" s="245"/>
      <c r="H134" s="248">
        <v>0.67000000000000004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4" t="s">
        <v>177</v>
      </c>
      <c r="AU134" s="254" t="s">
        <v>81</v>
      </c>
      <c r="AV134" s="14" t="s">
        <v>81</v>
      </c>
      <c r="AW134" s="14" t="s">
        <v>33</v>
      </c>
      <c r="AX134" s="14" t="s">
        <v>71</v>
      </c>
      <c r="AY134" s="254" t="s">
        <v>166</v>
      </c>
    </row>
    <row r="135" s="13" customFormat="1">
      <c r="A135" s="13"/>
      <c r="B135" s="233"/>
      <c r="C135" s="234"/>
      <c r="D135" s="235" t="s">
        <v>177</v>
      </c>
      <c r="E135" s="236" t="s">
        <v>19</v>
      </c>
      <c r="F135" s="237" t="s">
        <v>672</v>
      </c>
      <c r="G135" s="234"/>
      <c r="H135" s="236" t="s">
        <v>19</v>
      </c>
      <c r="I135" s="238"/>
      <c r="J135" s="234"/>
      <c r="K135" s="234"/>
      <c r="L135" s="239"/>
      <c r="M135" s="240"/>
      <c r="N135" s="241"/>
      <c r="O135" s="241"/>
      <c r="P135" s="241"/>
      <c r="Q135" s="241"/>
      <c r="R135" s="241"/>
      <c r="S135" s="241"/>
      <c r="T135" s="24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3" t="s">
        <v>177</v>
      </c>
      <c r="AU135" s="243" t="s">
        <v>81</v>
      </c>
      <c r="AV135" s="13" t="s">
        <v>79</v>
      </c>
      <c r="AW135" s="13" t="s">
        <v>33</v>
      </c>
      <c r="AX135" s="13" t="s">
        <v>71</v>
      </c>
      <c r="AY135" s="243" t="s">
        <v>166</v>
      </c>
    </row>
    <row r="136" s="14" customFormat="1">
      <c r="A136" s="14"/>
      <c r="B136" s="244"/>
      <c r="C136" s="245"/>
      <c r="D136" s="235" t="s">
        <v>177</v>
      </c>
      <c r="E136" s="246" t="s">
        <v>19</v>
      </c>
      <c r="F136" s="247" t="s">
        <v>673</v>
      </c>
      <c r="G136" s="245"/>
      <c r="H136" s="248">
        <v>1.8799999999999999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177</v>
      </c>
      <c r="AU136" s="254" t="s">
        <v>81</v>
      </c>
      <c r="AV136" s="14" t="s">
        <v>81</v>
      </c>
      <c r="AW136" s="14" t="s">
        <v>33</v>
      </c>
      <c r="AX136" s="14" t="s">
        <v>71</v>
      </c>
      <c r="AY136" s="254" t="s">
        <v>166</v>
      </c>
    </row>
    <row r="137" s="13" customFormat="1">
      <c r="A137" s="13"/>
      <c r="B137" s="233"/>
      <c r="C137" s="234"/>
      <c r="D137" s="235" t="s">
        <v>177</v>
      </c>
      <c r="E137" s="236" t="s">
        <v>19</v>
      </c>
      <c r="F137" s="237" t="s">
        <v>674</v>
      </c>
      <c r="G137" s="234"/>
      <c r="H137" s="236" t="s">
        <v>19</v>
      </c>
      <c r="I137" s="238"/>
      <c r="J137" s="234"/>
      <c r="K137" s="234"/>
      <c r="L137" s="239"/>
      <c r="M137" s="240"/>
      <c r="N137" s="241"/>
      <c r="O137" s="241"/>
      <c r="P137" s="241"/>
      <c r="Q137" s="241"/>
      <c r="R137" s="241"/>
      <c r="S137" s="241"/>
      <c r="T137" s="24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3" t="s">
        <v>177</v>
      </c>
      <c r="AU137" s="243" t="s">
        <v>81</v>
      </c>
      <c r="AV137" s="13" t="s">
        <v>79</v>
      </c>
      <c r="AW137" s="13" t="s">
        <v>33</v>
      </c>
      <c r="AX137" s="13" t="s">
        <v>71</v>
      </c>
      <c r="AY137" s="243" t="s">
        <v>166</v>
      </c>
    </row>
    <row r="138" s="14" customFormat="1">
      <c r="A138" s="14"/>
      <c r="B138" s="244"/>
      <c r="C138" s="245"/>
      <c r="D138" s="235" t="s">
        <v>177</v>
      </c>
      <c r="E138" s="246" t="s">
        <v>19</v>
      </c>
      <c r="F138" s="247" t="s">
        <v>675</v>
      </c>
      <c r="G138" s="245"/>
      <c r="H138" s="248">
        <v>0.28999999999999998</v>
      </c>
      <c r="I138" s="249"/>
      <c r="J138" s="245"/>
      <c r="K138" s="245"/>
      <c r="L138" s="250"/>
      <c r="M138" s="251"/>
      <c r="N138" s="252"/>
      <c r="O138" s="252"/>
      <c r="P138" s="252"/>
      <c r="Q138" s="252"/>
      <c r="R138" s="252"/>
      <c r="S138" s="252"/>
      <c r="T138" s="253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4" t="s">
        <v>177</v>
      </c>
      <c r="AU138" s="254" t="s">
        <v>81</v>
      </c>
      <c r="AV138" s="14" t="s">
        <v>81</v>
      </c>
      <c r="AW138" s="14" t="s">
        <v>33</v>
      </c>
      <c r="AX138" s="14" t="s">
        <v>71</v>
      </c>
      <c r="AY138" s="254" t="s">
        <v>166</v>
      </c>
    </row>
    <row r="139" s="13" customFormat="1">
      <c r="A139" s="13"/>
      <c r="B139" s="233"/>
      <c r="C139" s="234"/>
      <c r="D139" s="235" t="s">
        <v>177</v>
      </c>
      <c r="E139" s="236" t="s">
        <v>19</v>
      </c>
      <c r="F139" s="237" t="s">
        <v>676</v>
      </c>
      <c r="G139" s="234"/>
      <c r="H139" s="236" t="s">
        <v>19</v>
      </c>
      <c r="I139" s="238"/>
      <c r="J139" s="234"/>
      <c r="K139" s="234"/>
      <c r="L139" s="239"/>
      <c r="M139" s="240"/>
      <c r="N139" s="241"/>
      <c r="O139" s="241"/>
      <c r="P139" s="241"/>
      <c r="Q139" s="241"/>
      <c r="R139" s="241"/>
      <c r="S139" s="241"/>
      <c r="T139" s="24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3" t="s">
        <v>177</v>
      </c>
      <c r="AU139" s="243" t="s">
        <v>81</v>
      </c>
      <c r="AV139" s="13" t="s">
        <v>79</v>
      </c>
      <c r="AW139" s="13" t="s">
        <v>33</v>
      </c>
      <c r="AX139" s="13" t="s">
        <v>71</v>
      </c>
      <c r="AY139" s="243" t="s">
        <v>166</v>
      </c>
    </row>
    <row r="140" s="14" customFormat="1">
      <c r="A140" s="14"/>
      <c r="B140" s="244"/>
      <c r="C140" s="245"/>
      <c r="D140" s="235" t="s">
        <v>177</v>
      </c>
      <c r="E140" s="246" t="s">
        <v>19</v>
      </c>
      <c r="F140" s="247" t="s">
        <v>569</v>
      </c>
      <c r="G140" s="245"/>
      <c r="H140" s="248">
        <v>1.1699999999999999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4" t="s">
        <v>177</v>
      </c>
      <c r="AU140" s="254" t="s">
        <v>81</v>
      </c>
      <c r="AV140" s="14" t="s">
        <v>81</v>
      </c>
      <c r="AW140" s="14" t="s">
        <v>33</v>
      </c>
      <c r="AX140" s="14" t="s">
        <v>71</v>
      </c>
      <c r="AY140" s="254" t="s">
        <v>166</v>
      </c>
    </row>
    <row r="141" s="15" customFormat="1">
      <c r="A141" s="15"/>
      <c r="B141" s="255"/>
      <c r="C141" s="256"/>
      <c r="D141" s="235" t="s">
        <v>177</v>
      </c>
      <c r="E141" s="257" t="s">
        <v>19</v>
      </c>
      <c r="F141" s="258" t="s">
        <v>180</v>
      </c>
      <c r="G141" s="256"/>
      <c r="H141" s="259">
        <v>6.1499999999999995</v>
      </c>
      <c r="I141" s="260"/>
      <c r="J141" s="256"/>
      <c r="K141" s="256"/>
      <c r="L141" s="261"/>
      <c r="M141" s="262"/>
      <c r="N141" s="263"/>
      <c r="O141" s="263"/>
      <c r="P141" s="263"/>
      <c r="Q141" s="263"/>
      <c r="R141" s="263"/>
      <c r="S141" s="263"/>
      <c r="T141" s="264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5" t="s">
        <v>177</v>
      </c>
      <c r="AU141" s="265" t="s">
        <v>81</v>
      </c>
      <c r="AV141" s="15" t="s">
        <v>173</v>
      </c>
      <c r="AW141" s="15" t="s">
        <v>33</v>
      </c>
      <c r="AX141" s="15" t="s">
        <v>79</v>
      </c>
      <c r="AY141" s="265" t="s">
        <v>166</v>
      </c>
    </row>
    <row r="142" s="2" customFormat="1" ht="16.5" customHeight="1">
      <c r="A142" s="41"/>
      <c r="B142" s="42"/>
      <c r="C142" s="283" t="s">
        <v>198</v>
      </c>
      <c r="D142" s="283" t="s">
        <v>392</v>
      </c>
      <c r="E142" s="284" t="s">
        <v>474</v>
      </c>
      <c r="F142" s="285" t="s">
        <v>475</v>
      </c>
      <c r="G142" s="286" t="s">
        <v>385</v>
      </c>
      <c r="H142" s="287">
        <v>117.25</v>
      </c>
      <c r="I142" s="288"/>
      <c r="J142" s="289">
        <f>ROUND(I142*H142,2)</f>
        <v>0</v>
      </c>
      <c r="K142" s="285" t="s">
        <v>476</v>
      </c>
      <c r="L142" s="290"/>
      <c r="M142" s="291" t="s">
        <v>19</v>
      </c>
      <c r="N142" s="292" t="s">
        <v>42</v>
      </c>
      <c r="O142" s="87"/>
      <c r="P142" s="224">
        <f>O142*H142</f>
        <v>0</v>
      </c>
      <c r="Q142" s="224">
        <v>0.001</v>
      </c>
      <c r="R142" s="224">
        <f>Q142*H142</f>
        <v>0.11725000000000001</v>
      </c>
      <c r="S142" s="224">
        <v>0</v>
      </c>
      <c r="T142" s="225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6" t="s">
        <v>226</v>
      </c>
      <c r="AT142" s="226" t="s">
        <v>392</v>
      </c>
      <c r="AU142" s="226" t="s">
        <v>81</v>
      </c>
      <c r="AY142" s="20" t="s">
        <v>166</v>
      </c>
      <c r="BE142" s="227">
        <f>IF(N142="základní",J142,0)</f>
        <v>0</v>
      </c>
      <c r="BF142" s="227">
        <f>IF(N142="snížená",J142,0)</f>
        <v>0</v>
      </c>
      <c r="BG142" s="227">
        <f>IF(N142="zákl. přenesená",J142,0)</f>
        <v>0</v>
      </c>
      <c r="BH142" s="227">
        <f>IF(N142="sníž. přenesená",J142,0)</f>
        <v>0</v>
      </c>
      <c r="BI142" s="227">
        <f>IF(N142="nulová",J142,0)</f>
        <v>0</v>
      </c>
      <c r="BJ142" s="20" t="s">
        <v>79</v>
      </c>
      <c r="BK142" s="227">
        <f>ROUND(I142*H142,2)</f>
        <v>0</v>
      </c>
      <c r="BL142" s="20" t="s">
        <v>173</v>
      </c>
      <c r="BM142" s="226" t="s">
        <v>577</v>
      </c>
    </row>
    <row r="143" s="13" customFormat="1">
      <c r="A143" s="13"/>
      <c r="B143" s="233"/>
      <c r="C143" s="234"/>
      <c r="D143" s="235" t="s">
        <v>177</v>
      </c>
      <c r="E143" s="236" t="s">
        <v>19</v>
      </c>
      <c r="F143" s="237" t="s">
        <v>659</v>
      </c>
      <c r="G143" s="234"/>
      <c r="H143" s="236" t="s">
        <v>19</v>
      </c>
      <c r="I143" s="238"/>
      <c r="J143" s="234"/>
      <c r="K143" s="234"/>
      <c r="L143" s="239"/>
      <c r="M143" s="240"/>
      <c r="N143" s="241"/>
      <c r="O143" s="241"/>
      <c r="P143" s="241"/>
      <c r="Q143" s="241"/>
      <c r="R143" s="241"/>
      <c r="S143" s="241"/>
      <c r="T143" s="242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3" t="s">
        <v>177</v>
      </c>
      <c r="AU143" s="243" t="s">
        <v>81</v>
      </c>
      <c r="AV143" s="13" t="s">
        <v>79</v>
      </c>
      <c r="AW143" s="13" t="s">
        <v>33</v>
      </c>
      <c r="AX143" s="13" t="s">
        <v>71</v>
      </c>
      <c r="AY143" s="243" t="s">
        <v>166</v>
      </c>
    </row>
    <row r="144" s="13" customFormat="1">
      <c r="A144" s="13"/>
      <c r="B144" s="233"/>
      <c r="C144" s="234"/>
      <c r="D144" s="235" t="s">
        <v>177</v>
      </c>
      <c r="E144" s="236" t="s">
        <v>19</v>
      </c>
      <c r="F144" s="237" t="s">
        <v>446</v>
      </c>
      <c r="G144" s="234"/>
      <c r="H144" s="236" t="s">
        <v>19</v>
      </c>
      <c r="I144" s="238"/>
      <c r="J144" s="234"/>
      <c r="K144" s="234"/>
      <c r="L144" s="239"/>
      <c r="M144" s="240"/>
      <c r="N144" s="241"/>
      <c r="O144" s="241"/>
      <c r="P144" s="241"/>
      <c r="Q144" s="241"/>
      <c r="R144" s="241"/>
      <c r="S144" s="241"/>
      <c r="T144" s="24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3" t="s">
        <v>177</v>
      </c>
      <c r="AU144" s="243" t="s">
        <v>81</v>
      </c>
      <c r="AV144" s="13" t="s">
        <v>79</v>
      </c>
      <c r="AW144" s="13" t="s">
        <v>33</v>
      </c>
      <c r="AX144" s="13" t="s">
        <v>71</v>
      </c>
      <c r="AY144" s="243" t="s">
        <v>166</v>
      </c>
    </row>
    <row r="145" s="13" customFormat="1">
      <c r="A145" s="13"/>
      <c r="B145" s="233"/>
      <c r="C145" s="234"/>
      <c r="D145" s="235" t="s">
        <v>177</v>
      </c>
      <c r="E145" s="236" t="s">
        <v>19</v>
      </c>
      <c r="F145" s="237" t="s">
        <v>668</v>
      </c>
      <c r="G145" s="234"/>
      <c r="H145" s="236" t="s">
        <v>19</v>
      </c>
      <c r="I145" s="238"/>
      <c r="J145" s="234"/>
      <c r="K145" s="234"/>
      <c r="L145" s="239"/>
      <c r="M145" s="240"/>
      <c r="N145" s="241"/>
      <c r="O145" s="241"/>
      <c r="P145" s="241"/>
      <c r="Q145" s="241"/>
      <c r="R145" s="241"/>
      <c r="S145" s="241"/>
      <c r="T145" s="242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3" t="s">
        <v>177</v>
      </c>
      <c r="AU145" s="243" t="s">
        <v>81</v>
      </c>
      <c r="AV145" s="13" t="s">
        <v>79</v>
      </c>
      <c r="AW145" s="13" t="s">
        <v>33</v>
      </c>
      <c r="AX145" s="13" t="s">
        <v>71</v>
      </c>
      <c r="AY145" s="243" t="s">
        <v>166</v>
      </c>
    </row>
    <row r="146" s="14" customFormat="1">
      <c r="A146" s="14"/>
      <c r="B146" s="244"/>
      <c r="C146" s="245"/>
      <c r="D146" s="235" t="s">
        <v>177</v>
      </c>
      <c r="E146" s="246" t="s">
        <v>19</v>
      </c>
      <c r="F146" s="247" t="s">
        <v>669</v>
      </c>
      <c r="G146" s="245"/>
      <c r="H146" s="248">
        <v>2.1400000000000001</v>
      </c>
      <c r="I146" s="249"/>
      <c r="J146" s="245"/>
      <c r="K146" s="245"/>
      <c r="L146" s="250"/>
      <c r="M146" s="251"/>
      <c r="N146" s="252"/>
      <c r="O146" s="252"/>
      <c r="P146" s="252"/>
      <c r="Q146" s="252"/>
      <c r="R146" s="252"/>
      <c r="S146" s="252"/>
      <c r="T146" s="253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4" t="s">
        <v>177</v>
      </c>
      <c r="AU146" s="254" t="s">
        <v>81</v>
      </c>
      <c r="AV146" s="14" t="s">
        <v>81</v>
      </c>
      <c r="AW146" s="14" t="s">
        <v>33</v>
      </c>
      <c r="AX146" s="14" t="s">
        <v>71</v>
      </c>
      <c r="AY146" s="254" t="s">
        <v>166</v>
      </c>
    </row>
    <row r="147" s="13" customFormat="1">
      <c r="A147" s="13"/>
      <c r="B147" s="233"/>
      <c r="C147" s="234"/>
      <c r="D147" s="235" t="s">
        <v>177</v>
      </c>
      <c r="E147" s="236" t="s">
        <v>19</v>
      </c>
      <c r="F147" s="237" t="s">
        <v>670</v>
      </c>
      <c r="G147" s="234"/>
      <c r="H147" s="236" t="s">
        <v>19</v>
      </c>
      <c r="I147" s="238"/>
      <c r="J147" s="234"/>
      <c r="K147" s="234"/>
      <c r="L147" s="239"/>
      <c r="M147" s="240"/>
      <c r="N147" s="241"/>
      <c r="O147" s="241"/>
      <c r="P147" s="241"/>
      <c r="Q147" s="241"/>
      <c r="R147" s="241"/>
      <c r="S147" s="241"/>
      <c r="T147" s="24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3" t="s">
        <v>177</v>
      </c>
      <c r="AU147" s="243" t="s">
        <v>81</v>
      </c>
      <c r="AV147" s="13" t="s">
        <v>79</v>
      </c>
      <c r="AW147" s="13" t="s">
        <v>33</v>
      </c>
      <c r="AX147" s="13" t="s">
        <v>71</v>
      </c>
      <c r="AY147" s="243" t="s">
        <v>166</v>
      </c>
    </row>
    <row r="148" s="14" customFormat="1">
      <c r="A148" s="14"/>
      <c r="B148" s="244"/>
      <c r="C148" s="245"/>
      <c r="D148" s="235" t="s">
        <v>177</v>
      </c>
      <c r="E148" s="246" t="s">
        <v>19</v>
      </c>
      <c r="F148" s="247" t="s">
        <v>671</v>
      </c>
      <c r="G148" s="245"/>
      <c r="H148" s="248">
        <v>0.67000000000000004</v>
      </c>
      <c r="I148" s="249"/>
      <c r="J148" s="245"/>
      <c r="K148" s="245"/>
      <c r="L148" s="250"/>
      <c r="M148" s="251"/>
      <c r="N148" s="252"/>
      <c r="O148" s="252"/>
      <c r="P148" s="252"/>
      <c r="Q148" s="252"/>
      <c r="R148" s="252"/>
      <c r="S148" s="252"/>
      <c r="T148" s="253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4" t="s">
        <v>177</v>
      </c>
      <c r="AU148" s="254" t="s">
        <v>81</v>
      </c>
      <c r="AV148" s="14" t="s">
        <v>81</v>
      </c>
      <c r="AW148" s="14" t="s">
        <v>33</v>
      </c>
      <c r="AX148" s="14" t="s">
        <v>71</v>
      </c>
      <c r="AY148" s="254" t="s">
        <v>166</v>
      </c>
    </row>
    <row r="149" s="13" customFormat="1">
      <c r="A149" s="13"/>
      <c r="B149" s="233"/>
      <c r="C149" s="234"/>
      <c r="D149" s="235" t="s">
        <v>177</v>
      </c>
      <c r="E149" s="236" t="s">
        <v>19</v>
      </c>
      <c r="F149" s="237" t="s">
        <v>672</v>
      </c>
      <c r="G149" s="234"/>
      <c r="H149" s="236" t="s">
        <v>19</v>
      </c>
      <c r="I149" s="238"/>
      <c r="J149" s="234"/>
      <c r="K149" s="234"/>
      <c r="L149" s="239"/>
      <c r="M149" s="240"/>
      <c r="N149" s="241"/>
      <c r="O149" s="241"/>
      <c r="P149" s="241"/>
      <c r="Q149" s="241"/>
      <c r="R149" s="241"/>
      <c r="S149" s="241"/>
      <c r="T149" s="242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3" t="s">
        <v>177</v>
      </c>
      <c r="AU149" s="243" t="s">
        <v>81</v>
      </c>
      <c r="AV149" s="13" t="s">
        <v>79</v>
      </c>
      <c r="AW149" s="13" t="s">
        <v>33</v>
      </c>
      <c r="AX149" s="13" t="s">
        <v>71</v>
      </c>
      <c r="AY149" s="243" t="s">
        <v>166</v>
      </c>
    </row>
    <row r="150" s="14" customFormat="1">
      <c r="A150" s="14"/>
      <c r="B150" s="244"/>
      <c r="C150" s="245"/>
      <c r="D150" s="235" t="s">
        <v>177</v>
      </c>
      <c r="E150" s="246" t="s">
        <v>19</v>
      </c>
      <c r="F150" s="247" t="s">
        <v>673</v>
      </c>
      <c r="G150" s="245"/>
      <c r="H150" s="248">
        <v>1.8799999999999999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4" t="s">
        <v>177</v>
      </c>
      <c r="AU150" s="254" t="s">
        <v>81</v>
      </c>
      <c r="AV150" s="14" t="s">
        <v>81</v>
      </c>
      <c r="AW150" s="14" t="s">
        <v>33</v>
      </c>
      <c r="AX150" s="14" t="s">
        <v>71</v>
      </c>
      <c r="AY150" s="254" t="s">
        <v>166</v>
      </c>
    </row>
    <row r="151" s="15" customFormat="1">
      <c r="A151" s="15"/>
      <c r="B151" s="255"/>
      <c r="C151" s="256"/>
      <c r="D151" s="235" t="s">
        <v>177</v>
      </c>
      <c r="E151" s="257" t="s">
        <v>19</v>
      </c>
      <c r="F151" s="258" t="s">
        <v>180</v>
      </c>
      <c r="G151" s="256"/>
      <c r="H151" s="259">
        <v>4.6899999999999995</v>
      </c>
      <c r="I151" s="260"/>
      <c r="J151" s="256"/>
      <c r="K151" s="256"/>
      <c r="L151" s="261"/>
      <c r="M151" s="262"/>
      <c r="N151" s="263"/>
      <c r="O151" s="263"/>
      <c r="P151" s="263"/>
      <c r="Q151" s="263"/>
      <c r="R151" s="263"/>
      <c r="S151" s="263"/>
      <c r="T151" s="264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65" t="s">
        <v>177</v>
      </c>
      <c r="AU151" s="265" t="s">
        <v>81</v>
      </c>
      <c r="AV151" s="15" t="s">
        <v>173</v>
      </c>
      <c r="AW151" s="15" t="s">
        <v>33</v>
      </c>
      <c r="AX151" s="15" t="s">
        <v>79</v>
      </c>
      <c r="AY151" s="265" t="s">
        <v>166</v>
      </c>
    </row>
    <row r="152" s="14" customFormat="1">
      <c r="A152" s="14"/>
      <c r="B152" s="244"/>
      <c r="C152" s="245"/>
      <c r="D152" s="235" t="s">
        <v>177</v>
      </c>
      <c r="E152" s="245"/>
      <c r="F152" s="247" t="s">
        <v>677</v>
      </c>
      <c r="G152" s="245"/>
      <c r="H152" s="248">
        <v>117.25</v>
      </c>
      <c r="I152" s="249"/>
      <c r="J152" s="245"/>
      <c r="K152" s="245"/>
      <c r="L152" s="250"/>
      <c r="M152" s="251"/>
      <c r="N152" s="252"/>
      <c r="O152" s="252"/>
      <c r="P152" s="252"/>
      <c r="Q152" s="252"/>
      <c r="R152" s="252"/>
      <c r="S152" s="252"/>
      <c r="T152" s="253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4" t="s">
        <v>177</v>
      </c>
      <c r="AU152" s="254" t="s">
        <v>81</v>
      </c>
      <c r="AV152" s="14" t="s">
        <v>81</v>
      </c>
      <c r="AW152" s="14" t="s">
        <v>4</v>
      </c>
      <c r="AX152" s="14" t="s">
        <v>79</v>
      </c>
      <c r="AY152" s="254" t="s">
        <v>166</v>
      </c>
    </row>
    <row r="153" s="2" customFormat="1" ht="24.15" customHeight="1">
      <c r="A153" s="41"/>
      <c r="B153" s="42"/>
      <c r="C153" s="215" t="s">
        <v>213</v>
      </c>
      <c r="D153" s="215" t="s">
        <v>168</v>
      </c>
      <c r="E153" s="216" t="s">
        <v>479</v>
      </c>
      <c r="F153" s="217" t="s">
        <v>480</v>
      </c>
      <c r="G153" s="218" t="s">
        <v>194</v>
      </c>
      <c r="H153" s="219">
        <v>6.1500000000000004</v>
      </c>
      <c r="I153" s="220"/>
      <c r="J153" s="221">
        <f>ROUND(I153*H153,2)</f>
        <v>0</v>
      </c>
      <c r="K153" s="217" t="s">
        <v>172</v>
      </c>
      <c r="L153" s="47"/>
      <c r="M153" s="222" t="s">
        <v>19</v>
      </c>
      <c r="N153" s="223" t="s">
        <v>42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173</v>
      </c>
      <c r="AT153" s="226" t="s">
        <v>168</v>
      </c>
      <c r="AU153" s="226" t="s">
        <v>81</v>
      </c>
      <c r="AY153" s="20" t="s">
        <v>166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79</v>
      </c>
      <c r="BK153" s="227">
        <f>ROUND(I153*H153,2)</f>
        <v>0</v>
      </c>
      <c r="BL153" s="20" t="s">
        <v>173</v>
      </c>
      <c r="BM153" s="226" t="s">
        <v>481</v>
      </c>
    </row>
    <row r="154" s="2" customFormat="1">
      <c r="A154" s="41"/>
      <c r="B154" s="42"/>
      <c r="C154" s="43"/>
      <c r="D154" s="228" t="s">
        <v>175</v>
      </c>
      <c r="E154" s="43"/>
      <c r="F154" s="229" t="s">
        <v>482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175</v>
      </c>
      <c r="AU154" s="20" t="s">
        <v>81</v>
      </c>
    </row>
    <row r="155" s="13" customFormat="1">
      <c r="A155" s="13"/>
      <c r="B155" s="233"/>
      <c r="C155" s="234"/>
      <c r="D155" s="235" t="s">
        <v>177</v>
      </c>
      <c r="E155" s="236" t="s">
        <v>19</v>
      </c>
      <c r="F155" s="237" t="s">
        <v>659</v>
      </c>
      <c r="G155" s="234"/>
      <c r="H155" s="236" t="s">
        <v>19</v>
      </c>
      <c r="I155" s="238"/>
      <c r="J155" s="234"/>
      <c r="K155" s="234"/>
      <c r="L155" s="239"/>
      <c r="M155" s="240"/>
      <c r="N155" s="241"/>
      <c r="O155" s="241"/>
      <c r="P155" s="241"/>
      <c r="Q155" s="241"/>
      <c r="R155" s="241"/>
      <c r="S155" s="241"/>
      <c r="T155" s="242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3" t="s">
        <v>177</v>
      </c>
      <c r="AU155" s="243" t="s">
        <v>81</v>
      </c>
      <c r="AV155" s="13" t="s">
        <v>79</v>
      </c>
      <c r="AW155" s="13" t="s">
        <v>33</v>
      </c>
      <c r="AX155" s="13" t="s">
        <v>71</v>
      </c>
      <c r="AY155" s="243" t="s">
        <v>166</v>
      </c>
    </row>
    <row r="156" s="13" customFormat="1">
      <c r="A156" s="13"/>
      <c r="B156" s="233"/>
      <c r="C156" s="234"/>
      <c r="D156" s="235" t="s">
        <v>177</v>
      </c>
      <c r="E156" s="236" t="s">
        <v>19</v>
      </c>
      <c r="F156" s="237" t="s">
        <v>446</v>
      </c>
      <c r="G156" s="234"/>
      <c r="H156" s="236" t="s">
        <v>19</v>
      </c>
      <c r="I156" s="238"/>
      <c r="J156" s="234"/>
      <c r="K156" s="234"/>
      <c r="L156" s="239"/>
      <c r="M156" s="240"/>
      <c r="N156" s="241"/>
      <c r="O156" s="241"/>
      <c r="P156" s="241"/>
      <c r="Q156" s="241"/>
      <c r="R156" s="241"/>
      <c r="S156" s="241"/>
      <c r="T156" s="242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3" t="s">
        <v>177</v>
      </c>
      <c r="AU156" s="243" t="s">
        <v>81</v>
      </c>
      <c r="AV156" s="13" t="s">
        <v>79</v>
      </c>
      <c r="AW156" s="13" t="s">
        <v>33</v>
      </c>
      <c r="AX156" s="13" t="s">
        <v>71</v>
      </c>
      <c r="AY156" s="243" t="s">
        <v>166</v>
      </c>
    </row>
    <row r="157" s="13" customFormat="1">
      <c r="A157" s="13"/>
      <c r="B157" s="233"/>
      <c r="C157" s="234"/>
      <c r="D157" s="235" t="s">
        <v>177</v>
      </c>
      <c r="E157" s="236" t="s">
        <v>19</v>
      </c>
      <c r="F157" s="237" t="s">
        <v>668</v>
      </c>
      <c r="G157" s="234"/>
      <c r="H157" s="236" t="s">
        <v>19</v>
      </c>
      <c r="I157" s="238"/>
      <c r="J157" s="234"/>
      <c r="K157" s="234"/>
      <c r="L157" s="239"/>
      <c r="M157" s="240"/>
      <c r="N157" s="241"/>
      <c r="O157" s="241"/>
      <c r="P157" s="241"/>
      <c r="Q157" s="241"/>
      <c r="R157" s="241"/>
      <c r="S157" s="241"/>
      <c r="T157" s="24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3" t="s">
        <v>177</v>
      </c>
      <c r="AU157" s="243" t="s">
        <v>81</v>
      </c>
      <c r="AV157" s="13" t="s">
        <v>79</v>
      </c>
      <c r="AW157" s="13" t="s">
        <v>33</v>
      </c>
      <c r="AX157" s="13" t="s">
        <v>71</v>
      </c>
      <c r="AY157" s="243" t="s">
        <v>166</v>
      </c>
    </row>
    <row r="158" s="14" customFormat="1">
      <c r="A158" s="14"/>
      <c r="B158" s="244"/>
      <c r="C158" s="245"/>
      <c r="D158" s="235" t="s">
        <v>177</v>
      </c>
      <c r="E158" s="246" t="s">
        <v>19</v>
      </c>
      <c r="F158" s="247" t="s">
        <v>669</v>
      </c>
      <c r="G158" s="245"/>
      <c r="H158" s="248">
        <v>2.1400000000000001</v>
      </c>
      <c r="I158" s="249"/>
      <c r="J158" s="245"/>
      <c r="K158" s="245"/>
      <c r="L158" s="250"/>
      <c r="M158" s="251"/>
      <c r="N158" s="252"/>
      <c r="O158" s="252"/>
      <c r="P158" s="252"/>
      <c r="Q158" s="252"/>
      <c r="R158" s="252"/>
      <c r="S158" s="252"/>
      <c r="T158" s="253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4" t="s">
        <v>177</v>
      </c>
      <c r="AU158" s="254" t="s">
        <v>81</v>
      </c>
      <c r="AV158" s="14" t="s">
        <v>81</v>
      </c>
      <c r="AW158" s="14" t="s">
        <v>33</v>
      </c>
      <c r="AX158" s="14" t="s">
        <v>71</v>
      </c>
      <c r="AY158" s="254" t="s">
        <v>166</v>
      </c>
    </row>
    <row r="159" s="13" customFormat="1">
      <c r="A159" s="13"/>
      <c r="B159" s="233"/>
      <c r="C159" s="234"/>
      <c r="D159" s="235" t="s">
        <v>177</v>
      </c>
      <c r="E159" s="236" t="s">
        <v>19</v>
      </c>
      <c r="F159" s="237" t="s">
        <v>670</v>
      </c>
      <c r="G159" s="234"/>
      <c r="H159" s="236" t="s">
        <v>19</v>
      </c>
      <c r="I159" s="238"/>
      <c r="J159" s="234"/>
      <c r="K159" s="234"/>
      <c r="L159" s="239"/>
      <c r="M159" s="240"/>
      <c r="N159" s="241"/>
      <c r="O159" s="241"/>
      <c r="P159" s="241"/>
      <c r="Q159" s="241"/>
      <c r="R159" s="241"/>
      <c r="S159" s="241"/>
      <c r="T159" s="242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3" t="s">
        <v>177</v>
      </c>
      <c r="AU159" s="243" t="s">
        <v>81</v>
      </c>
      <c r="AV159" s="13" t="s">
        <v>79</v>
      </c>
      <c r="AW159" s="13" t="s">
        <v>33</v>
      </c>
      <c r="AX159" s="13" t="s">
        <v>71</v>
      </c>
      <c r="AY159" s="243" t="s">
        <v>166</v>
      </c>
    </row>
    <row r="160" s="14" customFormat="1">
      <c r="A160" s="14"/>
      <c r="B160" s="244"/>
      <c r="C160" s="245"/>
      <c r="D160" s="235" t="s">
        <v>177</v>
      </c>
      <c r="E160" s="246" t="s">
        <v>19</v>
      </c>
      <c r="F160" s="247" t="s">
        <v>671</v>
      </c>
      <c r="G160" s="245"/>
      <c r="H160" s="248">
        <v>0.67000000000000004</v>
      </c>
      <c r="I160" s="249"/>
      <c r="J160" s="245"/>
      <c r="K160" s="245"/>
      <c r="L160" s="250"/>
      <c r="M160" s="251"/>
      <c r="N160" s="252"/>
      <c r="O160" s="252"/>
      <c r="P160" s="252"/>
      <c r="Q160" s="252"/>
      <c r="R160" s="252"/>
      <c r="S160" s="252"/>
      <c r="T160" s="253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4" t="s">
        <v>177</v>
      </c>
      <c r="AU160" s="254" t="s">
        <v>81</v>
      </c>
      <c r="AV160" s="14" t="s">
        <v>81</v>
      </c>
      <c r="AW160" s="14" t="s">
        <v>33</v>
      </c>
      <c r="AX160" s="14" t="s">
        <v>71</v>
      </c>
      <c r="AY160" s="254" t="s">
        <v>166</v>
      </c>
    </row>
    <row r="161" s="13" customFormat="1">
      <c r="A161" s="13"/>
      <c r="B161" s="233"/>
      <c r="C161" s="234"/>
      <c r="D161" s="235" t="s">
        <v>177</v>
      </c>
      <c r="E161" s="236" t="s">
        <v>19</v>
      </c>
      <c r="F161" s="237" t="s">
        <v>672</v>
      </c>
      <c r="G161" s="234"/>
      <c r="H161" s="236" t="s">
        <v>19</v>
      </c>
      <c r="I161" s="238"/>
      <c r="J161" s="234"/>
      <c r="K161" s="234"/>
      <c r="L161" s="239"/>
      <c r="M161" s="240"/>
      <c r="N161" s="241"/>
      <c r="O161" s="241"/>
      <c r="P161" s="241"/>
      <c r="Q161" s="241"/>
      <c r="R161" s="241"/>
      <c r="S161" s="241"/>
      <c r="T161" s="24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3" t="s">
        <v>177</v>
      </c>
      <c r="AU161" s="243" t="s">
        <v>81</v>
      </c>
      <c r="AV161" s="13" t="s">
        <v>79</v>
      </c>
      <c r="AW161" s="13" t="s">
        <v>33</v>
      </c>
      <c r="AX161" s="13" t="s">
        <v>71</v>
      </c>
      <c r="AY161" s="243" t="s">
        <v>166</v>
      </c>
    </row>
    <row r="162" s="14" customFormat="1">
      <c r="A162" s="14"/>
      <c r="B162" s="244"/>
      <c r="C162" s="245"/>
      <c r="D162" s="235" t="s">
        <v>177</v>
      </c>
      <c r="E162" s="246" t="s">
        <v>19</v>
      </c>
      <c r="F162" s="247" t="s">
        <v>673</v>
      </c>
      <c r="G162" s="245"/>
      <c r="H162" s="248">
        <v>1.8799999999999999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177</v>
      </c>
      <c r="AU162" s="254" t="s">
        <v>81</v>
      </c>
      <c r="AV162" s="14" t="s">
        <v>81</v>
      </c>
      <c r="AW162" s="14" t="s">
        <v>33</v>
      </c>
      <c r="AX162" s="14" t="s">
        <v>71</v>
      </c>
      <c r="AY162" s="254" t="s">
        <v>166</v>
      </c>
    </row>
    <row r="163" s="13" customFormat="1">
      <c r="A163" s="13"/>
      <c r="B163" s="233"/>
      <c r="C163" s="234"/>
      <c r="D163" s="235" t="s">
        <v>177</v>
      </c>
      <c r="E163" s="236" t="s">
        <v>19</v>
      </c>
      <c r="F163" s="237" t="s">
        <v>674</v>
      </c>
      <c r="G163" s="234"/>
      <c r="H163" s="236" t="s">
        <v>19</v>
      </c>
      <c r="I163" s="238"/>
      <c r="J163" s="234"/>
      <c r="K163" s="234"/>
      <c r="L163" s="239"/>
      <c r="M163" s="240"/>
      <c r="N163" s="241"/>
      <c r="O163" s="241"/>
      <c r="P163" s="241"/>
      <c r="Q163" s="241"/>
      <c r="R163" s="241"/>
      <c r="S163" s="241"/>
      <c r="T163" s="242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3" t="s">
        <v>177</v>
      </c>
      <c r="AU163" s="243" t="s">
        <v>81</v>
      </c>
      <c r="AV163" s="13" t="s">
        <v>79</v>
      </c>
      <c r="AW163" s="13" t="s">
        <v>33</v>
      </c>
      <c r="AX163" s="13" t="s">
        <v>71</v>
      </c>
      <c r="AY163" s="243" t="s">
        <v>166</v>
      </c>
    </row>
    <row r="164" s="14" customFormat="1">
      <c r="A164" s="14"/>
      <c r="B164" s="244"/>
      <c r="C164" s="245"/>
      <c r="D164" s="235" t="s">
        <v>177</v>
      </c>
      <c r="E164" s="246" t="s">
        <v>19</v>
      </c>
      <c r="F164" s="247" t="s">
        <v>675</v>
      </c>
      <c r="G164" s="245"/>
      <c r="H164" s="248">
        <v>0.28999999999999998</v>
      </c>
      <c r="I164" s="249"/>
      <c r="J164" s="245"/>
      <c r="K164" s="245"/>
      <c r="L164" s="250"/>
      <c r="M164" s="251"/>
      <c r="N164" s="252"/>
      <c r="O164" s="252"/>
      <c r="P164" s="252"/>
      <c r="Q164" s="252"/>
      <c r="R164" s="252"/>
      <c r="S164" s="252"/>
      <c r="T164" s="253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4" t="s">
        <v>177</v>
      </c>
      <c r="AU164" s="254" t="s">
        <v>81</v>
      </c>
      <c r="AV164" s="14" t="s">
        <v>81</v>
      </c>
      <c r="AW164" s="14" t="s">
        <v>33</v>
      </c>
      <c r="AX164" s="14" t="s">
        <v>71</v>
      </c>
      <c r="AY164" s="254" t="s">
        <v>166</v>
      </c>
    </row>
    <row r="165" s="13" customFormat="1">
      <c r="A165" s="13"/>
      <c r="B165" s="233"/>
      <c r="C165" s="234"/>
      <c r="D165" s="235" t="s">
        <v>177</v>
      </c>
      <c r="E165" s="236" t="s">
        <v>19</v>
      </c>
      <c r="F165" s="237" t="s">
        <v>676</v>
      </c>
      <c r="G165" s="234"/>
      <c r="H165" s="236" t="s">
        <v>19</v>
      </c>
      <c r="I165" s="238"/>
      <c r="J165" s="234"/>
      <c r="K165" s="234"/>
      <c r="L165" s="239"/>
      <c r="M165" s="240"/>
      <c r="N165" s="241"/>
      <c r="O165" s="241"/>
      <c r="P165" s="241"/>
      <c r="Q165" s="241"/>
      <c r="R165" s="241"/>
      <c r="S165" s="241"/>
      <c r="T165" s="242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3" t="s">
        <v>177</v>
      </c>
      <c r="AU165" s="243" t="s">
        <v>81</v>
      </c>
      <c r="AV165" s="13" t="s">
        <v>79</v>
      </c>
      <c r="AW165" s="13" t="s">
        <v>33</v>
      </c>
      <c r="AX165" s="13" t="s">
        <v>71</v>
      </c>
      <c r="AY165" s="243" t="s">
        <v>166</v>
      </c>
    </row>
    <row r="166" s="14" customFormat="1">
      <c r="A166" s="14"/>
      <c r="B166" s="244"/>
      <c r="C166" s="245"/>
      <c r="D166" s="235" t="s">
        <v>177</v>
      </c>
      <c r="E166" s="246" t="s">
        <v>19</v>
      </c>
      <c r="F166" s="247" t="s">
        <v>569</v>
      </c>
      <c r="G166" s="245"/>
      <c r="H166" s="248">
        <v>1.1699999999999999</v>
      </c>
      <c r="I166" s="249"/>
      <c r="J166" s="245"/>
      <c r="K166" s="245"/>
      <c r="L166" s="250"/>
      <c r="M166" s="251"/>
      <c r="N166" s="252"/>
      <c r="O166" s="252"/>
      <c r="P166" s="252"/>
      <c r="Q166" s="252"/>
      <c r="R166" s="252"/>
      <c r="S166" s="252"/>
      <c r="T166" s="253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4" t="s">
        <v>177</v>
      </c>
      <c r="AU166" s="254" t="s">
        <v>81</v>
      </c>
      <c r="AV166" s="14" t="s">
        <v>81</v>
      </c>
      <c r="AW166" s="14" t="s">
        <v>33</v>
      </c>
      <c r="AX166" s="14" t="s">
        <v>71</v>
      </c>
      <c r="AY166" s="254" t="s">
        <v>166</v>
      </c>
    </row>
    <row r="167" s="15" customFormat="1">
      <c r="A167" s="15"/>
      <c r="B167" s="255"/>
      <c r="C167" s="256"/>
      <c r="D167" s="235" t="s">
        <v>177</v>
      </c>
      <c r="E167" s="257" t="s">
        <v>19</v>
      </c>
      <c r="F167" s="258" t="s">
        <v>180</v>
      </c>
      <c r="G167" s="256"/>
      <c r="H167" s="259">
        <v>6.1499999999999995</v>
      </c>
      <c r="I167" s="260"/>
      <c r="J167" s="256"/>
      <c r="K167" s="256"/>
      <c r="L167" s="261"/>
      <c r="M167" s="262"/>
      <c r="N167" s="263"/>
      <c r="O167" s="263"/>
      <c r="P167" s="263"/>
      <c r="Q167" s="263"/>
      <c r="R167" s="263"/>
      <c r="S167" s="263"/>
      <c r="T167" s="264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65" t="s">
        <v>177</v>
      </c>
      <c r="AU167" s="265" t="s">
        <v>81</v>
      </c>
      <c r="AV167" s="15" t="s">
        <v>173</v>
      </c>
      <c r="AW167" s="15" t="s">
        <v>33</v>
      </c>
      <c r="AX167" s="15" t="s">
        <v>79</v>
      </c>
      <c r="AY167" s="265" t="s">
        <v>166</v>
      </c>
    </row>
    <row r="168" s="2" customFormat="1" ht="21.75" customHeight="1">
      <c r="A168" s="41"/>
      <c r="B168" s="42"/>
      <c r="C168" s="215" t="s">
        <v>179</v>
      </c>
      <c r="D168" s="215" t="s">
        <v>168</v>
      </c>
      <c r="E168" s="216" t="s">
        <v>483</v>
      </c>
      <c r="F168" s="217" t="s">
        <v>484</v>
      </c>
      <c r="G168" s="218" t="s">
        <v>194</v>
      </c>
      <c r="H168" s="219">
        <v>6.1500000000000004</v>
      </c>
      <c r="I168" s="220"/>
      <c r="J168" s="221">
        <f>ROUND(I168*H168,2)</f>
        <v>0</v>
      </c>
      <c r="K168" s="217" t="s">
        <v>172</v>
      </c>
      <c r="L168" s="47"/>
      <c r="M168" s="222" t="s">
        <v>19</v>
      </c>
      <c r="N168" s="223" t="s">
        <v>42</v>
      </c>
      <c r="O168" s="87"/>
      <c r="P168" s="224">
        <f>O168*H168</f>
        <v>0</v>
      </c>
      <c r="Q168" s="224">
        <v>0</v>
      </c>
      <c r="R168" s="224">
        <f>Q168*H168</f>
        <v>0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173</v>
      </c>
      <c r="AT168" s="226" t="s">
        <v>168</v>
      </c>
      <c r="AU168" s="226" t="s">
        <v>81</v>
      </c>
      <c r="AY168" s="20" t="s">
        <v>166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79</v>
      </c>
      <c r="BK168" s="227">
        <f>ROUND(I168*H168,2)</f>
        <v>0</v>
      </c>
      <c r="BL168" s="20" t="s">
        <v>173</v>
      </c>
      <c r="BM168" s="226" t="s">
        <v>485</v>
      </c>
    </row>
    <row r="169" s="2" customFormat="1">
      <c r="A169" s="41"/>
      <c r="B169" s="42"/>
      <c r="C169" s="43"/>
      <c r="D169" s="228" t="s">
        <v>175</v>
      </c>
      <c r="E169" s="43"/>
      <c r="F169" s="229" t="s">
        <v>486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175</v>
      </c>
      <c r="AU169" s="20" t="s">
        <v>81</v>
      </c>
    </row>
    <row r="170" s="13" customFormat="1">
      <c r="A170" s="13"/>
      <c r="B170" s="233"/>
      <c r="C170" s="234"/>
      <c r="D170" s="235" t="s">
        <v>177</v>
      </c>
      <c r="E170" s="236" t="s">
        <v>19</v>
      </c>
      <c r="F170" s="237" t="s">
        <v>659</v>
      </c>
      <c r="G170" s="234"/>
      <c r="H170" s="236" t="s">
        <v>19</v>
      </c>
      <c r="I170" s="238"/>
      <c r="J170" s="234"/>
      <c r="K170" s="234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177</v>
      </c>
      <c r="AU170" s="243" t="s">
        <v>81</v>
      </c>
      <c r="AV170" s="13" t="s">
        <v>79</v>
      </c>
      <c r="AW170" s="13" t="s">
        <v>33</v>
      </c>
      <c r="AX170" s="13" t="s">
        <v>71</v>
      </c>
      <c r="AY170" s="243" t="s">
        <v>166</v>
      </c>
    </row>
    <row r="171" s="13" customFormat="1">
      <c r="A171" s="13"/>
      <c r="B171" s="233"/>
      <c r="C171" s="234"/>
      <c r="D171" s="235" t="s">
        <v>177</v>
      </c>
      <c r="E171" s="236" t="s">
        <v>19</v>
      </c>
      <c r="F171" s="237" t="s">
        <v>446</v>
      </c>
      <c r="G171" s="234"/>
      <c r="H171" s="236" t="s">
        <v>19</v>
      </c>
      <c r="I171" s="238"/>
      <c r="J171" s="234"/>
      <c r="K171" s="234"/>
      <c r="L171" s="239"/>
      <c r="M171" s="240"/>
      <c r="N171" s="241"/>
      <c r="O171" s="241"/>
      <c r="P171" s="241"/>
      <c r="Q171" s="241"/>
      <c r="R171" s="241"/>
      <c r="S171" s="241"/>
      <c r="T171" s="242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3" t="s">
        <v>177</v>
      </c>
      <c r="AU171" s="243" t="s">
        <v>81</v>
      </c>
      <c r="AV171" s="13" t="s">
        <v>79</v>
      </c>
      <c r="AW171" s="13" t="s">
        <v>33</v>
      </c>
      <c r="AX171" s="13" t="s">
        <v>71</v>
      </c>
      <c r="AY171" s="243" t="s">
        <v>166</v>
      </c>
    </row>
    <row r="172" s="13" customFormat="1">
      <c r="A172" s="13"/>
      <c r="B172" s="233"/>
      <c r="C172" s="234"/>
      <c r="D172" s="235" t="s">
        <v>177</v>
      </c>
      <c r="E172" s="236" t="s">
        <v>19</v>
      </c>
      <c r="F172" s="237" t="s">
        <v>668</v>
      </c>
      <c r="G172" s="234"/>
      <c r="H172" s="236" t="s">
        <v>19</v>
      </c>
      <c r="I172" s="238"/>
      <c r="J172" s="234"/>
      <c r="K172" s="234"/>
      <c r="L172" s="239"/>
      <c r="M172" s="240"/>
      <c r="N172" s="241"/>
      <c r="O172" s="241"/>
      <c r="P172" s="241"/>
      <c r="Q172" s="241"/>
      <c r="R172" s="241"/>
      <c r="S172" s="241"/>
      <c r="T172" s="24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3" t="s">
        <v>177</v>
      </c>
      <c r="AU172" s="243" t="s">
        <v>81</v>
      </c>
      <c r="AV172" s="13" t="s">
        <v>79</v>
      </c>
      <c r="AW172" s="13" t="s">
        <v>33</v>
      </c>
      <c r="AX172" s="13" t="s">
        <v>71</v>
      </c>
      <c r="AY172" s="243" t="s">
        <v>166</v>
      </c>
    </row>
    <row r="173" s="14" customFormat="1">
      <c r="A173" s="14"/>
      <c r="B173" s="244"/>
      <c r="C173" s="245"/>
      <c r="D173" s="235" t="s">
        <v>177</v>
      </c>
      <c r="E173" s="246" t="s">
        <v>19</v>
      </c>
      <c r="F173" s="247" t="s">
        <v>669</v>
      </c>
      <c r="G173" s="245"/>
      <c r="H173" s="248">
        <v>2.1400000000000001</v>
      </c>
      <c r="I173" s="249"/>
      <c r="J173" s="245"/>
      <c r="K173" s="245"/>
      <c r="L173" s="250"/>
      <c r="M173" s="251"/>
      <c r="N173" s="252"/>
      <c r="O173" s="252"/>
      <c r="P173" s="252"/>
      <c r="Q173" s="252"/>
      <c r="R173" s="252"/>
      <c r="S173" s="252"/>
      <c r="T173" s="253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4" t="s">
        <v>177</v>
      </c>
      <c r="AU173" s="254" t="s">
        <v>81</v>
      </c>
      <c r="AV173" s="14" t="s">
        <v>81</v>
      </c>
      <c r="AW173" s="14" t="s">
        <v>33</v>
      </c>
      <c r="AX173" s="14" t="s">
        <v>71</v>
      </c>
      <c r="AY173" s="254" t="s">
        <v>166</v>
      </c>
    </row>
    <row r="174" s="13" customFormat="1">
      <c r="A174" s="13"/>
      <c r="B174" s="233"/>
      <c r="C174" s="234"/>
      <c r="D174" s="235" t="s">
        <v>177</v>
      </c>
      <c r="E174" s="236" t="s">
        <v>19</v>
      </c>
      <c r="F174" s="237" t="s">
        <v>670</v>
      </c>
      <c r="G174" s="234"/>
      <c r="H174" s="236" t="s">
        <v>19</v>
      </c>
      <c r="I174" s="238"/>
      <c r="J174" s="234"/>
      <c r="K174" s="234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177</v>
      </c>
      <c r="AU174" s="243" t="s">
        <v>81</v>
      </c>
      <c r="AV174" s="13" t="s">
        <v>79</v>
      </c>
      <c r="AW174" s="13" t="s">
        <v>33</v>
      </c>
      <c r="AX174" s="13" t="s">
        <v>71</v>
      </c>
      <c r="AY174" s="243" t="s">
        <v>166</v>
      </c>
    </row>
    <row r="175" s="14" customFormat="1">
      <c r="A175" s="14"/>
      <c r="B175" s="244"/>
      <c r="C175" s="245"/>
      <c r="D175" s="235" t="s">
        <v>177</v>
      </c>
      <c r="E175" s="246" t="s">
        <v>19</v>
      </c>
      <c r="F175" s="247" t="s">
        <v>671</v>
      </c>
      <c r="G175" s="245"/>
      <c r="H175" s="248">
        <v>0.67000000000000004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4" t="s">
        <v>177</v>
      </c>
      <c r="AU175" s="254" t="s">
        <v>81</v>
      </c>
      <c r="AV175" s="14" t="s">
        <v>81</v>
      </c>
      <c r="AW175" s="14" t="s">
        <v>33</v>
      </c>
      <c r="AX175" s="14" t="s">
        <v>71</v>
      </c>
      <c r="AY175" s="254" t="s">
        <v>166</v>
      </c>
    </row>
    <row r="176" s="13" customFormat="1">
      <c r="A176" s="13"/>
      <c r="B176" s="233"/>
      <c r="C176" s="234"/>
      <c r="D176" s="235" t="s">
        <v>177</v>
      </c>
      <c r="E176" s="236" t="s">
        <v>19</v>
      </c>
      <c r="F176" s="237" t="s">
        <v>672</v>
      </c>
      <c r="G176" s="234"/>
      <c r="H176" s="236" t="s">
        <v>19</v>
      </c>
      <c r="I176" s="238"/>
      <c r="J176" s="234"/>
      <c r="K176" s="234"/>
      <c r="L176" s="239"/>
      <c r="M176" s="240"/>
      <c r="N176" s="241"/>
      <c r="O176" s="241"/>
      <c r="P176" s="241"/>
      <c r="Q176" s="241"/>
      <c r="R176" s="241"/>
      <c r="S176" s="241"/>
      <c r="T176" s="24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3" t="s">
        <v>177</v>
      </c>
      <c r="AU176" s="243" t="s">
        <v>81</v>
      </c>
      <c r="AV176" s="13" t="s">
        <v>79</v>
      </c>
      <c r="AW176" s="13" t="s">
        <v>33</v>
      </c>
      <c r="AX176" s="13" t="s">
        <v>71</v>
      </c>
      <c r="AY176" s="243" t="s">
        <v>166</v>
      </c>
    </row>
    <row r="177" s="14" customFormat="1">
      <c r="A177" s="14"/>
      <c r="B177" s="244"/>
      <c r="C177" s="245"/>
      <c r="D177" s="235" t="s">
        <v>177</v>
      </c>
      <c r="E177" s="246" t="s">
        <v>19</v>
      </c>
      <c r="F177" s="247" t="s">
        <v>673</v>
      </c>
      <c r="G177" s="245"/>
      <c r="H177" s="248">
        <v>1.8799999999999999</v>
      </c>
      <c r="I177" s="249"/>
      <c r="J177" s="245"/>
      <c r="K177" s="245"/>
      <c r="L177" s="250"/>
      <c r="M177" s="251"/>
      <c r="N177" s="252"/>
      <c r="O177" s="252"/>
      <c r="P177" s="252"/>
      <c r="Q177" s="252"/>
      <c r="R177" s="252"/>
      <c r="S177" s="252"/>
      <c r="T177" s="253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4" t="s">
        <v>177</v>
      </c>
      <c r="AU177" s="254" t="s">
        <v>81</v>
      </c>
      <c r="AV177" s="14" t="s">
        <v>81</v>
      </c>
      <c r="AW177" s="14" t="s">
        <v>33</v>
      </c>
      <c r="AX177" s="14" t="s">
        <v>71</v>
      </c>
      <c r="AY177" s="254" t="s">
        <v>166</v>
      </c>
    </row>
    <row r="178" s="13" customFormat="1">
      <c r="A178" s="13"/>
      <c r="B178" s="233"/>
      <c r="C178" s="234"/>
      <c r="D178" s="235" t="s">
        <v>177</v>
      </c>
      <c r="E178" s="236" t="s">
        <v>19</v>
      </c>
      <c r="F178" s="237" t="s">
        <v>674</v>
      </c>
      <c r="G178" s="234"/>
      <c r="H178" s="236" t="s">
        <v>19</v>
      </c>
      <c r="I178" s="238"/>
      <c r="J178" s="234"/>
      <c r="K178" s="234"/>
      <c r="L178" s="239"/>
      <c r="M178" s="240"/>
      <c r="N178" s="241"/>
      <c r="O178" s="241"/>
      <c r="P178" s="241"/>
      <c r="Q178" s="241"/>
      <c r="R178" s="241"/>
      <c r="S178" s="241"/>
      <c r="T178" s="24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3" t="s">
        <v>177</v>
      </c>
      <c r="AU178" s="243" t="s">
        <v>81</v>
      </c>
      <c r="AV178" s="13" t="s">
        <v>79</v>
      </c>
      <c r="AW178" s="13" t="s">
        <v>33</v>
      </c>
      <c r="AX178" s="13" t="s">
        <v>71</v>
      </c>
      <c r="AY178" s="243" t="s">
        <v>166</v>
      </c>
    </row>
    <row r="179" s="14" customFormat="1">
      <c r="A179" s="14"/>
      <c r="B179" s="244"/>
      <c r="C179" s="245"/>
      <c r="D179" s="235" t="s">
        <v>177</v>
      </c>
      <c r="E179" s="246" t="s">
        <v>19</v>
      </c>
      <c r="F179" s="247" t="s">
        <v>675</v>
      </c>
      <c r="G179" s="245"/>
      <c r="H179" s="248">
        <v>0.28999999999999998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4" t="s">
        <v>177</v>
      </c>
      <c r="AU179" s="254" t="s">
        <v>81</v>
      </c>
      <c r="AV179" s="14" t="s">
        <v>81</v>
      </c>
      <c r="AW179" s="14" t="s">
        <v>33</v>
      </c>
      <c r="AX179" s="14" t="s">
        <v>71</v>
      </c>
      <c r="AY179" s="254" t="s">
        <v>166</v>
      </c>
    </row>
    <row r="180" s="13" customFormat="1">
      <c r="A180" s="13"/>
      <c r="B180" s="233"/>
      <c r="C180" s="234"/>
      <c r="D180" s="235" t="s">
        <v>177</v>
      </c>
      <c r="E180" s="236" t="s">
        <v>19</v>
      </c>
      <c r="F180" s="237" t="s">
        <v>676</v>
      </c>
      <c r="G180" s="234"/>
      <c r="H180" s="236" t="s">
        <v>19</v>
      </c>
      <c r="I180" s="238"/>
      <c r="J180" s="234"/>
      <c r="K180" s="234"/>
      <c r="L180" s="239"/>
      <c r="M180" s="240"/>
      <c r="N180" s="241"/>
      <c r="O180" s="241"/>
      <c r="P180" s="241"/>
      <c r="Q180" s="241"/>
      <c r="R180" s="241"/>
      <c r="S180" s="241"/>
      <c r="T180" s="24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3" t="s">
        <v>177</v>
      </c>
      <c r="AU180" s="243" t="s">
        <v>81</v>
      </c>
      <c r="AV180" s="13" t="s">
        <v>79</v>
      </c>
      <c r="AW180" s="13" t="s">
        <v>33</v>
      </c>
      <c r="AX180" s="13" t="s">
        <v>71</v>
      </c>
      <c r="AY180" s="243" t="s">
        <v>166</v>
      </c>
    </row>
    <row r="181" s="14" customFormat="1">
      <c r="A181" s="14"/>
      <c r="B181" s="244"/>
      <c r="C181" s="245"/>
      <c r="D181" s="235" t="s">
        <v>177</v>
      </c>
      <c r="E181" s="246" t="s">
        <v>19</v>
      </c>
      <c r="F181" s="247" t="s">
        <v>569</v>
      </c>
      <c r="G181" s="245"/>
      <c r="H181" s="248">
        <v>1.1699999999999999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4" t="s">
        <v>177</v>
      </c>
      <c r="AU181" s="254" t="s">
        <v>81</v>
      </c>
      <c r="AV181" s="14" t="s">
        <v>81</v>
      </c>
      <c r="AW181" s="14" t="s">
        <v>33</v>
      </c>
      <c r="AX181" s="14" t="s">
        <v>71</v>
      </c>
      <c r="AY181" s="254" t="s">
        <v>166</v>
      </c>
    </row>
    <row r="182" s="15" customFormat="1">
      <c r="A182" s="15"/>
      <c r="B182" s="255"/>
      <c r="C182" s="256"/>
      <c r="D182" s="235" t="s">
        <v>177</v>
      </c>
      <c r="E182" s="257" t="s">
        <v>19</v>
      </c>
      <c r="F182" s="258" t="s">
        <v>180</v>
      </c>
      <c r="G182" s="256"/>
      <c r="H182" s="259">
        <v>6.1499999999999995</v>
      </c>
      <c r="I182" s="260"/>
      <c r="J182" s="256"/>
      <c r="K182" s="256"/>
      <c r="L182" s="261"/>
      <c r="M182" s="262"/>
      <c r="N182" s="263"/>
      <c r="O182" s="263"/>
      <c r="P182" s="263"/>
      <c r="Q182" s="263"/>
      <c r="R182" s="263"/>
      <c r="S182" s="263"/>
      <c r="T182" s="264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65" t="s">
        <v>177</v>
      </c>
      <c r="AU182" s="265" t="s">
        <v>81</v>
      </c>
      <c r="AV182" s="15" t="s">
        <v>173</v>
      </c>
      <c r="AW182" s="15" t="s">
        <v>33</v>
      </c>
      <c r="AX182" s="15" t="s">
        <v>79</v>
      </c>
      <c r="AY182" s="265" t="s">
        <v>166</v>
      </c>
    </row>
    <row r="183" s="2" customFormat="1" ht="16.5" customHeight="1">
      <c r="A183" s="41"/>
      <c r="B183" s="42"/>
      <c r="C183" s="215" t="s">
        <v>226</v>
      </c>
      <c r="D183" s="215" t="s">
        <v>168</v>
      </c>
      <c r="E183" s="216" t="s">
        <v>487</v>
      </c>
      <c r="F183" s="217" t="s">
        <v>488</v>
      </c>
      <c r="G183" s="218" t="s">
        <v>188</v>
      </c>
      <c r="H183" s="219">
        <v>2.7360000000000002</v>
      </c>
      <c r="I183" s="220"/>
      <c r="J183" s="221">
        <f>ROUND(I183*H183,2)</f>
        <v>0</v>
      </c>
      <c r="K183" s="217" t="s">
        <v>172</v>
      </c>
      <c r="L183" s="47"/>
      <c r="M183" s="222" t="s">
        <v>19</v>
      </c>
      <c r="N183" s="223" t="s">
        <v>42</v>
      </c>
      <c r="O183" s="87"/>
      <c r="P183" s="224">
        <f>O183*H183</f>
        <v>0</v>
      </c>
      <c r="Q183" s="224">
        <v>0.016070000000000001</v>
      </c>
      <c r="R183" s="224">
        <f>Q183*H183</f>
        <v>0.043967520000000003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173</v>
      </c>
      <c r="AT183" s="226" t="s">
        <v>168</v>
      </c>
      <c r="AU183" s="226" t="s">
        <v>81</v>
      </c>
      <c r="AY183" s="20" t="s">
        <v>166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79</v>
      </c>
      <c r="BK183" s="227">
        <f>ROUND(I183*H183,2)</f>
        <v>0</v>
      </c>
      <c r="BL183" s="20" t="s">
        <v>173</v>
      </c>
      <c r="BM183" s="226" t="s">
        <v>489</v>
      </c>
    </row>
    <row r="184" s="2" customFormat="1">
      <c r="A184" s="41"/>
      <c r="B184" s="42"/>
      <c r="C184" s="43"/>
      <c r="D184" s="228" t="s">
        <v>175</v>
      </c>
      <c r="E184" s="43"/>
      <c r="F184" s="229" t="s">
        <v>490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175</v>
      </c>
      <c r="AU184" s="20" t="s">
        <v>81</v>
      </c>
    </row>
    <row r="185" s="13" customFormat="1">
      <c r="A185" s="13"/>
      <c r="B185" s="233"/>
      <c r="C185" s="234"/>
      <c r="D185" s="235" t="s">
        <v>177</v>
      </c>
      <c r="E185" s="236" t="s">
        <v>19</v>
      </c>
      <c r="F185" s="237" t="s">
        <v>659</v>
      </c>
      <c r="G185" s="234"/>
      <c r="H185" s="236" t="s">
        <v>19</v>
      </c>
      <c r="I185" s="238"/>
      <c r="J185" s="234"/>
      <c r="K185" s="234"/>
      <c r="L185" s="239"/>
      <c r="M185" s="240"/>
      <c r="N185" s="241"/>
      <c r="O185" s="241"/>
      <c r="P185" s="241"/>
      <c r="Q185" s="241"/>
      <c r="R185" s="241"/>
      <c r="S185" s="241"/>
      <c r="T185" s="242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3" t="s">
        <v>177</v>
      </c>
      <c r="AU185" s="243" t="s">
        <v>81</v>
      </c>
      <c r="AV185" s="13" t="s">
        <v>79</v>
      </c>
      <c r="AW185" s="13" t="s">
        <v>33</v>
      </c>
      <c r="AX185" s="13" t="s">
        <v>71</v>
      </c>
      <c r="AY185" s="243" t="s">
        <v>166</v>
      </c>
    </row>
    <row r="186" s="13" customFormat="1">
      <c r="A186" s="13"/>
      <c r="B186" s="233"/>
      <c r="C186" s="234"/>
      <c r="D186" s="235" t="s">
        <v>177</v>
      </c>
      <c r="E186" s="236" t="s">
        <v>19</v>
      </c>
      <c r="F186" s="237" t="s">
        <v>446</v>
      </c>
      <c r="G186" s="234"/>
      <c r="H186" s="236" t="s">
        <v>19</v>
      </c>
      <c r="I186" s="238"/>
      <c r="J186" s="234"/>
      <c r="K186" s="234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177</v>
      </c>
      <c r="AU186" s="243" t="s">
        <v>81</v>
      </c>
      <c r="AV186" s="13" t="s">
        <v>79</v>
      </c>
      <c r="AW186" s="13" t="s">
        <v>33</v>
      </c>
      <c r="AX186" s="13" t="s">
        <v>71</v>
      </c>
      <c r="AY186" s="243" t="s">
        <v>166</v>
      </c>
    </row>
    <row r="187" s="14" customFormat="1">
      <c r="A187" s="14"/>
      <c r="B187" s="244"/>
      <c r="C187" s="245"/>
      <c r="D187" s="235" t="s">
        <v>177</v>
      </c>
      <c r="E187" s="246" t="s">
        <v>19</v>
      </c>
      <c r="F187" s="247" t="s">
        <v>678</v>
      </c>
      <c r="G187" s="245"/>
      <c r="H187" s="248">
        <v>1.381</v>
      </c>
      <c r="I187" s="249"/>
      <c r="J187" s="245"/>
      <c r="K187" s="245"/>
      <c r="L187" s="250"/>
      <c r="M187" s="251"/>
      <c r="N187" s="252"/>
      <c r="O187" s="252"/>
      <c r="P187" s="252"/>
      <c r="Q187" s="252"/>
      <c r="R187" s="252"/>
      <c r="S187" s="252"/>
      <c r="T187" s="25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4" t="s">
        <v>177</v>
      </c>
      <c r="AU187" s="254" t="s">
        <v>81</v>
      </c>
      <c r="AV187" s="14" t="s">
        <v>81</v>
      </c>
      <c r="AW187" s="14" t="s">
        <v>33</v>
      </c>
      <c r="AX187" s="14" t="s">
        <v>71</v>
      </c>
      <c r="AY187" s="254" t="s">
        <v>166</v>
      </c>
    </row>
    <row r="188" s="14" customFormat="1">
      <c r="A188" s="14"/>
      <c r="B188" s="244"/>
      <c r="C188" s="245"/>
      <c r="D188" s="235" t="s">
        <v>177</v>
      </c>
      <c r="E188" s="246" t="s">
        <v>19</v>
      </c>
      <c r="F188" s="247" t="s">
        <v>679</v>
      </c>
      <c r="G188" s="245"/>
      <c r="H188" s="248">
        <v>1.355</v>
      </c>
      <c r="I188" s="249"/>
      <c r="J188" s="245"/>
      <c r="K188" s="245"/>
      <c r="L188" s="250"/>
      <c r="M188" s="251"/>
      <c r="N188" s="252"/>
      <c r="O188" s="252"/>
      <c r="P188" s="252"/>
      <c r="Q188" s="252"/>
      <c r="R188" s="252"/>
      <c r="S188" s="252"/>
      <c r="T188" s="25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4" t="s">
        <v>177</v>
      </c>
      <c r="AU188" s="254" t="s">
        <v>81</v>
      </c>
      <c r="AV188" s="14" t="s">
        <v>81</v>
      </c>
      <c r="AW188" s="14" t="s">
        <v>33</v>
      </c>
      <c r="AX188" s="14" t="s">
        <v>71</v>
      </c>
      <c r="AY188" s="254" t="s">
        <v>166</v>
      </c>
    </row>
    <row r="189" s="15" customFormat="1">
      <c r="A189" s="15"/>
      <c r="B189" s="255"/>
      <c r="C189" s="256"/>
      <c r="D189" s="235" t="s">
        <v>177</v>
      </c>
      <c r="E189" s="257" t="s">
        <v>19</v>
      </c>
      <c r="F189" s="258" t="s">
        <v>180</v>
      </c>
      <c r="G189" s="256"/>
      <c r="H189" s="259">
        <v>2.7359999999999998</v>
      </c>
      <c r="I189" s="260"/>
      <c r="J189" s="256"/>
      <c r="K189" s="256"/>
      <c r="L189" s="261"/>
      <c r="M189" s="262"/>
      <c r="N189" s="263"/>
      <c r="O189" s="263"/>
      <c r="P189" s="263"/>
      <c r="Q189" s="263"/>
      <c r="R189" s="263"/>
      <c r="S189" s="263"/>
      <c r="T189" s="264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265" t="s">
        <v>177</v>
      </c>
      <c r="AU189" s="265" t="s">
        <v>81</v>
      </c>
      <c r="AV189" s="15" t="s">
        <v>173</v>
      </c>
      <c r="AW189" s="15" t="s">
        <v>33</v>
      </c>
      <c r="AX189" s="15" t="s">
        <v>79</v>
      </c>
      <c r="AY189" s="265" t="s">
        <v>166</v>
      </c>
    </row>
    <row r="190" s="2" customFormat="1" ht="16.5" customHeight="1">
      <c r="A190" s="41"/>
      <c r="B190" s="42"/>
      <c r="C190" s="215" t="s">
        <v>231</v>
      </c>
      <c r="D190" s="215" t="s">
        <v>168</v>
      </c>
      <c r="E190" s="216" t="s">
        <v>492</v>
      </c>
      <c r="F190" s="217" t="s">
        <v>493</v>
      </c>
      <c r="G190" s="218" t="s">
        <v>188</v>
      </c>
      <c r="H190" s="219">
        <v>2.7360000000000002</v>
      </c>
      <c r="I190" s="220"/>
      <c r="J190" s="221">
        <f>ROUND(I190*H190,2)</f>
        <v>0</v>
      </c>
      <c r="K190" s="217" t="s">
        <v>172</v>
      </c>
      <c r="L190" s="47"/>
      <c r="M190" s="222" t="s">
        <v>19</v>
      </c>
      <c r="N190" s="223" t="s">
        <v>42</v>
      </c>
      <c r="O190" s="87"/>
      <c r="P190" s="224">
        <f>O190*H190</f>
        <v>0</v>
      </c>
      <c r="Q190" s="224">
        <v>0</v>
      </c>
      <c r="R190" s="224">
        <f>Q190*H190</f>
        <v>0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173</v>
      </c>
      <c r="AT190" s="226" t="s">
        <v>168</v>
      </c>
      <c r="AU190" s="226" t="s">
        <v>81</v>
      </c>
      <c r="AY190" s="20" t="s">
        <v>166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79</v>
      </c>
      <c r="BK190" s="227">
        <f>ROUND(I190*H190,2)</f>
        <v>0</v>
      </c>
      <c r="BL190" s="20" t="s">
        <v>173</v>
      </c>
      <c r="BM190" s="226" t="s">
        <v>494</v>
      </c>
    </row>
    <row r="191" s="2" customFormat="1">
      <c r="A191" s="41"/>
      <c r="B191" s="42"/>
      <c r="C191" s="43"/>
      <c r="D191" s="228" t="s">
        <v>175</v>
      </c>
      <c r="E191" s="43"/>
      <c r="F191" s="229" t="s">
        <v>495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175</v>
      </c>
      <c r="AU191" s="20" t="s">
        <v>81</v>
      </c>
    </row>
    <row r="192" s="13" customFormat="1">
      <c r="A192" s="13"/>
      <c r="B192" s="233"/>
      <c r="C192" s="234"/>
      <c r="D192" s="235" t="s">
        <v>177</v>
      </c>
      <c r="E192" s="236" t="s">
        <v>19</v>
      </c>
      <c r="F192" s="237" t="s">
        <v>659</v>
      </c>
      <c r="G192" s="234"/>
      <c r="H192" s="236" t="s">
        <v>19</v>
      </c>
      <c r="I192" s="238"/>
      <c r="J192" s="234"/>
      <c r="K192" s="234"/>
      <c r="L192" s="239"/>
      <c r="M192" s="240"/>
      <c r="N192" s="241"/>
      <c r="O192" s="241"/>
      <c r="P192" s="241"/>
      <c r="Q192" s="241"/>
      <c r="R192" s="241"/>
      <c r="S192" s="241"/>
      <c r="T192" s="242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3" t="s">
        <v>177</v>
      </c>
      <c r="AU192" s="243" t="s">
        <v>81</v>
      </c>
      <c r="AV192" s="13" t="s">
        <v>79</v>
      </c>
      <c r="AW192" s="13" t="s">
        <v>33</v>
      </c>
      <c r="AX192" s="13" t="s">
        <v>71</v>
      </c>
      <c r="AY192" s="243" t="s">
        <v>166</v>
      </c>
    </row>
    <row r="193" s="13" customFormat="1">
      <c r="A193" s="13"/>
      <c r="B193" s="233"/>
      <c r="C193" s="234"/>
      <c r="D193" s="235" t="s">
        <v>177</v>
      </c>
      <c r="E193" s="236" t="s">
        <v>19</v>
      </c>
      <c r="F193" s="237" t="s">
        <v>446</v>
      </c>
      <c r="G193" s="234"/>
      <c r="H193" s="236" t="s">
        <v>19</v>
      </c>
      <c r="I193" s="238"/>
      <c r="J193" s="234"/>
      <c r="K193" s="234"/>
      <c r="L193" s="239"/>
      <c r="M193" s="240"/>
      <c r="N193" s="241"/>
      <c r="O193" s="241"/>
      <c r="P193" s="241"/>
      <c r="Q193" s="241"/>
      <c r="R193" s="241"/>
      <c r="S193" s="241"/>
      <c r="T193" s="242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3" t="s">
        <v>177</v>
      </c>
      <c r="AU193" s="243" t="s">
        <v>81</v>
      </c>
      <c r="AV193" s="13" t="s">
        <v>79</v>
      </c>
      <c r="AW193" s="13" t="s">
        <v>33</v>
      </c>
      <c r="AX193" s="13" t="s">
        <v>71</v>
      </c>
      <c r="AY193" s="243" t="s">
        <v>166</v>
      </c>
    </row>
    <row r="194" s="14" customFormat="1">
      <c r="A194" s="14"/>
      <c r="B194" s="244"/>
      <c r="C194" s="245"/>
      <c r="D194" s="235" t="s">
        <v>177</v>
      </c>
      <c r="E194" s="246" t="s">
        <v>19</v>
      </c>
      <c r="F194" s="247" t="s">
        <v>678</v>
      </c>
      <c r="G194" s="245"/>
      <c r="H194" s="248">
        <v>1.381</v>
      </c>
      <c r="I194" s="249"/>
      <c r="J194" s="245"/>
      <c r="K194" s="245"/>
      <c r="L194" s="250"/>
      <c r="M194" s="251"/>
      <c r="N194" s="252"/>
      <c r="O194" s="252"/>
      <c r="P194" s="252"/>
      <c r="Q194" s="252"/>
      <c r="R194" s="252"/>
      <c r="S194" s="252"/>
      <c r="T194" s="25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4" t="s">
        <v>177</v>
      </c>
      <c r="AU194" s="254" t="s">
        <v>81</v>
      </c>
      <c r="AV194" s="14" t="s">
        <v>81</v>
      </c>
      <c r="AW194" s="14" t="s">
        <v>33</v>
      </c>
      <c r="AX194" s="14" t="s">
        <v>71</v>
      </c>
      <c r="AY194" s="254" t="s">
        <v>166</v>
      </c>
    </row>
    <row r="195" s="14" customFormat="1">
      <c r="A195" s="14"/>
      <c r="B195" s="244"/>
      <c r="C195" s="245"/>
      <c r="D195" s="235" t="s">
        <v>177</v>
      </c>
      <c r="E195" s="246" t="s">
        <v>19</v>
      </c>
      <c r="F195" s="247" t="s">
        <v>679</v>
      </c>
      <c r="G195" s="245"/>
      <c r="H195" s="248">
        <v>1.355</v>
      </c>
      <c r="I195" s="249"/>
      <c r="J195" s="245"/>
      <c r="K195" s="245"/>
      <c r="L195" s="250"/>
      <c r="M195" s="251"/>
      <c r="N195" s="252"/>
      <c r="O195" s="252"/>
      <c r="P195" s="252"/>
      <c r="Q195" s="252"/>
      <c r="R195" s="252"/>
      <c r="S195" s="252"/>
      <c r="T195" s="253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4" t="s">
        <v>177</v>
      </c>
      <c r="AU195" s="254" t="s">
        <v>81</v>
      </c>
      <c r="AV195" s="14" t="s">
        <v>81</v>
      </c>
      <c r="AW195" s="14" t="s">
        <v>33</v>
      </c>
      <c r="AX195" s="14" t="s">
        <v>71</v>
      </c>
      <c r="AY195" s="254" t="s">
        <v>166</v>
      </c>
    </row>
    <row r="196" s="15" customFormat="1">
      <c r="A196" s="15"/>
      <c r="B196" s="255"/>
      <c r="C196" s="256"/>
      <c r="D196" s="235" t="s">
        <v>177</v>
      </c>
      <c r="E196" s="257" t="s">
        <v>19</v>
      </c>
      <c r="F196" s="258" t="s">
        <v>180</v>
      </c>
      <c r="G196" s="256"/>
      <c r="H196" s="259">
        <v>2.7359999999999998</v>
      </c>
      <c r="I196" s="260"/>
      <c r="J196" s="256"/>
      <c r="K196" s="256"/>
      <c r="L196" s="261"/>
      <c r="M196" s="262"/>
      <c r="N196" s="263"/>
      <c r="O196" s="263"/>
      <c r="P196" s="263"/>
      <c r="Q196" s="263"/>
      <c r="R196" s="263"/>
      <c r="S196" s="263"/>
      <c r="T196" s="264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65" t="s">
        <v>177</v>
      </c>
      <c r="AU196" s="265" t="s">
        <v>81</v>
      </c>
      <c r="AV196" s="15" t="s">
        <v>173</v>
      </c>
      <c r="AW196" s="15" t="s">
        <v>33</v>
      </c>
      <c r="AX196" s="15" t="s">
        <v>79</v>
      </c>
      <c r="AY196" s="265" t="s">
        <v>166</v>
      </c>
    </row>
    <row r="197" s="2" customFormat="1" ht="16.5" customHeight="1">
      <c r="A197" s="41"/>
      <c r="B197" s="42"/>
      <c r="C197" s="215" t="s">
        <v>238</v>
      </c>
      <c r="D197" s="215" t="s">
        <v>168</v>
      </c>
      <c r="E197" s="216" t="s">
        <v>496</v>
      </c>
      <c r="F197" s="217" t="s">
        <v>497</v>
      </c>
      <c r="G197" s="218" t="s">
        <v>234</v>
      </c>
      <c r="H197" s="219">
        <v>0.24199999999999999</v>
      </c>
      <c r="I197" s="220"/>
      <c r="J197" s="221">
        <f>ROUND(I197*H197,2)</f>
        <v>0</v>
      </c>
      <c r="K197" s="217" t="s">
        <v>172</v>
      </c>
      <c r="L197" s="47"/>
      <c r="M197" s="222" t="s">
        <v>19</v>
      </c>
      <c r="N197" s="223" t="s">
        <v>42</v>
      </c>
      <c r="O197" s="87"/>
      <c r="P197" s="224">
        <f>O197*H197</f>
        <v>0</v>
      </c>
      <c r="Q197" s="224">
        <v>1.06277</v>
      </c>
      <c r="R197" s="224">
        <f>Q197*H197</f>
        <v>0.25719034000000002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173</v>
      </c>
      <c r="AT197" s="226" t="s">
        <v>168</v>
      </c>
      <c r="AU197" s="226" t="s">
        <v>81</v>
      </c>
      <c r="AY197" s="20" t="s">
        <v>166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79</v>
      </c>
      <c r="BK197" s="227">
        <f>ROUND(I197*H197,2)</f>
        <v>0</v>
      </c>
      <c r="BL197" s="20" t="s">
        <v>173</v>
      </c>
      <c r="BM197" s="226" t="s">
        <v>498</v>
      </c>
    </row>
    <row r="198" s="2" customFormat="1">
      <c r="A198" s="41"/>
      <c r="B198" s="42"/>
      <c r="C198" s="43"/>
      <c r="D198" s="228" t="s">
        <v>175</v>
      </c>
      <c r="E198" s="43"/>
      <c r="F198" s="229" t="s">
        <v>499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175</v>
      </c>
      <c r="AU198" s="20" t="s">
        <v>81</v>
      </c>
    </row>
    <row r="199" s="13" customFormat="1">
      <c r="A199" s="13"/>
      <c r="B199" s="233"/>
      <c r="C199" s="234"/>
      <c r="D199" s="235" t="s">
        <v>177</v>
      </c>
      <c r="E199" s="236" t="s">
        <v>19</v>
      </c>
      <c r="F199" s="237" t="s">
        <v>659</v>
      </c>
      <c r="G199" s="234"/>
      <c r="H199" s="236" t="s">
        <v>19</v>
      </c>
      <c r="I199" s="238"/>
      <c r="J199" s="234"/>
      <c r="K199" s="234"/>
      <c r="L199" s="239"/>
      <c r="M199" s="240"/>
      <c r="N199" s="241"/>
      <c r="O199" s="241"/>
      <c r="P199" s="241"/>
      <c r="Q199" s="241"/>
      <c r="R199" s="241"/>
      <c r="S199" s="241"/>
      <c r="T199" s="242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3" t="s">
        <v>177</v>
      </c>
      <c r="AU199" s="243" t="s">
        <v>81</v>
      </c>
      <c r="AV199" s="13" t="s">
        <v>79</v>
      </c>
      <c r="AW199" s="13" t="s">
        <v>33</v>
      </c>
      <c r="AX199" s="13" t="s">
        <v>71</v>
      </c>
      <c r="AY199" s="243" t="s">
        <v>166</v>
      </c>
    </row>
    <row r="200" s="13" customFormat="1">
      <c r="A200" s="13"/>
      <c r="B200" s="233"/>
      <c r="C200" s="234"/>
      <c r="D200" s="235" t="s">
        <v>177</v>
      </c>
      <c r="E200" s="236" t="s">
        <v>19</v>
      </c>
      <c r="F200" s="237" t="s">
        <v>446</v>
      </c>
      <c r="G200" s="234"/>
      <c r="H200" s="236" t="s">
        <v>19</v>
      </c>
      <c r="I200" s="238"/>
      <c r="J200" s="234"/>
      <c r="K200" s="234"/>
      <c r="L200" s="239"/>
      <c r="M200" s="240"/>
      <c r="N200" s="241"/>
      <c r="O200" s="241"/>
      <c r="P200" s="241"/>
      <c r="Q200" s="241"/>
      <c r="R200" s="241"/>
      <c r="S200" s="241"/>
      <c r="T200" s="242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3" t="s">
        <v>177</v>
      </c>
      <c r="AU200" s="243" t="s">
        <v>81</v>
      </c>
      <c r="AV200" s="13" t="s">
        <v>79</v>
      </c>
      <c r="AW200" s="13" t="s">
        <v>33</v>
      </c>
      <c r="AX200" s="13" t="s">
        <v>71</v>
      </c>
      <c r="AY200" s="243" t="s">
        <v>166</v>
      </c>
    </row>
    <row r="201" s="13" customFormat="1">
      <c r="A201" s="13"/>
      <c r="B201" s="233"/>
      <c r="C201" s="234"/>
      <c r="D201" s="235" t="s">
        <v>177</v>
      </c>
      <c r="E201" s="236" t="s">
        <v>19</v>
      </c>
      <c r="F201" s="237" t="s">
        <v>668</v>
      </c>
      <c r="G201" s="234"/>
      <c r="H201" s="236" t="s">
        <v>19</v>
      </c>
      <c r="I201" s="238"/>
      <c r="J201" s="234"/>
      <c r="K201" s="234"/>
      <c r="L201" s="239"/>
      <c r="M201" s="240"/>
      <c r="N201" s="241"/>
      <c r="O201" s="241"/>
      <c r="P201" s="241"/>
      <c r="Q201" s="241"/>
      <c r="R201" s="241"/>
      <c r="S201" s="241"/>
      <c r="T201" s="242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3" t="s">
        <v>177</v>
      </c>
      <c r="AU201" s="243" t="s">
        <v>81</v>
      </c>
      <c r="AV201" s="13" t="s">
        <v>79</v>
      </c>
      <c r="AW201" s="13" t="s">
        <v>33</v>
      </c>
      <c r="AX201" s="13" t="s">
        <v>71</v>
      </c>
      <c r="AY201" s="243" t="s">
        <v>166</v>
      </c>
    </row>
    <row r="202" s="14" customFormat="1">
      <c r="A202" s="14"/>
      <c r="B202" s="244"/>
      <c r="C202" s="245"/>
      <c r="D202" s="235" t="s">
        <v>177</v>
      </c>
      <c r="E202" s="246" t="s">
        <v>19</v>
      </c>
      <c r="F202" s="247" t="s">
        <v>680</v>
      </c>
      <c r="G202" s="245"/>
      <c r="H202" s="248">
        <v>0.085000000000000006</v>
      </c>
      <c r="I202" s="249"/>
      <c r="J202" s="245"/>
      <c r="K202" s="245"/>
      <c r="L202" s="250"/>
      <c r="M202" s="251"/>
      <c r="N202" s="252"/>
      <c r="O202" s="252"/>
      <c r="P202" s="252"/>
      <c r="Q202" s="252"/>
      <c r="R202" s="252"/>
      <c r="S202" s="252"/>
      <c r="T202" s="253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4" t="s">
        <v>177</v>
      </c>
      <c r="AU202" s="254" t="s">
        <v>81</v>
      </c>
      <c r="AV202" s="14" t="s">
        <v>81</v>
      </c>
      <c r="AW202" s="14" t="s">
        <v>33</v>
      </c>
      <c r="AX202" s="14" t="s">
        <v>71</v>
      </c>
      <c r="AY202" s="254" t="s">
        <v>166</v>
      </c>
    </row>
    <row r="203" s="13" customFormat="1">
      <c r="A203" s="13"/>
      <c r="B203" s="233"/>
      <c r="C203" s="234"/>
      <c r="D203" s="235" t="s">
        <v>177</v>
      </c>
      <c r="E203" s="236" t="s">
        <v>19</v>
      </c>
      <c r="F203" s="237" t="s">
        <v>670</v>
      </c>
      <c r="G203" s="234"/>
      <c r="H203" s="236" t="s">
        <v>19</v>
      </c>
      <c r="I203" s="238"/>
      <c r="J203" s="234"/>
      <c r="K203" s="234"/>
      <c r="L203" s="239"/>
      <c r="M203" s="240"/>
      <c r="N203" s="241"/>
      <c r="O203" s="241"/>
      <c r="P203" s="241"/>
      <c r="Q203" s="241"/>
      <c r="R203" s="241"/>
      <c r="S203" s="241"/>
      <c r="T203" s="242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3" t="s">
        <v>177</v>
      </c>
      <c r="AU203" s="243" t="s">
        <v>81</v>
      </c>
      <c r="AV203" s="13" t="s">
        <v>79</v>
      </c>
      <c r="AW203" s="13" t="s">
        <v>33</v>
      </c>
      <c r="AX203" s="13" t="s">
        <v>71</v>
      </c>
      <c r="AY203" s="243" t="s">
        <v>166</v>
      </c>
    </row>
    <row r="204" s="14" customFormat="1">
      <c r="A204" s="14"/>
      <c r="B204" s="244"/>
      <c r="C204" s="245"/>
      <c r="D204" s="235" t="s">
        <v>177</v>
      </c>
      <c r="E204" s="246" t="s">
        <v>19</v>
      </c>
      <c r="F204" s="247" t="s">
        <v>681</v>
      </c>
      <c r="G204" s="245"/>
      <c r="H204" s="248">
        <v>0.025999999999999999</v>
      </c>
      <c r="I204" s="249"/>
      <c r="J204" s="245"/>
      <c r="K204" s="245"/>
      <c r="L204" s="250"/>
      <c r="M204" s="251"/>
      <c r="N204" s="252"/>
      <c r="O204" s="252"/>
      <c r="P204" s="252"/>
      <c r="Q204" s="252"/>
      <c r="R204" s="252"/>
      <c r="S204" s="252"/>
      <c r="T204" s="253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4" t="s">
        <v>177</v>
      </c>
      <c r="AU204" s="254" t="s">
        <v>81</v>
      </c>
      <c r="AV204" s="14" t="s">
        <v>81</v>
      </c>
      <c r="AW204" s="14" t="s">
        <v>33</v>
      </c>
      <c r="AX204" s="14" t="s">
        <v>71</v>
      </c>
      <c r="AY204" s="254" t="s">
        <v>166</v>
      </c>
    </row>
    <row r="205" s="13" customFormat="1">
      <c r="A205" s="13"/>
      <c r="B205" s="233"/>
      <c r="C205" s="234"/>
      <c r="D205" s="235" t="s">
        <v>177</v>
      </c>
      <c r="E205" s="236" t="s">
        <v>19</v>
      </c>
      <c r="F205" s="237" t="s">
        <v>672</v>
      </c>
      <c r="G205" s="234"/>
      <c r="H205" s="236" t="s">
        <v>19</v>
      </c>
      <c r="I205" s="238"/>
      <c r="J205" s="234"/>
      <c r="K205" s="234"/>
      <c r="L205" s="239"/>
      <c r="M205" s="240"/>
      <c r="N205" s="241"/>
      <c r="O205" s="241"/>
      <c r="P205" s="241"/>
      <c r="Q205" s="241"/>
      <c r="R205" s="241"/>
      <c r="S205" s="241"/>
      <c r="T205" s="242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3" t="s">
        <v>177</v>
      </c>
      <c r="AU205" s="243" t="s">
        <v>81</v>
      </c>
      <c r="AV205" s="13" t="s">
        <v>79</v>
      </c>
      <c r="AW205" s="13" t="s">
        <v>33</v>
      </c>
      <c r="AX205" s="13" t="s">
        <v>71</v>
      </c>
      <c r="AY205" s="243" t="s">
        <v>166</v>
      </c>
    </row>
    <row r="206" s="14" customFormat="1">
      <c r="A206" s="14"/>
      <c r="B206" s="244"/>
      <c r="C206" s="245"/>
      <c r="D206" s="235" t="s">
        <v>177</v>
      </c>
      <c r="E206" s="246" t="s">
        <v>19</v>
      </c>
      <c r="F206" s="247" t="s">
        <v>682</v>
      </c>
      <c r="G206" s="245"/>
      <c r="H206" s="248">
        <v>0.073999999999999996</v>
      </c>
      <c r="I206" s="249"/>
      <c r="J206" s="245"/>
      <c r="K206" s="245"/>
      <c r="L206" s="250"/>
      <c r="M206" s="251"/>
      <c r="N206" s="252"/>
      <c r="O206" s="252"/>
      <c r="P206" s="252"/>
      <c r="Q206" s="252"/>
      <c r="R206" s="252"/>
      <c r="S206" s="252"/>
      <c r="T206" s="253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4" t="s">
        <v>177</v>
      </c>
      <c r="AU206" s="254" t="s">
        <v>81</v>
      </c>
      <c r="AV206" s="14" t="s">
        <v>81</v>
      </c>
      <c r="AW206" s="14" t="s">
        <v>33</v>
      </c>
      <c r="AX206" s="14" t="s">
        <v>71</v>
      </c>
      <c r="AY206" s="254" t="s">
        <v>166</v>
      </c>
    </row>
    <row r="207" s="13" customFormat="1">
      <c r="A207" s="13"/>
      <c r="B207" s="233"/>
      <c r="C207" s="234"/>
      <c r="D207" s="235" t="s">
        <v>177</v>
      </c>
      <c r="E207" s="236" t="s">
        <v>19</v>
      </c>
      <c r="F207" s="237" t="s">
        <v>674</v>
      </c>
      <c r="G207" s="234"/>
      <c r="H207" s="236" t="s">
        <v>19</v>
      </c>
      <c r="I207" s="238"/>
      <c r="J207" s="234"/>
      <c r="K207" s="234"/>
      <c r="L207" s="239"/>
      <c r="M207" s="240"/>
      <c r="N207" s="241"/>
      <c r="O207" s="241"/>
      <c r="P207" s="241"/>
      <c r="Q207" s="241"/>
      <c r="R207" s="241"/>
      <c r="S207" s="241"/>
      <c r="T207" s="242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3" t="s">
        <v>177</v>
      </c>
      <c r="AU207" s="243" t="s">
        <v>81</v>
      </c>
      <c r="AV207" s="13" t="s">
        <v>79</v>
      </c>
      <c r="AW207" s="13" t="s">
        <v>33</v>
      </c>
      <c r="AX207" s="13" t="s">
        <v>71</v>
      </c>
      <c r="AY207" s="243" t="s">
        <v>166</v>
      </c>
    </row>
    <row r="208" s="14" customFormat="1">
      <c r="A208" s="14"/>
      <c r="B208" s="244"/>
      <c r="C208" s="245"/>
      <c r="D208" s="235" t="s">
        <v>177</v>
      </c>
      <c r="E208" s="246" t="s">
        <v>19</v>
      </c>
      <c r="F208" s="247" t="s">
        <v>683</v>
      </c>
      <c r="G208" s="245"/>
      <c r="H208" s="248">
        <v>0.010999999999999999</v>
      </c>
      <c r="I208" s="249"/>
      <c r="J208" s="245"/>
      <c r="K208" s="245"/>
      <c r="L208" s="250"/>
      <c r="M208" s="251"/>
      <c r="N208" s="252"/>
      <c r="O208" s="252"/>
      <c r="P208" s="252"/>
      <c r="Q208" s="252"/>
      <c r="R208" s="252"/>
      <c r="S208" s="252"/>
      <c r="T208" s="253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4" t="s">
        <v>177</v>
      </c>
      <c r="AU208" s="254" t="s">
        <v>81</v>
      </c>
      <c r="AV208" s="14" t="s">
        <v>81</v>
      </c>
      <c r="AW208" s="14" t="s">
        <v>33</v>
      </c>
      <c r="AX208" s="14" t="s">
        <v>71</v>
      </c>
      <c r="AY208" s="254" t="s">
        <v>166</v>
      </c>
    </row>
    <row r="209" s="13" customFormat="1">
      <c r="A209" s="13"/>
      <c r="B209" s="233"/>
      <c r="C209" s="234"/>
      <c r="D209" s="235" t="s">
        <v>177</v>
      </c>
      <c r="E209" s="236" t="s">
        <v>19</v>
      </c>
      <c r="F209" s="237" t="s">
        <v>676</v>
      </c>
      <c r="G209" s="234"/>
      <c r="H209" s="236" t="s">
        <v>19</v>
      </c>
      <c r="I209" s="238"/>
      <c r="J209" s="234"/>
      <c r="K209" s="234"/>
      <c r="L209" s="239"/>
      <c r="M209" s="240"/>
      <c r="N209" s="241"/>
      <c r="O209" s="241"/>
      <c r="P209" s="241"/>
      <c r="Q209" s="241"/>
      <c r="R209" s="241"/>
      <c r="S209" s="241"/>
      <c r="T209" s="242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3" t="s">
        <v>177</v>
      </c>
      <c r="AU209" s="243" t="s">
        <v>81</v>
      </c>
      <c r="AV209" s="13" t="s">
        <v>79</v>
      </c>
      <c r="AW209" s="13" t="s">
        <v>33</v>
      </c>
      <c r="AX209" s="13" t="s">
        <v>71</v>
      </c>
      <c r="AY209" s="243" t="s">
        <v>166</v>
      </c>
    </row>
    <row r="210" s="14" customFormat="1">
      <c r="A210" s="14"/>
      <c r="B210" s="244"/>
      <c r="C210" s="245"/>
      <c r="D210" s="235" t="s">
        <v>177</v>
      </c>
      <c r="E210" s="246" t="s">
        <v>19</v>
      </c>
      <c r="F210" s="247" t="s">
        <v>684</v>
      </c>
      <c r="G210" s="245"/>
      <c r="H210" s="248">
        <v>0.045999999999999999</v>
      </c>
      <c r="I210" s="249"/>
      <c r="J210" s="245"/>
      <c r="K210" s="245"/>
      <c r="L210" s="250"/>
      <c r="M210" s="251"/>
      <c r="N210" s="252"/>
      <c r="O210" s="252"/>
      <c r="P210" s="252"/>
      <c r="Q210" s="252"/>
      <c r="R210" s="252"/>
      <c r="S210" s="252"/>
      <c r="T210" s="253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4" t="s">
        <v>177</v>
      </c>
      <c r="AU210" s="254" t="s">
        <v>81</v>
      </c>
      <c r="AV210" s="14" t="s">
        <v>81</v>
      </c>
      <c r="AW210" s="14" t="s">
        <v>33</v>
      </c>
      <c r="AX210" s="14" t="s">
        <v>71</v>
      </c>
      <c r="AY210" s="254" t="s">
        <v>166</v>
      </c>
    </row>
    <row r="211" s="15" customFormat="1">
      <c r="A211" s="15"/>
      <c r="B211" s="255"/>
      <c r="C211" s="256"/>
      <c r="D211" s="235" t="s">
        <v>177</v>
      </c>
      <c r="E211" s="257" t="s">
        <v>19</v>
      </c>
      <c r="F211" s="258" t="s">
        <v>180</v>
      </c>
      <c r="G211" s="256"/>
      <c r="H211" s="259">
        <v>0.24199999999999999</v>
      </c>
      <c r="I211" s="260"/>
      <c r="J211" s="256"/>
      <c r="K211" s="256"/>
      <c r="L211" s="261"/>
      <c r="M211" s="262"/>
      <c r="N211" s="263"/>
      <c r="O211" s="263"/>
      <c r="P211" s="263"/>
      <c r="Q211" s="263"/>
      <c r="R211" s="263"/>
      <c r="S211" s="263"/>
      <c r="T211" s="264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65" t="s">
        <v>177</v>
      </c>
      <c r="AU211" s="265" t="s">
        <v>81</v>
      </c>
      <c r="AV211" s="15" t="s">
        <v>173</v>
      </c>
      <c r="AW211" s="15" t="s">
        <v>33</v>
      </c>
      <c r="AX211" s="15" t="s">
        <v>79</v>
      </c>
      <c r="AY211" s="265" t="s">
        <v>166</v>
      </c>
    </row>
    <row r="212" s="2" customFormat="1" ht="16.5" customHeight="1">
      <c r="A212" s="41"/>
      <c r="B212" s="42"/>
      <c r="C212" s="215" t="s">
        <v>243</v>
      </c>
      <c r="D212" s="215" t="s">
        <v>168</v>
      </c>
      <c r="E212" s="216" t="s">
        <v>503</v>
      </c>
      <c r="F212" s="217" t="s">
        <v>504</v>
      </c>
      <c r="G212" s="218" t="s">
        <v>188</v>
      </c>
      <c r="H212" s="219">
        <v>38.460000000000001</v>
      </c>
      <c r="I212" s="220"/>
      <c r="J212" s="221">
        <f>ROUND(I212*H212,2)</f>
        <v>0</v>
      </c>
      <c r="K212" s="217" t="s">
        <v>172</v>
      </c>
      <c r="L212" s="47"/>
      <c r="M212" s="222" t="s">
        <v>19</v>
      </c>
      <c r="N212" s="223" t="s">
        <v>42</v>
      </c>
      <c r="O212" s="87"/>
      <c r="P212" s="224">
        <f>O212*H212</f>
        <v>0</v>
      </c>
      <c r="Q212" s="224">
        <v>0.00012999999999999999</v>
      </c>
      <c r="R212" s="224">
        <f>Q212*H212</f>
        <v>0.0049997999999999996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173</v>
      </c>
      <c r="AT212" s="226" t="s">
        <v>168</v>
      </c>
      <c r="AU212" s="226" t="s">
        <v>81</v>
      </c>
      <c r="AY212" s="20" t="s">
        <v>166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79</v>
      </c>
      <c r="BK212" s="227">
        <f>ROUND(I212*H212,2)</f>
        <v>0</v>
      </c>
      <c r="BL212" s="20" t="s">
        <v>173</v>
      </c>
      <c r="BM212" s="226" t="s">
        <v>505</v>
      </c>
    </row>
    <row r="213" s="2" customFormat="1">
      <c r="A213" s="41"/>
      <c r="B213" s="42"/>
      <c r="C213" s="43"/>
      <c r="D213" s="228" t="s">
        <v>175</v>
      </c>
      <c r="E213" s="43"/>
      <c r="F213" s="229" t="s">
        <v>506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175</v>
      </c>
      <c r="AU213" s="20" t="s">
        <v>81</v>
      </c>
    </row>
    <row r="214" s="13" customFormat="1">
      <c r="A214" s="13"/>
      <c r="B214" s="233"/>
      <c r="C214" s="234"/>
      <c r="D214" s="235" t="s">
        <v>177</v>
      </c>
      <c r="E214" s="236" t="s">
        <v>19</v>
      </c>
      <c r="F214" s="237" t="s">
        <v>659</v>
      </c>
      <c r="G214" s="234"/>
      <c r="H214" s="236" t="s">
        <v>19</v>
      </c>
      <c r="I214" s="238"/>
      <c r="J214" s="234"/>
      <c r="K214" s="234"/>
      <c r="L214" s="239"/>
      <c r="M214" s="240"/>
      <c r="N214" s="241"/>
      <c r="O214" s="241"/>
      <c r="P214" s="241"/>
      <c r="Q214" s="241"/>
      <c r="R214" s="241"/>
      <c r="S214" s="241"/>
      <c r="T214" s="242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3" t="s">
        <v>177</v>
      </c>
      <c r="AU214" s="243" t="s">
        <v>81</v>
      </c>
      <c r="AV214" s="13" t="s">
        <v>79</v>
      </c>
      <c r="AW214" s="13" t="s">
        <v>33</v>
      </c>
      <c r="AX214" s="13" t="s">
        <v>71</v>
      </c>
      <c r="AY214" s="243" t="s">
        <v>166</v>
      </c>
    </row>
    <row r="215" s="13" customFormat="1">
      <c r="A215" s="13"/>
      <c r="B215" s="233"/>
      <c r="C215" s="234"/>
      <c r="D215" s="235" t="s">
        <v>177</v>
      </c>
      <c r="E215" s="236" t="s">
        <v>19</v>
      </c>
      <c r="F215" s="237" t="s">
        <v>446</v>
      </c>
      <c r="G215" s="234"/>
      <c r="H215" s="236" t="s">
        <v>19</v>
      </c>
      <c r="I215" s="238"/>
      <c r="J215" s="234"/>
      <c r="K215" s="234"/>
      <c r="L215" s="239"/>
      <c r="M215" s="240"/>
      <c r="N215" s="241"/>
      <c r="O215" s="241"/>
      <c r="P215" s="241"/>
      <c r="Q215" s="241"/>
      <c r="R215" s="241"/>
      <c r="S215" s="241"/>
      <c r="T215" s="242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3" t="s">
        <v>177</v>
      </c>
      <c r="AU215" s="243" t="s">
        <v>81</v>
      </c>
      <c r="AV215" s="13" t="s">
        <v>79</v>
      </c>
      <c r="AW215" s="13" t="s">
        <v>33</v>
      </c>
      <c r="AX215" s="13" t="s">
        <v>71</v>
      </c>
      <c r="AY215" s="243" t="s">
        <v>166</v>
      </c>
    </row>
    <row r="216" s="13" customFormat="1">
      <c r="A216" s="13"/>
      <c r="B216" s="233"/>
      <c r="C216" s="234"/>
      <c r="D216" s="235" t="s">
        <v>177</v>
      </c>
      <c r="E216" s="236" t="s">
        <v>19</v>
      </c>
      <c r="F216" s="237" t="s">
        <v>668</v>
      </c>
      <c r="G216" s="234"/>
      <c r="H216" s="236" t="s">
        <v>19</v>
      </c>
      <c r="I216" s="238"/>
      <c r="J216" s="234"/>
      <c r="K216" s="234"/>
      <c r="L216" s="239"/>
      <c r="M216" s="240"/>
      <c r="N216" s="241"/>
      <c r="O216" s="241"/>
      <c r="P216" s="241"/>
      <c r="Q216" s="241"/>
      <c r="R216" s="241"/>
      <c r="S216" s="241"/>
      <c r="T216" s="242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3" t="s">
        <v>177</v>
      </c>
      <c r="AU216" s="243" t="s">
        <v>81</v>
      </c>
      <c r="AV216" s="13" t="s">
        <v>79</v>
      </c>
      <c r="AW216" s="13" t="s">
        <v>33</v>
      </c>
      <c r="AX216" s="13" t="s">
        <v>71</v>
      </c>
      <c r="AY216" s="243" t="s">
        <v>166</v>
      </c>
    </row>
    <row r="217" s="14" customFormat="1">
      <c r="A217" s="14"/>
      <c r="B217" s="244"/>
      <c r="C217" s="245"/>
      <c r="D217" s="235" t="s">
        <v>177</v>
      </c>
      <c r="E217" s="246" t="s">
        <v>19</v>
      </c>
      <c r="F217" s="247" t="s">
        <v>685</v>
      </c>
      <c r="G217" s="245"/>
      <c r="H217" s="248">
        <v>13.380000000000001</v>
      </c>
      <c r="I217" s="249"/>
      <c r="J217" s="245"/>
      <c r="K217" s="245"/>
      <c r="L217" s="250"/>
      <c r="M217" s="251"/>
      <c r="N217" s="252"/>
      <c r="O217" s="252"/>
      <c r="P217" s="252"/>
      <c r="Q217" s="252"/>
      <c r="R217" s="252"/>
      <c r="S217" s="252"/>
      <c r="T217" s="253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4" t="s">
        <v>177</v>
      </c>
      <c r="AU217" s="254" t="s">
        <v>81</v>
      </c>
      <c r="AV217" s="14" t="s">
        <v>81</v>
      </c>
      <c r="AW217" s="14" t="s">
        <v>33</v>
      </c>
      <c r="AX217" s="14" t="s">
        <v>71</v>
      </c>
      <c r="AY217" s="254" t="s">
        <v>166</v>
      </c>
    </row>
    <row r="218" s="13" customFormat="1">
      <c r="A218" s="13"/>
      <c r="B218" s="233"/>
      <c r="C218" s="234"/>
      <c r="D218" s="235" t="s">
        <v>177</v>
      </c>
      <c r="E218" s="236" t="s">
        <v>19</v>
      </c>
      <c r="F218" s="237" t="s">
        <v>670</v>
      </c>
      <c r="G218" s="234"/>
      <c r="H218" s="236" t="s">
        <v>19</v>
      </c>
      <c r="I218" s="238"/>
      <c r="J218" s="234"/>
      <c r="K218" s="234"/>
      <c r="L218" s="239"/>
      <c r="M218" s="240"/>
      <c r="N218" s="241"/>
      <c r="O218" s="241"/>
      <c r="P218" s="241"/>
      <c r="Q218" s="241"/>
      <c r="R218" s="241"/>
      <c r="S218" s="241"/>
      <c r="T218" s="242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3" t="s">
        <v>177</v>
      </c>
      <c r="AU218" s="243" t="s">
        <v>81</v>
      </c>
      <c r="AV218" s="13" t="s">
        <v>79</v>
      </c>
      <c r="AW218" s="13" t="s">
        <v>33</v>
      </c>
      <c r="AX218" s="13" t="s">
        <v>71</v>
      </c>
      <c r="AY218" s="243" t="s">
        <v>166</v>
      </c>
    </row>
    <row r="219" s="14" customFormat="1">
      <c r="A219" s="14"/>
      <c r="B219" s="244"/>
      <c r="C219" s="245"/>
      <c r="D219" s="235" t="s">
        <v>177</v>
      </c>
      <c r="E219" s="246" t="s">
        <v>19</v>
      </c>
      <c r="F219" s="247" t="s">
        <v>686</v>
      </c>
      <c r="G219" s="245"/>
      <c r="H219" s="248">
        <v>4.1799999999999997</v>
      </c>
      <c r="I219" s="249"/>
      <c r="J219" s="245"/>
      <c r="K219" s="245"/>
      <c r="L219" s="250"/>
      <c r="M219" s="251"/>
      <c r="N219" s="252"/>
      <c r="O219" s="252"/>
      <c r="P219" s="252"/>
      <c r="Q219" s="252"/>
      <c r="R219" s="252"/>
      <c r="S219" s="252"/>
      <c r="T219" s="253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4" t="s">
        <v>177</v>
      </c>
      <c r="AU219" s="254" t="s">
        <v>81</v>
      </c>
      <c r="AV219" s="14" t="s">
        <v>81</v>
      </c>
      <c r="AW219" s="14" t="s">
        <v>33</v>
      </c>
      <c r="AX219" s="14" t="s">
        <v>71</v>
      </c>
      <c r="AY219" s="254" t="s">
        <v>166</v>
      </c>
    </row>
    <row r="220" s="13" customFormat="1">
      <c r="A220" s="13"/>
      <c r="B220" s="233"/>
      <c r="C220" s="234"/>
      <c r="D220" s="235" t="s">
        <v>177</v>
      </c>
      <c r="E220" s="236" t="s">
        <v>19</v>
      </c>
      <c r="F220" s="237" t="s">
        <v>672</v>
      </c>
      <c r="G220" s="234"/>
      <c r="H220" s="236" t="s">
        <v>19</v>
      </c>
      <c r="I220" s="238"/>
      <c r="J220" s="234"/>
      <c r="K220" s="234"/>
      <c r="L220" s="239"/>
      <c r="M220" s="240"/>
      <c r="N220" s="241"/>
      <c r="O220" s="241"/>
      <c r="P220" s="241"/>
      <c r="Q220" s="241"/>
      <c r="R220" s="241"/>
      <c r="S220" s="241"/>
      <c r="T220" s="242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3" t="s">
        <v>177</v>
      </c>
      <c r="AU220" s="243" t="s">
        <v>81</v>
      </c>
      <c r="AV220" s="13" t="s">
        <v>79</v>
      </c>
      <c r="AW220" s="13" t="s">
        <v>33</v>
      </c>
      <c r="AX220" s="13" t="s">
        <v>71</v>
      </c>
      <c r="AY220" s="243" t="s">
        <v>166</v>
      </c>
    </row>
    <row r="221" s="14" customFormat="1">
      <c r="A221" s="14"/>
      <c r="B221" s="244"/>
      <c r="C221" s="245"/>
      <c r="D221" s="235" t="s">
        <v>177</v>
      </c>
      <c r="E221" s="246" t="s">
        <v>19</v>
      </c>
      <c r="F221" s="247" t="s">
        <v>687</v>
      </c>
      <c r="G221" s="245"/>
      <c r="H221" s="248">
        <v>11.779999999999999</v>
      </c>
      <c r="I221" s="249"/>
      <c r="J221" s="245"/>
      <c r="K221" s="245"/>
      <c r="L221" s="250"/>
      <c r="M221" s="251"/>
      <c r="N221" s="252"/>
      <c r="O221" s="252"/>
      <c r="P221" s="252"/>
      <c r="Q221" s="252"/>
      <c r="R221" s="252"/>
      <c r="S221" s="252"/>
      <c r="T221" s="253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4" t="s">
        <v>177</v>
      </c>
      <c r="AU221" s="254" t="s">
        <v>81</v>
      </c>
      <c r="AV221" s="14" t="s">
        <v>81</v>
      </c>
      <c r="AW221" s="14" t="s">
        <v>33</v>
      </c>
      <c r="AX221" s="14" t="s">
        <v>71</v>
      </c>
      <c r="AY221" s="254" t="s">
        <v>166</v>
      </c>
    </row>
    <row r="222" s="13" customFormat="1">
      <c r="A222" s="13"/>
      <c r="B222" s="233"/>
      <c r="C222" s="234"/>
      <c r="D222" s="235" t="s">
        <v>177</v>
      </c>
      <c r="E222" s="236" t="s">
        <v>19</v>
      </c>
      <c r="F222" s="237" t="s">
        <v>674</v>
      </c>
      <c r="G222" s="234"/>
      <c r="H222" s="236" t="s">
        <v>19</v>
      </c>
      <c r="I222" s="238"/>
      <c r="J222" s="234"/>
      <c r="K222" s="234"/>
      <c r="L222" s="239"/>
      <c r="M222" s="240"/>
      <c r="N222" s="241"/>
      <c r="O222" s="241"/>
      <c r="P222" s="241"/>
      <c r="Q222" s="241"/>
      <c r="R222" s="241"/>
      <c r="S222" s="241"/>
      <c r="T222" s="242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3" t="s">
        <v>177</v>
      </c>
      <c r="AU222" s="243" t="s">
        <v>81</v>
      </c>
      <c r="AV222" s="13" t="s">
        <v>79</v>
      </c>
      <c r="AW222" s="13" t="s">
        <v>33</v>
      </c>
      <c r="AX222" s="13" t="s">
        <v>71</v>
      </c>
      <c r="AY222" s="243" t="s">
        <v>166</v>
      </c>
    </row>
    <row r="223" s="14" customFormat="1">
      <c r="A223" s="14"/>
      <c r="B223" s="244"/>
      <c r="C223" s="245"/>
      <c r="D223" s="235" t="s">
        <v>177</v>
      </c>
      <c r="E223" s="246" t="s">
        <v>19</v>
      </c>
      <c r="F223" s="247" t="s">
        <v>688</v>
      </c>
      <c r="G223" s="245"/>
      <c r="H223" s="248">
        <v>1.8100000000000001</v>
      </c>
      <c r="I223" s="249"/>
      <c r="J223" s="245"/>
      <c r="K223" s="245"/>
      <c r="L223" s="250"/>
      <c r="M223" s="251"/>
      <c r="N223" s="252"/>
      <c r="O223" s="252"/>
      <c r="P223" s="252"/>
      <c r="Q223" s="252"/>
      <c r="R223" s="252"/>
      <c r="S223" s="252"/>
      <c r="T223" s="253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4" t="s">
        <v>177</v>
      </c>
      <c r="AU223" s="254" t="s">
        <v>81</v>
      </c>
      <c r="AV223" s="14" t="s">
        <v>81</v>
      </c>
      <c r="AW223" s="14" t="s">
        <v>33</v>
      </c>
      <c r="AX223" s="14" t="s">
        <v>71</v>
      </c>
      <c r="AY223" s="254" t="s">
        <v>166</v>
      </c>
    </row>
    <row r="224" s="13" customFormat="1">
      <c r="A224" s="13"/>
      <c r="B224" s="233"/>
      <c r="C224" s="234"/>
      <c r="D224" s="235" t="s">
        <v>177</v>
      </c>
      <c r="E224" s="236" t="s">
        <v>19</v>
      </c>
      <c r="F224" s="237" t="s">
        <v>676</v>
      </c>
      <c r="G224" s="234"/>
      <c r="H224" s="236" t="s">
        <v>19</v>
      </c>
      <c r="I224" s="238"/>
      <c r="J224" s="234"/>
      <c r="K224" s="234"/>
      <c r="L224" s="239"/>
      <c r="M224" s="240"/>
      <c r="N224" s="241"/>
      <c r="O224" s="241"/>
      <c r="P224" s="241"/>
      <c r="Q224" s="241"/>
      <c r="R224" s="241"/>
      <c r="S224" s="241"/>
      <c r="T224" s="242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3" t="s">
        <v>177</v>
      </c>
      <c r="AU224" s="243" t="s">
        <v>81</v>
      </c>
      <c r="AV224" s="13" t="s">
        <v>79</v>
      </c>
      <c r="AW224" s="13" t="s">
        <v>33</v>
      </c>
      <c r="AX224" s="13" t="s">
        <v>71</v>
      </c>
      <c r="AY224" s="243" t="s">
        <v>166</v>
      </c>
    </row>
    <row r="225" s="14" customFormat="1">
      <c r="A225" s="14"/>
      <c r="B225" s="244"/>
      <c r="C225" s="245"/>
      <c r="D225" s="235" t="s">
        <v>177</v>
      </c>
      <c r="E225" s="246" t="s">
        <v>19</v>
      </c>
      <c r="F225" s="247" t="s">
        <v>689</v>
      </c>
      <c r="G225" s="245"/>
      <c r="H225" s="248">
        <v>7.3099999999999996</v>
      </c>
      <c r="I225" s="249"/>
      <c r="J225" s="245"/>
      <c r="K225" s="245"/>
      <c r="L225" s="250"/>
      <c r="M225" s="251"/>
      <c r="N225" s="252"/>
      <c r="O225" s="252"/>
      <c r="P225" s="252"/>
      <c r="Q225" s="252"/>
      <c r="R225" s="252"/>
      <c r="S225" s="252"/>
      <c r="T225" s="253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4" t="s">
        <v>177</v>
      </c>
      <c r="AU225" s="254" t="s">
        <v>81</v>
      </c>
      <c r="AV225" s="14" t="s">
        <v>81</v>
      </c>
      <c r="AW225" s="14" t="s">
        <v>33</v>
      </c>
      <c r="AX225" s="14" t="s">
        <v>71</v>
      </c>
      <c r="AY225" s="254" t="s">
        <v>166</v>
      </c>
    </row>
    <row r="226" s="15" customFormat="1">
      <c r="A226" s="15"/>
      <c r="B226" s="255"/>
      <c r="C226" s="256"/>
      <c r="D226" s="235" t="s">
        <v>177</v>
      </c>
      <c r="E226" s="257" t="s">
        <v>19</v>
      </c>
      <c r="F226" s="258" t="s">
        <v>180</v>
      </c>
      <c r="G226" s="256"/>
      <c r="H226" s="259">
        <v>38.460000000000001</v>
      </c>
      <c r="I226" s="260"/>
      <c r="J226" s="256"/>
      <c r="K226" s="256"/>
      <c r="L226" s="261"/>
      <c r="M226" s="262"/>
      <c r="N226" s="263"/>
      <c r="O226" s="263"/>
      <c r="P226" s="263"/>
      <c r="Q226" s="263"/>
      <c r="R226" s="263"/>
      <c r="S226" s="263"/>
      <c r="T226" s="264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65" t="s">
        <v>177</v>
      </c>
      <c r="AU226" s="265" t="s">
        <v>81</v>
      </c>
      <c r="AV226" s="15" t="s">
        <v>173</v>
      </c>
      <c r="AW226" s="15" t="s">
        <v>33</v>
      </c>
      <c r="AX226" s="15" t="s">
        <v>79</v>
      </c>
      <c r="AY226" s="265" t="s">
        <v>166</v>
      </c>
    </row>
    <row r="227" s="2" customFormat="1" ht="16.5" customHeight="1">
      <c r="A227" s="41"/>
      <c r="B227" s="42"/>
      <c r="C227" s="215" t="s">
        <v>8</v>
      </c>
      <c r="D227" s="215" t="s">
        <v>168</v>
      </c>
      <c r="E227" s="216" t="s">
        <v>510</v>
      </c>
      <c r="F227" s="217" t="s">
        <v>511</v>
      </c>
      <c r="G227" s="218" t="s">
        <v>188</v>
      </c>
      <c r="H227" s="219">
        <v>38.460000000000001</v>
      </c>
      <c r="I227" s="220"/>
      <c r="J227" s="221">
        <f>ROUND(I227*H227,2)</f>
        <v>0</v>
      </c>
      <c r="K227" s="217" t="s">
        <v>172</v>
      </c>
      <c r="L227" s="47"/>
      <c r="M227" s="222" t="s">
        <v>19</v>
      </c>
      <c r="N227" s="223" t="s">
        <v>42</v>
      </c>
      <c r="O227" s="87"/>
      <c r="P227" s="224">
        <f>O227*H227</f>
        <v>0</v>
      </c>
      <c r="Q227" s="224">
        <v>0.00022000000000000001</v>
      </c>
      <c r="R227" s="224">
        <f>Q227*H227</f>
        <v>0.0084612000000000003</v>
      </c>
      <c r="S227" s="224">
        <v>0</v>
      </c>
      <c r="T227" s="225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6" t="s">
        <v>173</v>
      </c>
      <c r="AT227" s="226" t="s">
        <v>168</v>
      </c>
      <c r="AU227" s="226" t="s">
        <v>81</v>
      </c>
      <c r="AY227" s="20" t="s">
        <v>166</v>
      </c>
      <c r="BE227" s="227">
        <f>IF(N227="základní",J227,0)</f>
        <v>0</v>
      </c>
      <c r="BF227" s="227">
        <f>IF(N227="snížená",J227,0)</f>
        <v>0</v>
      </c>
      <c r="BG227" s="227">
        <f>IF(N227="zákl. přenesená",J227,0)</f>
        <v>0</v>
      </c>
      <c r="BH227" s="227">
        <f>IF(N227="sníž. přenesená",J227,0)</f>
        <v>0</v>
      </c>
      <c r="BI227" s="227">
        <f>IF(N227="nulová",J227,0)</f>
        <v>0</v>
      </c>
      <c r="BJ227" s="20" t="s">
        <v>79</v>
      </c>
      <c r="BK227" s="227">
        <f>ROUND(I227*H227,2)</f>
        <v>0</v>
      </c>
      <c r="BL227" s="20" t="s">
        <v>173</v>
      </c>
      <c r="BM227" s="226" t="s">
        <v>512</v>
      </c>
    </row>
    <row r="228" s="2" customFormat="1">
      <c r="A228" s="41"/>
      <c r="B228" s="42"/>
      <c r="C228" s="43"/>
      <c r="D228" s="228" t="s">
        <v>175</v>
      </c>
      <c r="E228" s="43"/>
      <c r="F228" s="229" t="s">
        <v>513</v>
      </c>
      <c r="G228" s="43"/>
      <c r="H228" s="43"/>
      <c r="I228" s="230"/>
      <c r="J228" s="43"/>
      <c r="K228" s="43"/>
      <c r="L228" s="47"/>
      <c r="M228" s="231"/>
      <c r="N228" s="232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175</v>
      </c>
      <c r="AU228" s="20" t="s">
        <v>81</v>
      </c>
    </row>
    <row r="229" s="13" customFormat="1">
      <c r="A229" s="13"/>
      <c r="B229" s="233"/>
      <c r="C229" s="234"/>
      <c r="D229" s="235" t="s">
        <v>177</v>
      </c>
      <c r="E229" s="236" t="s">
        <v>19</v>
      </c>
      <c r="F229" s="237" t="s">
        <v>659</v>
      </c>
      <c r="G229" s="234"/>
      <c r="H229" s="236" t="s">
        <v>19</v>
      </c>
      <c r="I229" s="238"/>
      <c r="J229" s="234"/>
      <c r="K229" s="234"/>
      <c r="L229" s="239"/>
      <c r="M229" s="240"/>
      <c r="N229" s="241"/>
      <c r="O229" s="241"/>
      <c r="P229" s="241"/>
      <c r="Q229" s="241"/>
      <c r="R229" s="241"/>
      <c r="S229" s="241"/>
      <c r="T229" s="242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3" t="s">
        <v>177</v>
      </c>
      <c r="AU229" s="243" t="s">
        <v>81</v>
      </c>
      <c r="AV229" s="13" t="s">
        <v>79</v>
      </c>
      <c r="AW229" s="13" t="s">
        <v>33</v>
      </c>
      <c r="AX229" s="13" t="s">
        <v>71</v>
      </c>
      <c r="AY229" s="243" t="s">
        <v>166</v>
      </c>
    </row>
    <row r="230" s="13" customFormat="1">
      <c r="A230" s="13"/>
      <c r="B230" s="233"/>
      <c r="C230" s="234"/>
      <c r="D230" s="235" t="s">
        <v>177</v>
      </c>
      <c r="E230" s="236" t="s">
        <v>19</v>
      </c>
      <c r="F230" s="237" t="s">
        <v>446</v>
      </c>
      <c r="G230" s="234"/>
      <c r="H230" s="236" t="s">
        <v>19</v>
      </c>
      <c r="I230" s="238"/>
      <c r="J230" s="234"/>
      <c r="K230" s="234"/>
      <c r="L230" s="239"/>
      <c r="M230" s="240"/>
      <c r="N230" s="241"/>
      <c r="O230" s="241"/>
      <c r="P230" s="241"/>
      <c r="Q230" s="241"/>
      <c r="R230" s="241"/>
      <c r="S230" s="241"/>
      <c r="T230" s="242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3" t="s">
        <v>177</v>
      </c>
      <c r="AU230" s="243" t="s">
        <v>81</v>
      </c>
      <c r="AV230" s="13" t="s">
        <v>79</v>
      </c>
      <c r="AW230" s="13" t="s">
        <v>33</v>
      </c>
      <c r="AX230" s="13" t="s">
        <v>71</v>
      </c>
      <c r="AY230" s="243" t="s">
        <v>166</v>
      </c>
    </row>
    <row r="231" s="13" customFormat="1">
      <c r="A231" s="13"/>
      <c r="B231" s="233"/>
      <c r="C231" s="234"/>
      <c r="D231" s="235" t="s">
        <v>177</v>
      </c>
      <c r="E231" s="236" t="s">
        <v>19</v>
      </c>
      <c r="F231" s="237" t="s">
        <v>668</v>
      </c>
      <c r="G231" s="234"/>
      <c r="H231" s="236" t="s">
        <v>19</v>
      </c>
      <c r="I231" s="238"/>
      <c r="J231" s="234"/>
      <c r="K231" s="234"/>
      <c r="L231" s="239"/>
      <c r="M231" s="240"/>
      <c r="N231" s="241"/>
      <c r="O231" s="241"/>
      <c r="P231" s="241"/>
      <c r="Q231" s="241"/>
      <c r="R231" s="241"/>
      <c r="S231" s="241"/>
      <c r="T231" s="242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3" t="s">
        <v>177</v>
      </c>
      <c r="AU231" s="243" t="s">
        <v>81</v>
      </c>
      <c r="AV231" s="13" t="s">
        <v>79</v>
      </c>
      <c r="AW231" s="13" t="s">
        <v>33</v>
      </c>
      <c r="AX231" s="13" t="s">
        <v>71</v>
      </c>
      <c r="AY231" s="243" t="s">
        <v>166</v>
      </c>
    </row>
    <row r="232" s="14" customFormat="1">
      <c r="A232" s="14"/>
      <c r="B232" s="244"/>
      <c r="C232" s="245"/>
      <c r="D232" s="235" t="s">
        <v>177</v>
      </c>
      <c r="E232" s="246" t="s">
        <v>19</v>
      </c>
      <c r="F232" s="247" t="s">
        <v>685</v>
      </c>
      <c r="G232" s="245"/>
      <c r="H232" s="248">
        <v>13.380000000000001</v>
      </c>
      <c r="I232" s="249"/>
      <c r="J232" s="245"/>
      <c r="K232" s="245"/>
      <c r="L232" s="250"/>
      <c r="M232" s="251"/>
      <c r="N232" s="252"/>
      <c r="O232" s="252"/>
      <c r="P232" s="252"/>
      <c r="Q232" s="252"/>
      <c r="R232" s="252"/>
      <c r="S232" s="252"/>
      <c r="T232" s="253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4" t="s">
        <v>177</v>
      </c>
      <c r="AU232" s="254" t="s">
        <v>81</v>
      </c>
      <c r="AV232" s="14" t="s">
        <v>81</v>
      </c>
      <c r="AW232" s="14" t="s">
        <v>33</v>
      </c>
      <c r="AX232" s="14" t="s">
        <v>71</v>
      </c>
      <c r="AY232" s="254" t="s">
        <v>166</v>
      </c>
    </row>
    <row r="233" s="13" customFormat="1">
      <c r="A233" s="13"/>
      <c r="B233" s="233"/>
      <c r="C233" s="234"/>
      <c r="D233" s="235" t="s">
        <v>177</v>
      </c>
      <c r="E233" s="236" t="s">
        <v>19</v>
      </c>
      <c r="F233" s="237" t="s">
        <v>670</v>
      </c>
      <c r="G233" s="234"/>
      <c r="H233" s="236" t="s">
        <v>19</v>
      </c>
      <c r="I233" s="238"/>
      <c r="J233" s="234"/>
      <c r="K233" s="234"/>
      <c r="L233" s="239"/>
      <c r="M233" s="240"/>
      <c r="N233" s="241"/>
      <c r="O233" s="241"/>
      <c r="P233" s="241"/>
      <c r="Q233" s="241"/>
      <c r="R233" s="241"/>
      <c r="S233" s="241"/>
      <c r="T233" s="242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3" t="s">
        <v>177</v>
      </c>
      <c r="AU233" s="243" t="s">
        <v>81</v>
      </c>
      <c r="AV233" s="13" t="s">
        <v>79</v>
      </c>
      <c r="AW233" s="13" t="s">
        <v>33</v>
      </c>
      <c r="AX233" s="13" t="s">
        <v>71</v>
      </c>
      <c r="AY233" s="243" t="s">
        <v>166</v>
      </c>
    </row>
    <row r="234" s="14" customFormat="1">
      <c r="A234" s="14"/>
      <c r="B234" s="244"/>
      <c r="C234" s="245"/>
      <c r="D234" s="235" t="s">
        <v>177</v>
      </c>
      <c r="E234" s="246" t="s">
        <v>19</v>
      </c>
      <c r="F234" s="247" t="s">
        <v>686</v>
      </c>
      <c r="G234" s="245"/>
      <c r="H234" s="248">
        <v>4.1799999999999997</v>
      </c>
      <c r="I234" s="249"/>
      <c r="J234" s="245"/>
      <c r="K234" s="245"/>
      <c r="L234" s="250"/>
      <c r="M234" s="251"/>
      <c r="N234" s="252"/>
      <c r="O234" s="252"/>
      <c r="P234" s="252"/>
      <c r="Q234" s="252"/>
      <c r="R234" s="252"/>
      <c r="S234" s="252"/>
      <c r="T234" s="253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4" t="s">
        <v>177</v>
      </c>
      <c r="AU234" s="254" t="s">
        <v>81</v>
      </c>
      <c r="AV234" s="14" t="s">
        <v>81</v>
      </c>
      <c r="AW234" s="14" t="s">
        <v>33</v>
      </c>
      <c r="AX234" s="14" t="s">
        <v>71</v>
      </c>
      <c r="AY234" s="254" t="s">
        <v>166</v>
      </c>
    </row>
    <row r="235" s="13" customFormat="1">
      <c r="A235" s="13"/>
      <c r="B235" s="233"/>
      <c r="C235" s="234"/>
      <c r="D235" s="235" t="s">
        <v>177</v>
      </c>
      <c r="E235" s="236" t="s">
        <v>19</v>
      </c>
      <c r="F235" s="237" t="s">
        <v>672</v>
      </c>
      <c r="G235" s="234"/>
      <c r="H235" s="236" t="s">
        <v>19</v>
      </c>
      <c r="I235" s="238"/>
      <c r="J235" s="234"/>
      <c r="K235" s="234"/>
      <c r="L235" s="239"/>
      <c r="M235" s="240"/>
      <c r="N235" s="241"/>
      <c r="O235" s="241"/>
      <c r="P235" s="241"/>
      <c r="Q235" s="241"/>
      <c r="R235" s="241"/>
      <c r="S235" s="241"/>
      <c r="T235" s="242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3" t="s">
        <v>177</v>
      </c>
      <c r="AU235" s="243" t="s">
        <v>81</v>
      </c>
      <c r="AV235" s="13" t="s">
        <v>79</v>
      </c>
      <c r="AW235" s="13" t="s">
        <v>33</v>
      </c>
      <c r="AX235" s="13" t="s">
        <v>71</v>
      </c>
      <c r="AY235" s="243" t="s">
        <v>166</v>
      </c>
    </row>
    <row r="236" s="14" customFormat="1">
      <c r="A236" s="14"/>
      <c r="B236" s="244"/>
      <c r="C236" s="245"/>
      <c r="D236" s="235" t="s">
        <v>177</v>
      </c>
      <c r="E236" s="246" t="s">
        <v>19</v>
      </c>
      <c r="F236" s="247" t="s">
        <v>687</v>
      </c>
      <c r="G236" s="245"/>
      <c r="H236" s="248">
        <v>11.779999999999999</v>
      </c>
      <c r="I236" s="249"/>
      <c r="J236" s="245"/>
      <c r="K236" s="245"/>
      <c r="L236" s="250"/>
      <c r="M236" s="251"/>
      <c r="N236" s="252"/>
      <c r="O236" s="252"/>
      <c r="P236" s="252"/>
      <c r="Q236" s="252"/>
      <c r="R236" s="252"/>
      <c r="S236" s="252"/>
      <c r="T236" s="253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4" t="s">
        <v>177</v>
      </c>
      <c r="AU236" s="254" t="s">
        <v>81</v>
      </c>
      <c r="AV236" s="14" t="s">
        <v>81</v>
      </c>
      <c r="AW236" s="14" t="s">
        <v>33</v>
      </c>
      <c r="AX236" s="14" t="s">
        <v>71</v>
      </c>
      <c r="AY236" s="254" t="s">
        <v>166</v>
      </c>
    </row>
    <row r="237" s="13" customFormat="1">
      <c r="A237" s="13"/>
      <c r="B237" s="233"/>
      <c r="C237" s="234"/>
      <c r="D237" s="235" t="s">
        <v>177</v>
      </c>
      <c r="E237" s="236" t="s">
        <v>19</v>
      </c>
      <c r="F237" s="237" t="s">
        <v>674</v>
      </c>
      <c r="G237" s="234"/>
      <c r="H237" s="236" t="s">
        <v>19</v>
      </c>
      <c r="I237" s="238"/>
      <c r="J237" s="234"/>
      <c r="K237" s="234"/>
      <c r="L237" s="239"/>
      <c r="M237" s="240"/>
      <c r="N237" s="241"/>
      <c r="O237" s="241"/>
      <c r="P237" s="241"/>
      <c r="Q237" s="241"/>
      <c r="R237" s="241"/>
      <c r="S237" s="241"/>
      <c r="T237" s="242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3" t="s">
        <v>177</v>
      </c>
      <c r="AU237" s="243" t="s">
        <v>81</v>
      </c>
      <c r="AV237" s="13" t="s">
        <v>79</v>
      </c>
      <c r="AW237" s="13" t="s">
        <v>33</v>
      </c>
      <c r="AX237" s="13" t="s">
        <v>71</v>
      </c>
      <c r="AY237" s="243" t="s">
        <v>166</v>
      </c>
    </row>
    <row r="238" s="14" customFormat="1">
      <c r="A238" s="14"/>
      <c r="B238" s="244"/>
      <c r="C238" s="245"/>
      <c r="D238" s="235" t="s">
        <v>177</v>
      </c>
      <c r="E238" s="246" t="s">
        <v>19</v>
      </c>
      <c r="F238" s="247" t="s">
        <v>688</v>
      </c>
      <c r="G238" s="245"/>
      <c r="H238" s="248">
        <v>1.8100000000000001</v>
      </c>
      <c r="I238" s="249"/>
      <c r="J238" s="245"/>
      <c r="K238" s="245"/>
      <c r="L238" s="250"/>
      <c r="M238" s="251"/>
      <c r="N238" s="252"/>
      <c r="O238" s="252"/>
      <c r="P238" s="252"/>
      <c r="Q238" s="252"/>
      <c r="R238" s="252"/>
      <c r="S238" s="252"/>
      <c r="T238" s="253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4" t="s">
        <v>177</v>
      </c>
      <c r="AU238" s="254" t="s">
        <v>81</v>
      </c>
      <c r="AV238" s="14" t="s">
        <v>81</v>
      </c>
      <c r="AW238" s="14" t="s">
        <v>33</v>
      </c>
      <c r="AX238" s="14" t="s">
        <v>71</v>
      </c>
      <c r="AY238" s="254" t="s">
        <v>166</v>
      </c>
    </row>
    <row r="239" s="13" customFormat="1">
      <c r="A239" s="13"/>
      <c r="B239" s="233"/>
      <c r="C239" s="234"/>
      <c r="D239" s="235" t="s">
        <v>177</v>
      </c>
      <c r="E239" s="236" t="s">
        <v>19</v>
      </c>
      <c r="F239" s="237" t="s">
        <v>676</v>
      </c>
      <c r="G239" s="234"/>
      <c r="H239" s="236" t="s">
        <v>19</v>
      </c>
      <c r="I239" s="238"/>
      <c r="J239" s="234"/>
      <c r="K239" s="234"/>
      <c r="L239" s="239"/>
      <c r="M239" s="240"/>
      <c r="N239" s="241"/>
      <c r="O239" s="241"/>
      <c r="P239" s="241"/>
      <c r="Q239" s="241"/>
      <c r="R239" s="241"/>
      <c r="S239" s="241"/>
      <c r="T239" s="242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3" t="s">
        <v>177</v>
      </c>
      <c r="AU239" s="243" t="s">
        <v>81</v>
      </c>
      <c r="AV239" s="13" t="s">
        <v>79</v>
      </c>
      <c r="AW239" s="13" t="s">
        <v>33</v>
      </c>
      <c r="AX239" s="13" t="s">
        <v>71</v>
      </c>
      <c r="AY239" s="243" t="s">
        <v>166</v>
      </c>
    </row>
    <row r="240" s="14" customFormat="1">
      <c r="A240" s="14"/>
      <c r="B240" s="244"/>
      <c r="C240" s="245"/>
      <c r="D240" s="235" t="s">
        <v>177</v>
      </c>
      <c r="E240" s="246" t="s">
        <v>19</v>
      </c>
      <c r="F240" s="247" t="s">
        <v>689</v>
      </c>
      <c r="G240" s="245"/>
      <c r="H240" s="248">
        <v>7.3099999999999996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4" t="s">
        <v>177</v>
      </c>
      <c r="AU240" s="254" t="s">
        <v>81</v>
      </c>
      <c r="AV240" s="14" t="s">
        <v>81</v>
      </c>
      <c r="AW240" s="14" t="s">
        <v>33</v>
      </c>
      <c r="AX240" s="14" t="s">
        <v>71</v>
      </c>
      <c r="AY240" s="254" t="s">
        <v>166</v>
      </c>
    </row>
    <row r="241" s="15" customFormat="1">
      <c r="A241" s="15"/>
      <c r="B241" s="255"/>
      <c r="C241" s="256"/>
      <c r="D241" s="235" t="s">
        <v>177</v>
      </c>
      <c r="E241" s="257" t="s">
        <v>19</v>
      </c>
      <c r="F241" s="258" t="s">
        <v>180</v>
      </c>
      <c r="G241" s="256"/>
      <c r="H241" s="259">
        <v>38.460000000000001</v>
      </c>
      <c r="I241" s="260"/>
      <c r="J241" s="256"/>
      <c r="K241" s="256"/>
      <c r="L241" s="261"/>
      <c r="M241" s="262"/>
      <c r="N241" s="263"/>
      <c r="O241" s="263"/>
      <c r="P241" s="263"/>
      <c r="Q241" s="263"/>
      <c r="R241" s="263"/>
      <c r="S241" s="263"/>
      <c r="T241" s="264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5" t="s">
        <v>177</v>
      </c>
      <c r="AU241" s="265" t="s">
        <v>81</v>
      </c>
      <c r="AV241" s="15" t="s">
        <v>173</v>
      </c>
      <c r="AW241" s="15" t="s">
        <v>33</v>
      </c>
      <c r="AX241" s="15" t="s">
        <v>79</v>
      </c>
      <c r="AY241" s="265" t="s">
        <v>166</v>
      </c>
    </row>
    <row r="242" s="12" customFormat="1" ht="22.8" customHeight="1">
      <c r="A242" s="12"/>
      <c r="B242" s="199"/>
      <c r="C242" s="200"/>
      <c r="D242" s="201" t="s">
        <v>70</v>
      </c>
      <c r="E242" s="213" t="s">
        <v>231</v>
      </c>
      <c r="F242" s="213" t="s">
        <v>314</v>
      </c>
      <c r="G242" s="200"/>
      <c r="H242" s="200"/>
      <c r="I242" s="203"/>
      <c r="J242" s="214">
        <f>BK242</f>
        <v>0</v>
      </c>
      <c r="K242" s="200"/>
      <c r="L242" s="205"/>
      <c r="M242" s="206"/>
      <c r="N242" s="207"/>
      <c r="O242" s="207"/>
      <c r="P242" s="208">
        <f>SUM(P243:P300)</f>
        <v>0</v>
      </c>
      <c r="Q242" s="207"/>
      <c r="R242" s="208">
        <f>SUM(R243:R300)</f>
        <v>0.0081415999999999988</v>
      </c>
      <c r="S242" s="207"/>
      <c r="T242" s="209">
        <f>SUM(T243:T300)</f>
        <v>0</v>
      </c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R242" s="210" t="s">
        <v>79</v>
      </c>
      <c r="AT242" s="211" t="s">
        <v>70</v>
      </c>
      <c r="AU242" s="211" t="s">
        <v>79</v>
      </c>
      <c r="AY242" s="210" t="s">
        <v>166</v>
      </c>
      <c r="BK242" s="212">
        <f>SUM(BK243:BK300)</f>
        <v>0</v>
      </c>
    </row>
    <row r="243" s="2" customFormat="1" ht="24.15" customHeight="1">
      <c r="A243" s="41"/>
      <c r="B243" s="42"/>
      <c r="C243" s="215" t="s">
        <v>263</v>
      </c>
      <c r="D243" s="215" t="s">
        <v>168</v>
      </c>
      <c r="E243" s="216" t="s">
        <v>316</v>
      </c>
      <c r="F243" s="217" t="s">
        <v>317</v>
      </c>
      <c r="G243" s="218" t="s">
        <v>188</v>
      </c>
      <c r="H243" s="219">
        <v>14.316000000000001</v>
      </c>
      <c r="I243" s="220"/>
      <c r="J243" s="221">
        <f>ROUND(I243*H243,2)</f>
        <v>0</v>
      </c>
      <c r="K243" s="217" t="s">
        <v>172</v>
      </c>
      <c r="L243" s="47"/>
      <c r="M243" s="222" t="s">
        <v>19</v>
      </c>
      <c r="N243" s="223" t="s">
        <v>42</v>
      </c>
      <c r="O243" s="87"/>
      <c r="P243" s="224">
        <f>O243*H243</f>
        <v>0</v>
      </c>
      <c r="Q243" s="224">
        <v>0</v>
      </c>
      <c r="R243" s="224">
        <f>Q243*H243</f>
        <v>0</v>
      </c>
      <c r="S243" s="224">
        <v>0</v>
      </c>
      <c r="T243" s="225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26" t="s">
        <v>173</v>
      </c>
      <c r="AT243" s="226" t="s">
        <v>168</v>
      </c>
      <c r="AU243" s="226" t="s">
        <v>81</v>
      </c>
      <c r="AY243" s="20" t="s">
        <v>166</v>
      </c>
      <c r="BE243" s="227">
        <f>IF(N243="základní",J243,0)</f>
        <v>0</v>
      </c>
      <c r="BF243" s="227">
        <f>IF(N243="snížená",J243,0)</f>
        <v>0</v>
      </c>
      <c r="BG243" s="227">
        <f>IF(N243="zákl. přenesená",J243,0)</f>
        <v>0</v>
      </c>
      <c r="BH243" s="227">
        <f>IF(N243="sníž. přenesená",J243,0)</f>
        <v>0</v>
      </c>
      <c r="BI243" s="227">
        <f>IF(N243="nulová",J243,0)</f>
        <v>0</v>
      </c>
      <c r="BJ243" s="20" t="s">
        <v>79</v>
      </c>
      <c r="BK243" s="227">
        <f>ROUND(I243*H243,2)</f>
        <v>0</v>
      </c>
      <c r="BL243" s="20" t="s">
        <v>173</v>
      </c>
      <c r="BM243" s="226" t="s">
        <v>588</v>
      </c>
    </row>
    <row r="244" s="2" customFormat="1">
      <c r="A244" s="41"/>
      <c r="B244" s="42"/>
      <c r="C244" s="43"/>
      <c r="D244" s="228" t="s">
        <v>175</v>
      </c>
      <c r="E244" s="43"/>
      <c r="F244" s="229" t="s">
        <v>319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175</v>
      </c>
      <c r="AU244" s="20" t="s">
        <v>81</v>
      </c>
    </row>
    <row r="245" s="13" customFormat="1">
      <c r="A245" s="13"/>
      <c r="B245" s="233"/>
      <c r="C245" s="234"/>
      <c r="D245" s="235" t="s">
        <v>177</v>
      </c>
      <c r="E245" s="236" t="s">
        <v>19</v>
      </c>
      <c r="F245" s="237" t="s">
        <v>659</v>
      </c>
      <c r="G245" s="234"/>
      <c r="H245" s="236" t="s">
        <v>19</v>
      </c>
      <c r="I245" s="238"/>
      <c r="J245" s="234"/>
      <c r="K245" s="234"/>
      <c r="L245" s="239"/>
      <c r="M245" s="240"/>
      <c r="N245" s="241"/>
      <c r="O245" s="241"/>
      <c r="P245" s="241"/>
      <c r="Q245" s="241"/>
      <c r="R245" s="241"/>
      <c r="S245" s="241"/>
      <c r="T245" s="242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3" t="s">
        <v>177</v>
      </c>
      <c r="AU245" s="243" t="s">
        <v>81</v>
      </c>
      <c r="AV245" s="13" t="s">
        <v>79</v>
      </c>
      <c r="AW245" s="13" t="s">
        <v>33</v>
      </c>
      <c r="AX245" s="13" t="s">
        <v>71</v>
      </c>
      <c r="AY245" s="243" t="s">
        <v>166</v>
      </c>
    </row>
    <row r="246" s="13" customFormat="1">
      <c r="A246" s="13"/>
      <c r="B246" s="233"/>
      <c r="C246" s="234"/>
      <c r="D246" s="235" t="s">
        <v>177</v>
      </c>
      <c r="E246" s="236" t="s">
        <v>19</v>
      </c>
      <c r="F246" s="237" t="s">
        <v>690</v>
      </c>
      <c r="G246" s="234"/>
      <c r="H246" s="236" t="s">
        <v>19</v>
      </c>
      <c r="I246" s="238"/>
      <c r="J246" s="234"/>
      <c r="K246" s="234"/>
      <c r="L246" s="239"/>
      <c r="M246" s="240"/>
      <c r="N246" s="241"/>
      <c r="O246" s="241"/>
      <c r="P246" s="241"/>
      <c r="Q246" s="241"/>
      <c r="R246" s="241"/>
      <c r="S246" s="241"/>
      <c r="T246" s="242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3" t="s">
        <v>177</v>
      </c>
      <c r="AU246" s="243" t="s">
        <v>81</v>
      </c>
      <c r="AV246" s="13" t="s">
        <v>79</v>
      </c>
      <c r="AW246" s="13" t="s">
        <v>33</v>
      </c>
      <c r="AX246" s="13" t="s">
        <v>71</v>
      </c>
      <c r="AY246" s="243" t="s">
        <v>166</v>
      </c>
    </row>
    <row r="247" s="14" customFormat="1">
      <c r="A247" s="14"/>
      <c r="B247" s="244"/>
      <c r="C247" s="245"/>
      <c r="D247" s="235" t="s">
        <v>177</v>
      </c>
      <c r="E247" s="246" t="s">
        <v>19</v>
      </c>
      <c r="F247" s="247" t="s">
        <v>691</v>
      </c>
      <c r="G247" s="245"/>
      <c r="H247" s="248">
        <v>14.316000000000001</v>
      </c>
      <c r="I247" s="249"/>
      <c r="J247" s="245"/>
      <c r="K247" s="245"/>
      <c r="L247" s="250"/>
      <c r="M247" s="251"/>
      <c r="N247" s="252"/>
      <c r="O247" s="252"/>
      <c r="P247" s="252"/>
      <c r="Q247" s="252"/>
      <c r="R247" s="252"/>
      <c r="S247" s="252"/>
      <c r="T247" s="253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4" t="s">
        <v>177</v>
      </c>
      <c r="AU247" s="254" t="s">
        <v>81</v>
      </c>
      <c r="AV247" s="14" t="s">
        <v>81</v>
      </c>
      <c r="AW247" s="14" t="s">
        <v>33</v>
      </c>
      <c r="AX247" s="14" t="s">
        <v>71</v>
      </c>
      <c r="AY247" s="254" t="s">
        <v>166</v>
      </c>
    </row>
    <row r="248" s="15" customFormat="1">
      <c r="A248" s="15"/>
      <c r="B248" s="255"/>
      <c r="C248" s="256"/>
      <c r="D248" s="235" t="s">
        <v>177</v>
      </c>
      <c r="E248" s="257" t="s">
        <v>19</v>
      </c>
      <c r="F248" s="258" t="s">
        <v>180</v>
      </c>
      <c r="G248" s="256"/>
      <c r="H248" s="259">
        <v>14.316000000000001</v>
      </c>
      <c r="I248" s="260"/>
      <c r="J248" s="256"/>
      <c r="K248" s="256"/>
      <c r="L248" s="261"/>
      <c r="M248" s="262"/>
      <c r="N248" s="263"/>
      <c r="O248" s="263"/>
      <c r="P248" s="263"/>
      <c r="Q248" s="263"/>
      <c r="R248" s="263"/>
      <c r="S248" s="263"/>
      <c r="T248" s="264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65" t="s">
        <v>177</v>
      </c>
      <c r="AU248" s="265" t="s">
        <v>81</v>
      </c>
      <c r="AV248" s="15" t="s">
        <v>173</v>
      </c>
      <c r="AW248" s="15" t="s">
        <v>33</v>
      </c>
      <c r="AX248" s="15" t="s">
        <v>79</v>
      </c>
      <c r="AY248" s="265" t="s">
        <v>166</v>
      </c>
    </row>
    <row r="249" s="2" customFormat="1" ht="24.15" customHeight="1">
      <c r="A249" s="41"/>
      <c r="B249" s="42"/>
      <c r="C249" s="215" t="s">
        <v>274</v>
      </c>
      <c r="D249" s="215" t="s">
        <v>168</v>
      </c>
      <c r="E249" s="216" t="s">
        <v>514</v>
      </c>
      <c r="F249" s="217" t="s">
        <v>515</v>
      </c>
      <c r="G249" s="218" t="s">
        <v>171</v>
      </c>
      <c r="H249" s="219">
        <v>28.850000000000001</v>
      </c>
      <c r="I249" s="220"/>
      <c r="J249" s="221">
        <f>ROUND(I249*H249,2)</f>
        <v>0</v>
      </c>
      <c r="K249" s="217" t="s">
        <v>172</v>
      </c>
      <c r="L249" s="47"/>
      <c r="M249" s="222" t="s">
        <v>19</v>
      </c>
      <c r="N249" s="223" t="s">
        <v>42</v>
      </c>
      <c r="O249" s="87"/>
      <c r="P249" s="224">
        <f>O249*H249</f>
        <v>0</v>
      </c>
      <c r="Q249" s="224">
        <v>8.0000000000000007E-05</v>
      </c>
      <c r="R249" s="224">
        <f>Q249*H249</f>
        <v>0.0023080000000000002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173</v>
      </c>
      <c r="AT249" s="226" t="s">
        <v>168</v>
      </c>
      <c r="AU249" s="226" t="s">
        <v>81</v>
      </c>
      <c r="AY249" s="20" t="s">
        <v>166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79</v>
      </c>
      <c r="BK249" s="227">
        <f>ROUND(I249*H249,2)</f>
        <v>0</v>
      </c>
      <c r="BL249" s="20" t="s">
        <v>173</v>
      </c>
      <c r="BM249" s="226" t="s">
        <v>516</v>
      </c>
    </row>
    <row r="250" s="2" customFormat="1">
      <c r="A250" s="41"/>
      <c r="B250" s="42"/>
      <c r="C250" s="43"/>
      <c r="D250" s="228" t="s">
        <v>175</v>
      </c>
      <c r="E250" s="43"/>
      <c r="F250" s="229" t="s">
        <v>517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175</v>
      </c>
      <c r="AU250" s="20" t="s">
        <v>81</v>
      </c>
    </row>
    <row r="251" s="13" customFormat="1">
      <c r="A251" s="13"/>
      <c r="B251" s="233"/>
      <c r="C251" s="234"/>
      <c r="D251" s="235" t="s">
        <v>177</v>
      </c>
      <c r="E251" s="236" t="s">
        <v>19</v>
      </c>
      <c r="F251" s="237" t="s">
        <v>659</v>
      </c>
      <c r="G251" s="234"/>
      <c r="H251" s="236" t="s">
        <v>19</v>
      </c>
      <c r="I251" s="238"/>
      <c r="J251" s="234"/>
      <c r="K251" s="234"/>
      <c r="L251" s="239"/>
      <c r="M251" s="240"/>
      <c r="N251" s="241"/>
      <c r="O251" s="241"/>
      <c r="P251" s="241"/>
      <c r="Q251" s="241"/>
      <c r="R251" s="241"/>
      <c r="S251" s="241"/>
      <c r="T251" s="242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3" t="s">
        <v>177</v>
      </c>
      <c r="AU251" s="243" t="s">
        <v>81</v>
      </c>
      <c r="AV251" s="13" t="s">
        <v>79</v>
      </c>
      <c r="AW251" s="13" t="s">
        <v>33</v>
      </c>
      <c r="AX251" s="13" t="s">
        <v>71</v>
      </c>
      <c r="AY251" s="243" t="s">
        <v>166</v>
      </c>
    </row>
    <row r="252" s="13" customFormat="1">
      <c r="A252" s="13"/>
      <c r="B252" s="233"/>
      <c r="C252" s="234"/>
      <c r="D252" s="235" t="s">
        <v>177</v>
      </c>
      <c r="E252" s="236" t="s">
        <v>19</v>
      </c>
      <c r="F252" s="237" t="s">
        <v>446</v>
      </c>
      <c r="G252" s="234"/>
      <c r="H252" s="236" t="s">
        <v>19</v>
      </c>
      <c r="I252" s="238"/>
      <c r="J252" s="234"/>
      <c r="K252" s="234"/>
      <c r="L252" s="239"/>
      <c r="M252" s="240"/>
      <c r="N252" s="241"/>
      <c r="O252" s="241"/>
      <c r="P252" s="241"/>
      <c r="Q252" s="241"/>
      <c r="R252" s="241"/>
      <c r="S252" s="241"/>
      <c r="T252" s="242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3" t="s">
        <v>177</v>
      </c>
      <c r="AU252" s="243" t="s">
        <v>81</v>
      </c>
      <c r="AV252" s="13" t="s">
        <v>79</v>
      </c>
      <c r="AW252" s="13" t="s">
        <v>33</v>
      </c>
      <c r="AX252" s="13" t="s">
        <v>71</v>
      </c>
      <c r="AY252" s="243" t="s">
        <v>166</v>
      </c>
    </row>
    <row r="253" s="13" customFormat="1">
      <c r="A253" s="13"/>
      <c r="B253" s="233"/>
      <c r="C253" s="234"/>
      <c r="D253" s="235" t="s">
        <v>177</v>
      </c>
      <c r="E253" s="236" t="s">
        <v>19</v>
      </c>
      <c r="F253" s="237" t="s">
        <v>668</v>
      </c>
      <c r="G253" s="234"/>
      <c r="H253" s="236" t="s">
        <v>19</v>
      </c>
      <c r="I253" s="238"/>
      <c r="J253" s="234"/>
      <c r="K253" s="234"/>
      <c r="L253" s="239"/>
      <c r="M253" s="240"/>
      <c r="N253" s="241"/>
      <c r="O253" s="241"/>
      <c r="P253" s="241"/>
      <c r="Q253" s="241"/>
      <c r="R253" s="241"/>
      <c r="S253" s="241"/>
      <c r="T253" s="242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3" t="s">
        <v>177</v>
      </c>
      <c r="AU253" s="243" t="s">
        <v>81</v>
      </c>
      <c r="AV253" s="13" t="s">
        <v>79</v>
      </c>
      <c r="AW253" s="13" t="s">
        <v>33</v>
      </c>
      <c r="AX253" s="13" t="s">
        <v>71</v>
      </c>
      <c r="AY253" s="243" t="s">
        <v>166</v>
      </c>
    </row>
    <row r="254" s="14" customFormat="1">
      <c r="A254" s="14"/>
      <c r="B254" s="244"/>
      <c r="C254" s="245"/>
      <c r="D254" s="235" t="s">
        <v>177</v>
      </c>
      <c r="E254" s="246" t="s">
        <v>19</v>
      </c>
      <c r="F254" s="247" t="s">
        <v>692</v>
      </c>
      <c r="G254" s="245"/>
      <c r="H254" s="248">
        <v>10.035</v>
      </c>
      <c r="I254" s="249"/>
      <c r="J254" s="245"/>
      <c r="K254" s="245"/>
      <c r="L254" s="250"/>
      <c r="M254" s="251"/>
      <c r="N254" s="252"/>
      <c r="O254" s="252"/>
      <c r="P254" s="252"/>
      <c r="Q254" s="252"/>
      <c r="R254" s="252"/>
      <c r="S254" s="252"/>
      <c r="T254" s="253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4" t="s">
        <v>177</v>
      </c>
      <c r="AU254" s="254" t="s">
        <v>81</v>
      </c>
      <c r="AV254" s="14" t="s">
        <v>81</v>
      </c>
      <c r="AW254" s="14" t="s">
        <v>33</v>
      </c>
      <c r="AX254" s="14" t="s">
        <v>71</v>
      </c>
      <c r="AY254" s="254" t="s">
        <v>166</v>
      </c>
    </row>
    <row r="255" s="13" customFormat="1">
      <c r="A255" s="13"/>
      <c r="B255" s="233"/>
      <c r="C255" s="234"/>
      <c r="D255" s="235" t="s">
        <v>177</v>
      </c>
      <c r="E255" s="236" t="s">
        <v>19</v>
      </c>
      <c r="F255" s="237" t="s">
        <v>670</v>
      </c>
      <c r="G255" s="234"/>
      <c r="H255" s="236" t="s">
        <v>19</v>
      </c>
      <c r="I255" s="238"/>
      <c r="J255" s="234"/>
      <c r="K255" s="234"/>
      <c r="L255" s="239"/>
      <c r="M255" s="240"/>
      <c r="N255" s="241"/>
      <c r="O255" s="241"/>
      <c r="P255" s="241"/>
      <c r="Q255" s="241"/>
      <c r="R255" s="241"/>
      <c r="S255" s="241"/>
      <c r="T255" s="242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3" t="s">
        <v>177</v>
      </c>
      <c r="AU255" s="243" t="s">
        <v>81</v>
      </c>
      <c r="AV255" s="13" t="s">
        <v>79</v>
      </c>
      <c r="AW255" s="13" t="s">
        <v>33</v>
      </c>
      <c r="AX255" s="13" t="s">
        <v>71</v>
      </c>
      <c r="AY255" s="243" t="s">
        <v>166</v>
      </c>
    </row>
    <row r="256" s="14" customFormat="1">
      <c r="A256" s="14"/>
      <c r="B256" s="244"/>
      <c r="C256" s="245"/>
      <c r="D256" s="235" t="s">
        <v>177</v>
      </c>
      <c r="E256" s="246" t="s">
        <v>19</v>
      </c>
      <c r="F256" s="247" t="s">
        <v>693</v>
      </c>
      <c r="G256" s="245"/>
      <c r="H256" s="248">
        <v>3.1349999999999998</v>
      </c>
      <c r="I256" s="249"/>
      <c r="J256" s="245"/>
      <c r="K256" s="245"/>
      <c r="L256" s="250"/>
      <c r="M256" s="251"/>
      <c r="N256" s="252"/>
      <c r="O256" s="252"/>
      <c r="P256" s="252"/>
      <c r="Q256" s="252"/>
      <c r="R256" s="252"/>
      <c r="S256" s="252"/>
      <c r="T256" s="253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4" t="s">
        <v>177</v>
      </c>
      <c r="AU256" s="254" t="s">
        <v>81</v>
      </c>
      <c r="AV256" s="14" t="s">
        <v>81</v>
      </c>
      <c r="AW256" s="14" t="s">
        <v>33</v>
      </c>
      <c r="AX256" s="14" t="s">
        <v>71</v>
      </c>
      <c r="AY256" s="254" t="s">
        <v>166</v>
      </c>
    </row>
    <row r="257" s="13" customFormat="1">
      <c r="A257" s="13"/>
      <c r="B257" s="233"/>
      <c r="C257" s="234"/>
      <c r="D257" s="235" t="s">
        <v>177</v>
      </c>
      <c r="E257" s="236" t="s">
        <v>19</v>
      </c>
      <c r="F257" s="237" t="s">
        <v>672</v>
      </c>
      <c r="G257" s="234"/>
      <c r="H257" s="236" t="s">
        <v>19</v>
      </c>
      <c r="I257" s="238"/>
      <c r="J257" s="234"/>
      <c r="K257" s="234"/>
      <c r="L257" s="239"/>
      <c r="M257" s="240"/>
      <c r="N257" s="241"/>
      <c r="O257" s="241"/>
      <c r="P257" s="241"/>
      <c r="Q257" s="241"/>
      <c r="R257" s="241"/>
      <c r="S257" s="241"/>
      <c r="T257" s="242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3" t="s">
        <v>177</v>
      </c>
      <c r="AU257" s="243" t="s">
        <v>81</v>
      </c>
      <c r="AV257" s="13" t="s">
        <v>79</v>
      </c>
      <c r="AW257" s="13" t="s">
        <v>33</v>
      </c>
      <c r="AX257" s="13" t="s">
        <v>71</v>
      </c>
      <c r="AY257" s="243" t="s">
        <v>166</v>
      </c>
    </row>
    <row r="258" s="14" customFormat="1">
      <c r="A258" s="14"/>
      <c r="B258" s="244"/>
      <c r="C258" s="245"/>
      <c r="D258" s="235" t="s">
        <v>177</v>
      </c>
      <c r="E258" s="246" t="s">
        <v>19</v>
      </c>
      <c r="F258" s="247" t="s">
        <v>694</v>
      </c>
      <c r="G258" s="245"/>
      <c r="H258" s="248">
        <v>8.8350000000000009</v>
      </c>
      <c r="I258" s="249"/>
      <c r="J258" s="245"/>
      <c r="K258" s="245"/>
      <c r="L258" s="250"/>
      <c r="M258" s="251"/>
      <c r="N258" s="252"/>
      <c r="O258" s="252"/>
      <c r="P258" s="252"/>
      <c r="Q258" s="252"/>
      <c r="R258" s="252"/>
      <c r="S258" s="252"/>
      <c r="T258" s="253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4" t="s">
        <v>177</v>
      </c>
      <c r="AU258" s="254" t="s">
        <v>81</v>
      </c>
      <c r="AV258" s="14" t="s">
        <v>81</v>
      </c>
      <c r="AW258" s="14" t="s">
        <v>33</v>
      </c>
      <c r="AX258" s="14" t="s">
        <v>71</v>
      </c>
      <c r="AY258" s="254" t="s">
        <v>166</v>
      </c>
    </row>
    <row r="259" s="13" customFormat="1">
      <c r="A259" s="13"/>
      <c r="B259" s="233"/>
      <c r="C259" s="234"/>
      <c r="D259" s="235" t="s">
        <v>177</v>
      </c>
      <c r="E259" s="236" t="s">
        <v>19</v>
      </c>
      <c r="F259" s="237" t="s">
        <v>674</v>
      </c>
      <c r="G259" s="234"/>
      <c r="H259" s="236" t="s">
        <v>19</v>
      </c>
      <c r="I259" s="238"/>
      <c r="J259" s="234"/>
      <c r="K259" s="234"/>
      <c r="L259" s="239"/>
      <c r="M259" s="240"/>
      <c r="N259" s="241"/>
      <c r="O259" s="241"/>
      <c r="P259" s="241"/>
      <c r="Q259" s="241"/>
      <c r="R259" s="241"/>
      <c r="S259" s="241"/>
      <c r="T259" s="242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3" t="s">
        <v>177</v>
      </c>
      <c r="AU259" s="243" t="s">
        <v>81</v>
      </c>
      <c r="AV259" s="13" t="s">
        <v>79</v>
      </c>
      <c r="AW259" s="13" t="s">
        <v>33</v>
      </c>
      <c r="AX259" s="13" t="s">
        <v>71</v>
      </c>
      <c r="AY259" s="243" t="s">
        <v>166</v>
      </c>
    </row>
    <row r="260" s="14" customFormat="1">
      <c r="A260" s="14"/>
      <c r="B260" s="244"/>
      <c r="C260" s="245"/>
      <c r="D260" s="235" t="s">
        <v>177</v>
      </c>
      <c r="E260" s="246" t="s">
        <v>19</v>
      </c>
      <c r="F260" s="247" t="s">
        <v>695</v>
      </c>
      <c r="G260" s="245"/>
      <c r="H260" s="248">
        <v>1.3600000000000001</v>
      </c>
      <c r="I260" s="249"/>
      <c r="J260" s="245"/>
      <c r="K260" s="245"/>
      <c r="L260" s="250"/>
      <c r="M260" s="251"/>
      <c r="N260" s="252"/>
      <c r="O260" s="252"/>
      <c r="P260" s="252"/>
      <c r="Q260" s="252"/>
      <c r="R260" s="252"/>
      <c r="S260" s="252"/>
      <c r="T260" s="253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4" t="s">
        <v>177</v>
      </c>
      <c r="AU260" s="254" t="s">
        <v>81</v>
      </c>
      <c r="AV260" s="14" t="s">
        <v>81</v>
      </c>
      <c r="AW260" s="14" t="s">
        <v>33</v>
      </c>
      <c r="AX260" s="14" t="s">
        <v>71</v>
      </c>
      <c r="AY260" s="254" t="s">
        <v>166</v>
      </c>
    </row>
    <row r="261" s="13" customFormat="1">
      <c r="A261" s="13"/>
      <c r="B261" s="233"/>
      <c r="C261" s="234"/>
      <c r="D261" s="235" t="s">
        <v>177</v>
      </c>
      <c r="E261" s="236" t="s">
        <v>19</v>
      </c>
      <c r="F261" s="237" t="s">
        <v>676</v>
      </c>
      <c r="G261" s="234"/>
      <c r="H261" s="236" t="s">
        <v>19</v>
      </c>
      <c r="I261" s="238"/>
      <c r="J261" s="234"/>
      <c r="K261" s="234"/>
      <c r="L261" s="239"/>
      <c r="M261" s="240"/>
      <c r="N261" s="241"/>
      <c r="O261" s="241"/>
      <c r="P261" s="241"/>
      <c r="Q261" s="241"/>
      <c r="R261" s="241"/>
      <c r="S261" s="241"/>
      <c r="T261" s="242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3" t="s">
        <v>177</v>
      </c>
      <c r="AU261" s="243" t="s">
        <v>81</v>
      </c>
      <c r="AV261" s="13" t="s">
        <v>79</v>
      </c>
      <c r="AW261" s="13" t="s">
        <v>33</v>
      </c>
      <c r="AX261" s="13" t="s">
        <v>71</v>
      </c>
      <c r="AY261" s="243" t="s">
        <v>166</v>
      </c>
    </row>
    <row r="262" s="14" customFormat="1">
      <c r="A262" s="14"/>
      <c r="B262" s="244"/>
      <c r="C262" s="245"/>
      <c r="D262" s="235" t="s">
        <v>177</v>
      </c>
      <c r="E262" s="246" t="s">
        <v>19</v>
      </c>
      <c r="F262" s="247" t="s">
        <v>696</v>
      </c>
      <c r="G262" s="245"/>
      <c r="H262" s="248">
        <v>5.4850000000000003</v>
      </c>
      <c r="I262" s="249"/>
      <c r="J262" s="245"/>
      <c r="K262" s="245"/>
      <c r="L262" s="250"/>
      <c r="M262" s="251"/>
      <c r="N262" s="252"/>
      <c r="O262" s="252"/>
      <c r="P262" s="252"/>
      <c r="Q262" s="252"/>
      <c r="R262" s="252"/>
      <c r="S262" s="252"/>
      <c r="T262" s="253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4" t="s">
        <v>177</v>
      </c>
      <c r="AU262" s="254" t="s">
        <v>81</v>
      </c>
      <c r="AV262" s="14" t="s">
        <v>81</v>
      </c>
      <c r="AW262" s="14" t="s">
        <v>33</v>
      </c>
      <c r="AX262" s="14" t="s">
        <v>71</v>
      </c>
      <c r="AY262" s="254" t="s">
        <v>166</v>
      </c>
    </row>
    <row r="263" s="15" customFormat="1">
      <c r="A263" s="15"/>
      <c r="B263" s="255"/>
      <c r="C263" s="256"/>
      <c r="D263" s="235" t="s">
        <v>177</v>
      </c>
      <c r="E263" s="257" t="s">
        <v>19</v>
      </c>
      <c r="F263" s="258" t="s">
        <v>180</v>
      </c>
      <c r="G263" s="256"/>
      <c r="H263" s="259">
        <v>28.850000000000001</v>
      </c>
      <c r="I263" s="260"/>
      <c r="J263" s="256"/>
      <c r="K263" s="256"/>
      <c r="L263" s="261"/>
      <c r="M263" s="262"/>
      <c r="N263" s="263"/>
      <c r="O263" s="263"/>
      <c r="P263" s="263"/>
      <c r="Q263" s="263"/>
      <c r="R263" s="263"/>
      <c r="S263" s="263"/>
      <c r="T263" s="264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65" t="s">
        <v>177</v>
      </c>
      <c r="AU263" s="265" t="s">
        <v>81</v>
      </c>
      <c r="AV263" s="15" t="s">
        <v>173</v>
      </c>
      <c r="AW263" s="15" t="s">
        <v>33</v>
      </c>
      <c r="AX263" s="15" t="s">
        <v>79</v>
      </c>
      <c r="AY263" s="265" t="s">
        <v>166</v>
      </c>
    </row>
    <row r="264" s="2" customFormat="1" ht="16.5" customHeight="1">
      <c r="A264" s="41"/>
      <c r="B264" s="42"/>
      <c r="C264" s="283" t="s">
        <v>299</v>
      </c>
      <c r="D264" s="283" t="s">
        <v>392</v>
      </c>
      <c r="E264" s="284" t="s">
        <v>522</v>
      </c>
      <c r="F264" s="285" t="s">
        <v>523</v>
      </c>
      <c r="G264" s="286" t="s">
        <v>524</v>
      </c>
      <c r="H264" s="287">
        <v>63.469999999999999</v>
      </c>
      <c r="I264" s="288"/>
      <c r="J264" s="289">
        <f>ROUND(I264*H264,2)</f>
        <v>0</v>
      </c>
      <c r="K264" s="285" t="s">
        <v>476</v>
      </c>
      <c r="L264" s="290"/>
      <c r="M264" s="291" t="s">
        <v>19</v>
      </c>
      <c r="N264" s="292" t="s">
        <v>42</v>
      </c>
      <c r="O264" s="87"/>
      <c r="P264" s="224">
        <f>O264*H264</f>
        <v>0</v>
      </c>
      <c r="Q264" s="224">
        <v>0</v>
      </c>
      <c r="R264" s="224">
        <f>Q264*H264</f>
        <v>0</v>
      </c>
      <c r="S264" s="224">
        <v>0</v>
      </c>
      <c r="T264" s="225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6" t="s">
        <v>226</v>
      </c>
      <c r="AT264" s="226" t="s">
        <v>392</v>
      </c>
      <c r="AU264" s="226" t="s">
        <v>81</v>
      </c>
      <c r="AY264" s="20" t="s">
        <v>166</v>
      </c>
      <c r="BE264" s="227">
        <f>IF(N264="základní",J264,0)</f>
        <v>0</v>
      </c>
      <c r="BF264" s="227">
        <f>IF(N264="snížená",J264,0)</f>
        <v>0</v>
      </c>
      <c r="BG264" s="227">
        <f>IF(N264="zákl. přenesená",J264,0)</f>
        <v>0</v>
      </c>
      <c r="BH264" s="227">
        <f>IF(N264="sníž. přenesená",J264,0)</f>
        <v>0</v>
      </c>
      <c r="BI264" s="227">
        <f>IF(N264="nulová",J264,0)</f>
        <v>0</v>
      </c>
      <c r="BJ264" s="20" t="s">
        <v>79</v>
      </c>
      <c r="BK264" s="227">
        <f>ROUND(I264*H264,2)</f>
        <v>0</v>
      </c>
      <c r="BL264" s="20" t="s">
        <v>173</v>
      </c>
      <c r="BM264" s="226" t="s">
        <v>525</v>
      </c>
    </row>
    <row r="265" s="13" customFormat="1">
      <c r="A265" s="13"/>
      <c r="B265" s="233"/>
      <c r="C265" s="234"/>
      <c r="D265" s="235" t="s">
        <v>177</v>
      </c>
      <c r="E265" s="236" t="s">
        <v>19</v>
      </c>
      <c r="F265" s="237" t="s">
        <v>659</v>
      </c>
      <c r="G265" s="234"/>
      <c r="H265" s="236" t="s">
        <v>19</v>
      </c>
      <c r="I265" s="238"/>
      <c r="J265" s="234"/>
      <c r="K265" s="234"/>
      <c r="L265" s="239"/>
      <c r="M265" s="240"/>
      <c r="N265" s="241"/>
      <c r="O265" s="241"/>
      <c r="P265" s="241"/>
      <c r="Q265" s="241"/>
      <c r="R265" s="241"/>
      <c r="S265" s="241"/>
      <c r="T265" s="242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3" t="s">
        <v>177</v>
      </c>
      <c r="AU265" s="243" t="s">
        <v>81</v>
      </c>
      <c r="AV265" s="13" t="s">
        <v>79</v>
      </c>
      <c r="AW265" s="13" t="s">
        <v>33</v>
      </c>
      <c r="AX265" s="13" t="s">
        <v>71</v>
      </c>
      <c r="AY265" s="243" t="s">
        <v>166</v>
      </c>
    </row>
    <row r="266" s="13" customFormat="1">
      <c r="A266" s="13"/>
      <c r="B266" s="233"/>
      <c r="C266" s="234"/>
      <c r="D266" s="235" t="s">
        <v>177</v>
      </c>
      <c r="E266" s="236" t="s">
        <v>19</v>
      </c>
      <c r="F266" s="237" t="s">
        <v>446</v>
      </c>
      <c r="G266" s="234"/>
      <c r="H266" s="236" t="s">
        <v>19</v>
      </c>
      <c r="I266" s="238"/>
      <c r="J266" s="234"/>
      <c r="K266" s="234"/>
      <c r="L266" s="239"/>
      <c r="M266" s="240"/>
      <c r="N266" s="241"/>
      <c r="O266" s="241"/>
      <c r="P266" s="241"/>
      <c r="Q266" s="241"/>
      <c r="R266" s="241"/>
      <c r="S266" s="241"/>
      <c r="T266" s="242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3" t="s">
        <v>177</v>
      </c>
      <c r="AU266" s="243" t="s">
        <v>81</v>
      </c>
      <c r="AV266" s="13" t="s">
        <v>79</v>
      </c>
      <c r="AW266" s="13" t="s">
        <v>33</v>
      </c>
      <c r="AX266" s="13" t="s">
        <v>71</v>
      </c>
      <c r="AY266" s="243" t="s">
        <v>166</v>
      </c>
    </row>
    <row r="267" s="13" customFormat="1">
      <c r="A267" s="13"/>
      <c r="B267" s="233"/>
      <c r="C267" s="234"/>
      <c r="D267" s="235" t="s">
        <v>177</v>
      </c>
      <c r="E267" s="236" t="s">
        <v>19</v>
      </c>
      <c r="F267" s="237" t="s">
        <v>668</v>
      </c>
      <c r="G267" s="234"/>
      <c r="H267" s="236" t="s">
        <v>19</v>
      </c>
      <c r="I267" s="238"/>
      <c r="J267" s="234"/>
      <c r="K267" s="234"/>
      <c r="L267" s="239"/>
      <c r="M267" s="240"/>
      <c r="N267" s="241"/>
      <c r="O267" s="241"/>
      <c r="P267" s="241"/>
      <c r="Q267" s="241"/>
      <c r="R267" s="241"/>
      <c r="S267" s="241"/>
      <c r="T267" s="242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3" t="s">
        <v>177</v>
      </c>
      <c r="AU267" s="243" t="s">
        <v>81</v>
      </c>
      <c r="AV267" s="13" t="s">
        <v>79</v>
      </c>
      <c r="AW267" s="13" t="s">
        <v>33</v>
      </c>
      <c r="AX267" s="13" t="s">
        <v>71</v>
      </c>
      <c r="AY267" s="243" t="s">
        <v>166</v>
      </c>
    </row>
    <row r="268" s="14" customFormat="1">
      <c r="A268" s="14"/>
      <c r="B268" s="244"/>
      <c r="C268" s="245"/>
      <c r="D268" s="235" t="s">
        <v>177</v>
      </c>
      <c r="E268" s="246" t="s">
        <v>19</v>
      </c>
      <c r="F268" s="247" t="s">
        <v>697</v>
      </c>
      <c r="G268" s="245"/>
      <c r="H268" s="248">
        <v>20.07</v>
      </c>
      <c r="I268" s="249"/>
      <c r="J268" s="245"/>
      <c r="K268" s="245"/>
      <c r="L268" s="250"/>
      <c r="M268" s="251"/>
      <c r="N268" s="252"/>
      <c r="O268" s="252"/>
      <c r="P268" s="252"/>
      <c r="Q268" s="252"/>
      <c r="R268" s="252"/>
      <c r="S268" s="252"/>
      <c r="T268" s="253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54" t="s">
        <v>177</v>
      </c>
      <c r="AU268" s="254" t="s">
        <v>81</v>
      </c>
      <c r="AV268" s="14" t="s">
        <v>81</v>
      </c>
      <c r="AW268" s="14" t="s">
        <v>33</v>
      </c>
      <c r="AX268" s="14" t="s">
        <v>71</v>
      </c>
      <c r="AY268" s="254" t="s">
        <v>166</v>
      </c>
    </row>
    <row r="269" s="13" customFormat="1">
      <c r="A269" s="13"/>
      <c r="B269" s="233"/>
      <c r="C269" s="234"/>
      <c r="D269" s="235" t="s">
        <v>177</v>
      </c>
      <c r="E269" s="236" t="s">
        <v>19</v>
      </c>
      <c r="F269" s="237" t="s">
        <v>670</v>
      </c>
      <c r="G269" s="234"/>
      <c r="H269" s="236" t="s">
        <v>19</v>
      </c>
      <c r="I269" s="238"/>
      <c r="J269" s="234"/>
      <c r="K269" s="234"/>
      <c r="L269" s="239"/>
      <c r="M269" s="240"/>
      <c r="N269" s="241"/>
      <c r="O269" s="241"/>
      <c r="P269" s="241"/>
      <c r="Q269" s="241"/>
      <c r="R269" s="241"/>
      <c r="S269" s="241"/>
      <c r="T269" s="242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3" t="s">
        <v>177</v>
      </c>
      <c r="AU269" s="243" t="s">
        <v>81</v>
      </c>
      <c r="AV269" s="13" t="s">
        <v>79</v>
      </c>
      <c r="AW269" s="13" t="s">
        <v>33</v>
      </c>
      <c r="AX269" s="13" t="s">
        <v>71</v>
      </c>
      <c r="AY269" s="243" t="s">
        <v>166</v>
      </c>
    </row>
    <row r="270" s="14" customFormat="1">
      <c r="A270" s="14"/>
      <c r="B270" s="244"/>
      <c r="C270" s="245"/>
      <c r="D270" s="235" t="s">
        <v>177</v>
      </c>
      <c r="E270" s="246" t="s">
        <v>19</v>
      </c>
      <c r="F270" s="247" t="s">
        <v>698</v>
      </c>
      <c r="G270" s="245"/>
      <c r="H270" s="248">
        <v>6.2699999999999996</v>
      </c>
      <c r="I270" s="249"/>
      <c r="J270" s="245"/>
      <c r="K270" s="245"/>
      <c r="L270" s="250"/>
      <c r="M270" s="251"/>
      <c r="N270" s="252"/>
      <c r="O270" s="252"/>
      <c r="P270" s="252"/>
      <c r="Q270" s="252"/>
      <c r="R270" s="252"/>
      <c r="S270" s="252"/>
      <c r="T270" s="253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4" t="s">
        <v>177</v>
      </c>
      <c r="AU270" s="254" t="s">
        <v>81</v>
      </c>
      <c r="AV270" s="14" t="s">
        <v>81</v>
      </c>
      <c r="AW270" s="14" t="s">
        <v>33</v>
      </c>
      <c r="AX270" s="14" t="s">
        <v>71</v>
      </c>
      <c r="AY270" s="254" t="s">
        <v>166</v>
      </c>
    </row>
    <row r="271" s="13" customFormat="1">
      <c r="A271" s="13"/>
      <c r="B271" s="233"/>
      <c r="C271" s="234"/>
      <c r="D271" s="235" t="s">
        <v>177</v>
      </c>
      <c r="E271" s="236" t="s">
        <v>19</v>
      </c>
      <c r="F271" s="237" t="s">
        <v>672</v>
      </c>
      <c r="G271" s="234"/>
      <c r="H271" s="236" t="s">
        <v>19</v>
      </c>
      <c r="I271" s="238"/>
      <c r="J271" s="234"/>
      <c r="K271" s="234"/>
      <c r="L271" s="239"/>
      <c r="M271" s="240"/>
      <c r="N271" s="241"/>
      <c r="O271" s="241"/>
      <c r="P271" s="241"/>
      <c r="Q271" s="241"/>
      <c r="R271" s="241"/>
      <c r="S271" s="241"/>
      <c r="T271" s="242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3" t="s">
        <v>177</v>
      </c>
      <c r="AU271" s="243" t="s">
        <v>81</v>
      </c>
      <c r="AV271" s="13" t="s">
        <v>79</v>
      </c>
      <c r="AW271" s="13" t="s">
        <v>33</v>
      </c>
      <c r="AX271" s="13" t="s">
        <v>71</v>
      </c>
      <c r="AY271" s="243" t="s">
        <v>166</v>
      </c>
    </row>
    <row r="272" s="14" customFormat="1">
      <c r="A272" s="14"/>
      <c r="B272" s="244"/>
      <c r="C272" s="245"/>
      <c r="D272" s="235" t="s">
        <v>177</v>
      </c>
      <c r="E272" s="246" t="s">
        <v>19</v>
      </c>
      <c r="F272" s="247" t="s">
        <v>699</v>
      </c>
      <c r="G272" s="245"/>
      <c r="H272" s="248">
        <v>17.670000000000002</v>
      </c>
      <c r="I272" s="249"/>
      <c r="J272" s="245"/>
      <c r="K272" s="245"/>
      <c r="L272" s="250"/>
      <c r="M272" s="251"/>
      <c r="N272" s="252"/>
      <c r="O272" s="252"/>
      <c r="P272" s="252"/>
      <c r="Q272" s="252"/>
      <c r="R272" s="252"/>
      <c r="S272" s="252"/>
      <c r="T272" s="253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54" t="s">
        <v>177</v>
      </c>
      <c r="AU272" s="254" t="s">
        <v>81</v>
      </c>
      <c r="AV272" s="14" t="s">
        <v>81</v>
      </c>
      <c r="AW272" s="14" t="s">
        <v>33</v>
      </c>
      <c r="AX272" s="14" t="s">
        <v>71</v>
      </c>
      <c r="AY272" s="254" t="s">
        <v>166</v>
      </c>
    </row>
    <row r="273" s="13" customFormat="1">
      <c r="A273" s="13"/>
      <c r="B273" s="233"/>
      <c r="C273" s="234"/>
      <c r="D273" s="235" t="s">
        <v>177</v>
      </c>
      <c r="E273" s="236" t="s">
        <v>19</v>
      </c>
      <c r="F273" s="237" t="s">
        <v>674</v>
      </c>
      <c r="G273" s="234"/>
      <c r="H273" s="236" t="s">
        <v>19</v>
      </c>
      <c r="I273" s="238"/>
      <c r="J273" s="234"/>
      <c r="K273" s="234"/>
      <c r="L273" s="239"/>
      <c r="M273" s="240"/>
      <c r="N273" s="241"/>
      <c r="O273" s="241"/>
      <c r="P273" s="241"/>
      <c r="Q273" s="241"/>
      <c r="R273" s="241"/>
      <c r="S273" s="241"/>
      <c r="T273" s="242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3" t="s">
        <v>177</v>
      </c>
      <c r="AU273" s="243" t="s">
        <v>81</v>
      </c>
      <c r="AV273" s="13" t="s">
        <v>79</v>
      </c>
      <c r="AW273" s="13" t="s">
        <v>33</v>
      </c>
      <c r="AX273" s="13" t="s">
        <v>71</v>
      </c>
      <c r="AY273" s="243" t="s">
        <v>166</v>
      </c>
    </row>
    <row r="274" s="14" customFormat="1">
      <c r="A274" s="14"/>
      <c r="B274" s="244"/>
      <c r="C274" s="245"/>
      <c r="D274" s="235" t="s">
        <v>177</v>
      </c>
      <c r="E274" s="246" t="s">
        <v>19</v>
      </c>
      <c r="F274" s="247" t="s">
        <v>700</v>
      </c>
      <c r="G274" s="245"/>
      <c r="H274" s="248">
        <v>2.7200000000000002</v>
      </c>
      <c r="I274" s="249"/>
      <c r="J274" s="245"/>
      <c r="K274" s="245"/>
      <c r="L274" s="250"/>
      <c r="M274" s="251"/>
      <c r="N274" s="252"/>
      <c r="O274" s="252"/>
      <c r="P274" s="252"/>
      <c r="Q274" s="252"/>
      <c r="R274" s="252"/>
      <c r="S274" s="252"/>
      <c r="T274" s="253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4" t="s">
        <v>177</v>
      </c>
      <c r="AU274" s="254" t="s">
        <v>81</v>
      </c>
      <c r="AV274" s="14" t="s">
        <v>81</v>
      </c>
      <c r="AW274" s="14" t="s">
        <v>33</v>
      </c>
      <c r="AX274" s="14" t="s">
        <v>71</v>
      </c>
      <c r="AY274" s="254" t="s">
        <v>166</v>
      </c>
    </row>
    <row r="275" s="13" customFormat="1">
      <c r="A275" s="13"/>
      <c r="B275" s="233"/>
      <c r="C275" s="234"/>
      <c r="D275" s="235" t="s">
        <v>177</v>
      </c>
      <c r="E275" s="236" t="s">
        <v>19</v>
      </c>
      <c r="F275" s="237" t="s">
        <v>676</v>
      </c>
      <c r="G275" s="234"/>
      <c r="H275" s="236" t="s">
        <v>19</v>
      </c>
      <c r="I275" s="238"/>
      <c r="J275" s="234"/>
      <c r="K275" s="234"/>
      <c r="L275" s="239"/>
      <c r="M275" s="240"/>
      <c r="N275" s="241"/>
      <c r="O275" s="241"/>
      <c r="P275" s="241"/>
      <c r="Q275" s="241"/>
      <c r="R275" s="241"/>
      <c r="S275" s="241"/>
      <c r="T275" s="242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3" t="s">
        <v>177</v>
      </c>
      <c r="AU275" s="243" t="s">
        <v>81</v>
      </c>
      <c r="AV275" s="13" t="s">
        <v>79</v>
      </c>
      <c r="AW275" s="13" t="s">
        <v>33</v>
      </c>
      <c r="AX275" s="13" t="s">
        <v>71</v>
      </c>
      <c r="AY275" s="243" t="s">
        <v>166</v>
      </c>
    </row>
    <row r="276" s="14" customFormat="1">
      <c r="A276" s="14"/>
      <c r="B276" s="244"/>
      <c r="C276" s="245"/>
      <c r="D276" s="235" t="s">
        <v>177</v>
      </c>
      <c r="E276" s="246" t="s">
        <v>19</v>
      </c>
      <c r="F276" s="247" t="s">
        <v>701</v>
      </c>
      <c r="G276" s="245"/>
      <c r="H276" s="248">
        <v>10.970000000000001</v>
      </c>
      <c r="I276" s="249"/>
      <c r="J276" s="245"/>
      <c r="K276" s="245"/>
      <c r="L276" s="250"/>
      <c r="M276" s="251"/>
      <c r="N276" s="252"/>
      <c r="O276" s="252"/>
      <c r="P276" s="252"/>
      <c r="Q276" s="252"/>
      <c r="R276" s="252"/>
      <c r="S276" s="252"/>
      <c r="T276" s="253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4" t="s">
        <v>177</v>
      </c>
      <c r="AU276" s="254" t="s">
        <v>81</v>
      </c>
      <c r="AV276" s="14" t="s">
        <v>81</v>
      </c>
      <c r="AW276" s="14" t="s">
        <v>33</v>
      </c>
      <c r="AX276" s="14" t="s">
        <v>71</v>
      </c>
      <c r="AY276" s="254" t="s">
        <v>166</v>
      </c>
    </row>
    <row r="277" s="15" customFormat="1">
      <c r="A277" s="15"/>
      <c r="B277" s="255"/>
      <c r="C277" s="256"/>
      <c r="D277" s="235" t="s">
        <v>177</v>
      </c>
      <c r="E277" s="257" t="s">
        <v>19</v>
      </c>
      <c r="F277" s="258" t="s">
        <v>180</v>
      </c>
      <c r="G277" s="256"/>
      <c r="H277" s="259">
        <v>57.700000000000003</v>
      </c>
      <c r="I277" s="260"/>
      <c r="J277" s="256"/>
      <c r="K277" s="256"/>
      <c r="L277" s="261"/>
      <c r="M277" s="262"/>
      <c r="N277" s="263"/>
      <c r="O277" s="263"/>
      <c r="P277" s="263"/>
      <c r="Q277" s="263"/>
      <c r="R277" s="263"/>
      <c r="S277" s="263"/>
      <c r="T277" s="264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65" t="s">
        <v>177</v>
      </c>
      <c r="AU277" s="265" t="s">
        <v>81</v>
      </c>
      <c r="AV277" s="15" t="s">
        <v>173</v>
      </c>
      <c r="AW277" s="15" t="s">
        <v>33</v>
      </c>
      <c r="AX277" s="15" t="s">
        <v>79</v>
      </c>
      <c r="AY277" s="265" t="s">
        <v>166</v>
      </c>
    </row>
    <row r="278" s="14" customFormat="1">
      <c r="A278" s="14"/>
      <c r="B278" s="244"/>
      <c r="C278" s="245"/>
      <c r="D278" s="235" t="s">
        <v>177</v>
      </c>
      <c r="E278" s="245"/>
      <c r="F278" s="247" t="s">
        <v>702</v>
      </c>
      <c r="G278" s="245"/>
      <c r="H278" s="248">
        <v>63.469999999999999</v>
      </c>
      <c r="I278" s="249"/>
      <c r="J278" s="245"/>
      <c r="K278" s="245"/>
      <c r="L278" s="250"/>
      <c r="M278" s="251"/>
      <c r="N278" s="252"/>
      <c r="O278" s="252"/>
      <c r="P278" s="252"/>
      <c r="Q278" s="252"/>
      <c r="R278" s="252"/>
      <c r="S278" s="252"/>
      <c r="T278" s="253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4" t="s">
        <v>177</v>
      </c>
      <c r="AU278" s="254" t="s">
        <v>81</v>
      </c>
      <c r="AV278" s="14" t="s">
        <v>81</v>
      </c>
      <c r="AW278" s="14" t="s">
        <v>4</v>
      </c>
      <c r="AX278" s="14" t="s">
        <v>79</v>
      </c>
      <c r="AY278" s="254" t="s">
        <v>166</v>
      </c>
    </row>
    <row r="279" s="2" customFormat="1" ht="24.15" customHeight="1">
      <c r="A279" s="41"/>
      <c r="B279" s="42"/>
      <c r="C279" s="215" t="s">
        <v>315</v>
      </c>
      <c r="D279" s="215" t="s">
        <v>168</v>
      </c>
      <c r="E279" s="216" t="s">
        <v>601</v>
      </c>
      <c r="F279" s="217" t="s">
        <v>602</v>
      </c>
      <c r="G279" s="218" t="s">
        <v>171</v>
      </c>
      <c r="H279" s="219">
        <v>16</v>
      </c>
      <c r="I279" s="220"/>
      <c r="J279" s="221">
        <f>ROUND(I279*H279,2)</f>
        <v>0</v>
      </c>
      <c r="K279" s="217" t="s">
        <v>172</v>
      </c>
      <c r="L279" s="47"/>
      <c r="M279" s="222" t="s">
        <v>19</v>
      </c>
      <c r="N279" s="223" t="s">
        <v>42</v>
      </c>
      <c r="O279" s="87"/>
      <c r="P279" s="224">
        <f>O279*H279</f>
        <v>0</v>
      </c>
      <c r="Q279" s="224">
        <v>4.0000000000000003E-05</v>
      </c>
      <c r="R279" s="224">
        <f>Q279*H279</f>
        <v>0.00064000000000000005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173</v>
      </c>
      <c r="AT279" s="226" t="s">
        <v>168</v>
      </c>
      <c r="AU279" s="226" t="s">
        <v>81</v>
      </c>
      <c r="AY279" s="20" t="s">
        <v>166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79</v>
      </c>
      <c r="BK279" s="227">
        <f>ROUND(I279*H279,2)</f>
        <v>0</v>
      </c>
      <c r="BL279" s="20" t="s">
        <v>173</v>
      </c>
      <c r="BM279" s="226" t="s">
        <v>603</v>
      </c>
    </row>
    <row r="280" s="2" customFormat="1">
      <c r="A280" s="41"/>
      <c r="B280" s="42"/>
      <c r="C280" s="43"/>
      <c r="D280" s="228" t="s">
        <v>175</v>
      </c>
      <c r="E280" s="43"/>
      <c r="F280" s="229" t="s">
        <v>604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175</v>
      </c>
      <c r="AU280" s="20" t="s">
        <v>81</v>
      </c>
    </row>
    <row r="281" s="13" customFormat="1">
      <c r="A281" s="13"/>
      <c r="B281" s="233"/>
      <c r="C281" s="234"/>
      <c r="D281" s="235" t="s">
        <v>177</v>
      </c>
      <c r="E281" s="236" t="s">
        <v>19</v>
      </c>
      <c r="F281" s="237" t="s">
        <v>659</v>
      </c>
      <c r="G281" s="234"/>
      <c r="H281" s="236" t="s">
        <v>19</v>
      </c>
      <c r="I281" s="238"/>
      <c r="J281" s="234"/>
      <c r="K281" s="234"/>
      <c r="L281" s="239"/>
      <c r="M281" s="240"/>
      <c r="N281" s="241"/>
      <c r="O281" s="241"/>
      <c r="P281" s="241"/>
      <c r="Q281" s="241"/>
      <c r="R281" s="241"/>
      <c r="S281" s="241"/>
      <c r="T281" s="242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3" t="s">
        <v>177</v>
      </c>
      <c r="AU281" s="243" t="s">
        <v>81</v>
      </c>
      <c r="AV281" s="13" t="s">
        <v>79</v>
      </c>
      <c r="AW281" s="13" t="s">
        <v>33</v>
      </c>
      <c r="AX281" s="13" t="s">
        <v>71</v>
      </c>
      <c r="AY281" s="243" t="s">
        <v>166</v>
      </c>
    </row>
    <row r="282" s="13" customFormat="1">
      <c r="A282" s="13"/>
      <c r="B282" s="233"/>
      <c r="C282" s="234"/>
      <c r="D282" s="235" t="s">
        <v>177</v>
      </c>
      <c r="E282" s="236" t="s">
        <v>19</v>
      </c>
      <c r="F282" s="237" t="s">
        <v>690</v>
      </c>
      <c r="G282" s="234"/>
      <c r="H282" s="236" t="s">
        <v>19</v>
      </c>
      <c r="I282" s="238"/>
      <c r="J282" s="234"/>
      <c r="K282" s="234"/>
      <c r="L282" s="239"/>
      <c r="M282" s="240"/>
      <c r="N282" s="241"/>
      <c r="O282" s="241"/>
      <c r="P282" s="241"/>
      <c r="Q282" s="241"/>
      <c r="R282" s="241"/>
      <c r="S282" s="241"/>
      <c r="T282" s="242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3" t="s">
        <v>177</v>
      </c>
      <c r="AU282" s="243" t="s">
        <v>81</v>
      </c>
      <c r="AV282" s="13" t="s">
        <v>79</v>
      </c>
      <c r="AW282" s="13" t="s">
        <v>33</v>
      </c>
      <c r="AX282" s="13" t="s">
        <v>71</v>
      </c>
      <c r="AY282" s="243" t="s">
        <v>166</v>
      </c>
    </row>
    <row r="283" s="14" customFormat="1">
      <c r="A283" s="14"/>
      <c r="B283" s="244"/>
      <c r="C283" s="245"/>
      <c r="D283" s="235" t="s">
        <v>177</v>
      </c>
      <c r="E283" s="246" t="s">
        <v>19</v>
      </c>
      <c r="F283" s="247" t="s">
        <v>315</v>
      </c>
      <c r="G283" s="245"/>
      <c r="H283" s="248">
        <v>16</v>
      </c>
      <c r="I283" s="249"/>
      <c r="J283" s="245"/>
      <c r="K283" s="245"/>
      <c r="L283" s="250"/>
      <c r="M283" s="251"/>
      <c r="N283" s="252"/>
      <c r="O283" s="252"/>
      <c r="P283" s="252"/>
      <c r="Q283" s="252"/>
      <c r="R283" s="252"/>
      <c r="S283" s="252"/>
      <c r="T283" s="253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4" t="s">
        <v>177</v>
      </c>
      <c r="AU283" s="254" t="s">
        <v>81</v>
      </c>
      <c r="AV283" s="14" t="s">
        <v>81</v>
      </c>
      <c r="AW283" s="14" t="s">
        <v>33</v>
      </c>
      <c r="AX283" s="14" t="s">
        <v>71</v>
      </c>
      <c r="AY283" s="254" t="s">
        <v>166</v>
      </c>
    </row>
    <row r="284" s="15" customFormat="1">
      <c r="A284" s="15"/>
      <c r="B284" s="255"/>
      <c r="C284" s="256"/>
      <c r="D284" s="235" t="s">
        <v>177</v>
      </c>
      <c r="E284" s="257" t="s">
        <v>19</v>
      </c>
      <c r="F284" s="258" t="s">
        <v>180</v>
      </c>
      <c r="G284" s="256"/>
      <c r="H284" s="259">
        <v>16</v>
      </c>
      <c r="I284" s="260"/>
      <c r="J284" s="256"/>
      <c r="K284" s="256"/>
      <c r="L284" s="261"/>
      <c r="M284" s="262"/>
      <c r="N284" s="263"/>
      <c r="O284" s="263"/>
      <c r="P284" s="263"/>
      <c r="Q284" s="263"/>
      <c r="R284" s="263"/>
      <c r="S284" s="263"/>
      <c r="T284" s="264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65" t="s">
        <v>177</v>
      </c>
      <c r="AU284" s="265" t="s">
        <v>81</v>
      </c>
      <c r="AV284" s="15" t="s">
        <v>173</v>
      </c>
      <c r="AW284" s="15" t="s">
        <v>33</v>
      </c>
      <c r="AX284" s="15" t="s">
        <v>79</v>
      </c>
      <c r="AY284" s="265" t="s">
        <v>166</v>
      </c>
    </row>
    <row r="285" s="2" customFormat="1" ht="21.75" customHeight="1">
      <c r="A285" s="41"/>
      <c r="B285" s="42"/>
      <c r="C285" s="215" t="s">
        <v>325</v>
      </c>
      <c r="D285" s="215" t="s">
        <v>168</v>
      </c>
      <c r="E285" s="216" t="s">
        <v>606</v>
      </c>
      <c r="F285" s="217" t="s">
        <v>607</v>
      </c>
      <c r="G285" s="218" t="s">
        <v>171</v>
      </c>
      <c r="H285" s="219">
        <v>16</v>
      </c>
      <c r="I285" s="220"/>
      <c r="J285" s="221">
        <f>ROUND(I285*H285,2)</f>
        <v>0</v>
      </c>
      <c r="K285" s="217" t="s">
        <v>172</v>
      </c>
      <c r="L285" s="47"/>
      <c r="M285" s="222" t="s">
        <v>19</v>
      </c>
      <c r="N285" s="223" t="s">
        <v>42</v>
      </c>
      <c r="O285" s="87"/>
      <c r="P285" s="224">
        <f>O285*H285</f>
        <v>0</v>
      </c>
      <c r="Q285" s="224">
        <v>0.00027999999999999998</v>
      </c>
      <c r="R285" s="224">
        <f>Q285*H285</f>
        <v>0.0044799999999999996</v>
      </c>
      <c r="S285" s="224">
        <v>0</v>
      </c>
      <c r="T285" s="225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6" t="s">
        <v>173</v>
      </c>
      <c r="AT285" s="226" t="s">
        <v>168</v>
      </c>
      <c r="AU285" s="226" t="s">
        <v>81</v>
      </c>
      <c r="AY285" s="20" t="s">
        <v>166</v>
      </c>
      <c r="BE285" s="227">
        <f>IF(N285="základní",J285,0)</f>
        <v>0</v>
      </c>
      <c r="BF285" s="227">
        <f>IF(N285="snížená",J285,0)</f>
        <v>0</v>
      </c>
      <c r="BG285" s="227">
        <f>IF(N285="zákl. přenesená",J285,0)</f>
        <v>0</v>
      </c>
      <c r="BH285" s="227">
        <f>IF(N285="sníž. přenesená",J285,0)</f>
        <v>0</v>
      </c>
      <c r="BI285" s="227">
        <f>IF(N285="nulová",J285,0)</f>
        <v>0</v>
      </c>
      <c r="BJ285" s="20" t="s">
        <v>79</v>
      </c>
      <c r="BK285" s="227">
        <f>ROUND(I285*H285,2)</f>
        <v>0</v>
      </c>
      <c r="BL285" s="20" t="s">
        <v>173</v>
      </c>
      <c r="BM285" s="226" t="s">
        <v>608</v>
      </c>
    </row>
    <row r="286" s="2" customFormat="1">
      <c r="A286" s="41"/>
      <c r="B286" s="42"/>
      <c r="C286" s="43"/>
      <c r="D286" s="228" t="s">
        <v>175</v>
      </c>
      <c r="E286" s="43"/>
      <c r="F286" s="229" t="s">
        <v>609</v>
      </c>
      <c r="G286" s="43"/>
      <c r="H286" s="43"/>
      <c r="I286" s="230"/>
      <c r="J286" s="43"/>
      <c r="K286" s="43"/>
      <c r="L286" s="47"/>
      <c r="M286" s="231"/>
      <c r="N286" s="232"/>
      <c r="O286" s="87"/>
      <c r="P286" s="87"/>
      <c r="Q286" s="87"/>
      <c r="R286" s="87"/>
      <c r="S286" s="87"/>
      <c r="T286" s="88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T286" s="20" t="s">
        <v>175</v>
      </c>
      <c r="AU286" s="20" t="s">
        <v>81</v>
      </c>
    </row>
    <row r="287" s="13" customFormat="1">
      <c r="A287" s="13"/>
      <c r="B287" s="233"/>
      <c r="C287" s="234"/>
      <c r="D287" s="235" t="s">
        <v>177</v>
      </c>
      <c r="E287" s="236" t="s">
        <v>19</v>
      </c>
      <c r="F287" s="237" t="s">
        <v>659</v>
      </c>
      <c r="G287" s="234"/>
      <c r="H287" s="236" t="s">
        <v>19</v>
      </c>
      <c r="I287" s="238"/>
      <c r="J287" s="234"/>
      <c r="K287" s="234"/>
      <c r="L287" s="239"/>
      <c r="M287" s="240"/>
      <c r="N287" s="241"/>
      <c r="O287" s="241"/>
      <c r="P287" s="241"/>
      <c r="Q287" s="241"/>
      <c r="R287" s="241"/>
      <c r="S287" s="241"/>
      <c r="T287" s="242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3" t="s">
        <v>177</v>
      </c>
      <c r="AU287" s="243" t="s">
        <v>81</v>
      </c>
      <c r="AV287" s="13" t="s">
        <v>79</v>
      </c>
      <c r="AW287" s="13" t="s">
        <v>33</v>
      </c>
      <c r="AX287" s="13" t="s">
        <v>71</v>
      </c>
      <c r="AY287" s="243" t="s">
        <v>166</v>
      </c>
    </row>
    <row r="288" s="13" customFormat="1">
      <c r="A288" s="13"/>
      <c r="B288" s="233"/>
      <c r="C288" s="234"/>
      <c r="D288" s="235" t="s">
        <v>177</v>
      </c>
      <c r="E288" s="236" t="s">
        <v>19</v>
      </c>
      <c r="F288" s="237" t="s">
        <v>690</v>
      </c>
      <c r="G288" s="234"/>
      <c r="H288" s="236" t="s">
        <v>19</v>
      </c>
      <c r="I288" s="238"/>
      <c r="J288" s="234"/>
      <c r="K288" s="234"/>
      <c r="L288" s="239"/>
      <c r="M288" s="240"/>
      <c r="N288" s="241"/>
      <c r="O288" s="241"/>
      <c r="P288" s="241"/>
      <c r="Q288" s="241"/>
      <c r="R288" s="241"/>
      <c r="S288" s="241"/>
      <c r="T288" s="242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3" t="s">
        <v>177</v>
      </c>
      <c r="AU288" s="243" t="s">
        <v>81</v>
      </c>
      <c r="AV288" s="13" t="s">
        <v>79</v>
      </c>
      <c r="AW288" s="13" t="s">
        <v>33</v>
      </c>
      <c r="AX288" s="13" t="s">
        <v>71</v>
      </c>
      <c r="AY288" s="243" t="s">
        <v>166</v>
      </c>
    </row>
    <row r="289" s="14" customFormat="1">
      <c r="A289" s="14"/>
      <c r="B289" s="244"/>
      <c r="C289" s="245"/>
      <c r="D289" s="235" t="s">
        <v>177</v>
      </c>
      <c r="E289" s="246" t="s">
        <v>19</v>
      </c>
      <c r="F289" s="247" t="s">
        <v>315</v>
      </c>
      <c r="G289" s="245"/>
      <c r="H289" s="248">
        <v>16</v>
      </c>
      <c r="I289" s="249"/>
      <c r="J289" s="245"/>
      <c r="K289" s="245"/>
      <c r="L289" s="250"/>
      <c r="M289" s="251"/>
      <c r="N289" s="252"/>
      <c r="O289" s="252"/>
      <c r="P289" s="252"/>
      <c r="Q289" s="252"/>
      <c r="R289" s="252"/>
      <c r="S289" s="252"/>
      <c r="T289" s="253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4" t="s">
        <v>177</v>
      </c>
      <c r="AU289" s="254" t="s">
        <v>81</v>
      </c>
      <c r="AV289" s="14" t="s">
        <v>81</v>
      </c>
      <c r="AW289" s="14" t="s">
        <v>33</v>
      </c>
      <c r="AX289" s="14" t="s">
        <v>71</v>
      </c>
      <c r="AY289" s="254" t="s">
        <v>166</v>
      </c>
    </row>
    <row r="290" s="15" customFormat="1">
      <c r="A290" s="15"/>
      <c r="B290" s="255"/>
      <c r="C290" s="256"/>
      <c r="D290" s="235" t="s">
        <v>177</v>
      </c>
      <c r="E290" s="257" t="s">
        <v>19</v>
      </c>
      <c r="F290" s="258" t="s">
        <v>180</v>
      </c>
      <c r="G290" s="256"/>
      <c r="H290" s="259">
        <v>16</v>
      </c>
      <c r="I290" s="260"/>
      <c r="J290" s="256"/>
      <c r="K290" s="256"/>
      <c r="L290" s="261"/>
      <c r="M290" s="262"/>
      <c r="N290" s="263"/>
      <c r="O290" s="263"/>
      <c r="P290" s="263"/>
      <c r="Q290" s="263"/>
      <c r="R290" s="263"/>
      <c r="S290" s="263"/>
      <c r="T290" s="264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T290" s="265" t="s">
        <v>177</v>
      </c>
      <c r="AU290" s="265" t="s">
        <v>81</v>
      </c>
      <c r="AV290" s="15" t="s">
        <v>173</v>
      </c>
      <c r="AW290" s="15" t="s">
        <v>33</v>
      </c>
      <c r="AX290" s="15" t="s">
        <v>79</v>
      </c>
      <c r="AY290" s="265" t="s">
        <v>166</v>
      </c>
    </row>
    <row r="291" s="2" customFormat="1" ht="24.15" customHeight="1">
      <c r="A291" s="41"/>
      <c r="B291" s="42"/>
      <c r="C291" s="283" t="s">
        <v>332</v>
      </c>
      <c r="D291" s="283" t="s">
        <v>392</v>
      </c>
      <c r="E291" s="284" t="s">
        <v>611</v>
      </c>
      <c r="F291" s="285" t="s">
        <v>612</v>
      </c>
      <c r="G291" s="286" t="s">
        <v>613</v>
      </c>
      <c r="H291" s="287">
        <v>0.16</v>
      </c>
      <c r="I291" s="288"/>
      <c r="J291" s="289">
        <f>ROUND(I291*H291,2)</f>
        <v>0</v>
      </c>
      <c r="K291" s="285" t="s">
        <v>172</v>
      </c>
      <c r="L291" s="290"/>
      <c r="M291" s="291" t="s">
        <v>19</v>
      </c>
      <c r="N291" s="292" t="s">
        <v>42</v>
      </c>
      <c r="O291" s="87"/>
      <c r="P291" s="224">
        <f>O291*H291</f>
        <v>0</v>
      </c>
      <c r="Q291" s="224">
        <v>0.0033300000000000001</v>
      </c>
      <c r="R291" s="224">
        <f>Q291*H291</f>
        <v>0.00053280000000000005</v>
      </c>
      <c r="S291" s="224">
        <v>0</v>
      </c>
      <c r="T291" s="225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6" t="s">
        <v>226</v>
      </c>
      <c r="AT291" s="226" t="s">
        <v>392</v>
      </c>
      <c r="AU291" s="226" t="s">
        <v>81</v>
      </c>
      <c r="AY291" s="20" t="s">
        <v>166</v>
      </c>
      <c r="BE291" s="227">
        <f>IF(N291="základní",J291,0)</f>
        <v>0</v>
      </c>
      <c r="BF291" s="227">
        <f>IF(N291="snížená",J291,0)</f>
        <v>0</v>
      </c>
      <c r="BG291" s="227">
        <f>IF(N291="zákl. přenesená",J291,0)</f>
        <v>0</v>
      </c>
      <c r="BH291" s="227">
        <f>IF(N291="sníž. přenesená",J291,0)</f>
        <v>0</v>
      </c>
      <c r="BI291" s="227">
        <f>IF(N291="nulová",J291,0)</f>
        <v>0</v>
      </c>
      <c r="BJ291" s="20" t="s">
        <v>79</v>
      </c>
      <c r="BK291" s="227">
        <f>ROUND(I291*H291,2)</f>
        <v>0</v>
      </c>
      <c r="BL291" s="20" t="s">
        <v>173</v>
      </c>
      <c r="BM291" s="226" t="s">
        <v>614</v>
      </c>
    </row>
    <row r="292" s="13" customFormat="1">
      <c r="A292" s="13"/>
      <c r="B292" s="233"/>
      <c r="C292" s="234"/>
      <c r="D292" s="235" t="s">
        <v>177</v>
      </c>
      <c r="E292" s="236" t="s">
        <v>19</v>
      </c>
      <c r="F292" s="237" t="s">
        <v>659</v>
      </c>
      <c r="G292" s="234"/>
      <c r="H292" s="236" t="s">
        <v>19</v>
      </c>
      <c r="I292" s="238"/>
      <c r="J292" s="234"/>
      <c r="K292" s="234"/>
      <c r="L292" s="239"/>
      <c r="M292" s="240"/>
      <c r="N292" s="241"/>
      <c r="O292" s="241"/>
      <c r="P292" s="241"/>
      <c r="Q292" s="241"/>
      <c r="R292" s="241"/>
      <c r="S292" s="241"/>
      <c r="T292" s="242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3" t="s">
        <v>177</v>
      </c>
      <c r="AU292" s="243" t="s">
        <v>81</v>
      </c>
      <c r="AV292" s="13" t="s">
        <v>79</v>
      </c>
      <c r="AW292" s="13" t="s">
        <v>33</v>
      </c>
      <c r="AX292" s="13" t="s">
        <v>71</v>
      </c>
      <c r="AY292" s="243" t="s">
        <v>166</v>
      </c>
    </row>
    <row r="293" s="13" customFormat="1">
      <c r="A293" s="13"/>
      <c r="B293" s="233"/>
      <c r="C293" s="234"/>
      <c r="D293" s="235" t="s">
        <v>177</v>
      </c>
      <c r="E293" s="236" t="s">
        <v>19</v>
      </c>
      <c r="F293" s="237" t="s">
        <v>690</v>
      </c>
      <c r="G293" s="234"/>
      <c r="H293" s="236" t="s">
        <v>19</v>
      </c>
      <c r="I293" s="238"/>
      <c r="J293" s="234"/>
      <c r="K293" s="234"/>
      <c r="L293" s="239"/>
      <c r="M293" s="240"/>
      <c r="N293" s="241"/>
      <c r="O293" s="241"/>
      <c r="P293" s="241"/>
      <c r="Q293" s="241"/>
      <c r="R293" s="241"/>
      <c r="S293" s="241"/>
      <c r="T293" s="242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3" t="s">
        <v>177</v>
      </c>
      <c r="AU293" s="243" t="s">
        <v>81</v>
      </c>
      <c r="AV293" s="13" t="s">
        <v>79</v>
      </c>
      <c r="AW293" s="13" t="s">
        <v>33</v>
      </c>
      <c r="AX293" s="13" t="s">
        <v>71</v>
      </c>
      <c r="AY293" s="243" t="s">
        <v>166</v>
      </c>
    </row>
    <row r="294" s="14" customFormat="1">
      <c r="A294" s="14"/>
      <c r="B294" s="244"/>
      <c r="C294" s="245"/>
      <c r="D294" s="235" t="s">
        <v>177</v>
      </c>
      <c r="E294" s="246" t="s">
        <v>19</v>
      </c>
      <c r="F294" s="247" t="s">
        <v>703</v>
      </c>
      <c r="G294" s="245"/>
      <c r="H294" s="248">
        <v>0.16</v>
      </c>
      <c r="I294" s="249"/>
      <c r="J294" s="245"/>
      <c r="K294" s="245"/>
      <c r="L294" s="250"/>
      <c r="M294" s="251"/>
      <c r="N294" s="252"/>
      <c r="O294" s="252"/>
      <c r="P294" s="252"/>
      <c r="Q294" s="252"/>
      <c r="R294" s="252"/>
      <c r="S294" s="252"/>
      <c r="T294" s="253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4" t="s">
        <v>177</v>
      </c>
      <c r="AU294" s="254" t="s">
        <v>81</v>
      </c>
      <c r="AV294" s="14" t="s">
        <v>81</v>
      </c>
      <c r="AW294" s="14" t="s">
        <v>33</v>
      </c>
      <c r="AX294" s="14" t="s">
        <v>71</v>
      </c>
      <c r="AY294" s="254" t="s">
        <v>166</v>
      </c>
    </row>
    <row r="295" s="15" customFormat="1">
      <c r="A295" s="15"/>
      <c r="B295" s="255"/>
      <c r="C295" s="256"/>
      <c r="D295" s="235" t="s">
        <v>177</v>
      </c>
      <c r="E295" s="257" t="s">
        <v>19</v>
      </c>
      <c r="F295" s="258" t="s">
        <v>180</v>
      </c>
      <c r="G295" s="256"/>
      <c r="H295" s="259">
        <v>0.16</v>
      </c>
      <c r="I295" s="260"/>
      <c r="J295" s="256"/>
      <c r="K295" s="256"/>
      <c r="L295" s="261"/>
      <c r="M295" s="262"/>
      <c r="N295" s="263"/>
      <c r="O295" s="263"/>
      <c r="P295" s="263"/>
      <c r="Q295" s="263"/>
      <c r="R295" s="263"/>
      <c r="S295" s="263"/>
      <c r="T295" s="264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T295" s="265" t="s">
        <v>177</v>
      </c>
      <c r="AU295" s="265" t="s">
        <v>81</v>
      </c>
      <c r="AV295" s="15" t="s">
        <v>173</v>
      </c>
      <c r="AW295" s="15" t="s">
        <v>33</v>
      </c>
      <c r="AX295" s="15" t="s">
        <v>79</v>
      </c>
      <c r="AY295" s="265" t="s">
        <v>166</v>
      </c>
    </row>
    <row r="296" s="2" customFormat="1" ht="24.15" customHeight="1">
      <c r="A296" s="41"/>
      <c r="B296" s="42"/>
      <c r="C296" s="283" t="s">
        <v>338</v>
      </c>
      <c r="D296" s="283" t="s">
        <v>392</v>
      </c>
      <c r="E296" s="284" t="s">
        <v>617</v>
      </c>
      <c r="F296" s="285" t="s">
        <v>618</v>
      </c>
      <c r="G296" s="286" t="s">
        <v>613</v>
      </c>
      <c r="H296" s="287">
        <v>0.16</v>
      </c>
      <c r="I296" s="288"/>
      <c r="J296" s="289">
        <f>ROUND(I296*H296,2)</f>
        <v>0</v>
      </c>
      <c r="K296" s="285" t="s">
        <v>172</v>
      </c>
      <c r="L296" s="290"/>
      <c r="M296" s="291" t="s">
        <v>19</v>
      </c>
      <c r="N296" s="292" t="s">
        <v>42</v>
      </c>
      <c r="O296" s="87"/>
      <c r="P296" s="224">
        <f>O296*H296</f>
        <v>0</v>
      </c>
      <c r="Q296" s="224">
        <v>0.0011299999999999999</v>
      </c>
      <c r="R296" s="224">
        <f>Q296*H296</f>
        <v>0.0001808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226</v>
      </c>
      <c r="AT296" s="226" t="s">
        <v>392</v>
      </c>
      <c r="AU296" s="226" t="s">
        <v>81</v>
      </c>
      <c r="AY296" s="20" t="s">
        <v>166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79</v>
      </c>
      <c r="BK296" s="227">
        <f>ROUND(I296*H296,2)</f>
        <v>0</v>
      </c>
      <c r="BL296" s="20" t="s">
        <v>173</v>
      </c>
      <c r="BM296" s="226" t="s">
        <v>619</v>
      </c>
    </row>
    <row r="297" s="13" customFormat="1">
      <c r="A297" s="13"/>
      <c r="B297" s="233"/>
      <c r="C297" s="234"/>
      <c r="D297" s="235" t="s">
        <v>177</v>
      </c>
      <c r="E297" s="236" t="s">
        <v>19</v>
      </c>
      <c r="F297" s="237" t="s">
        <v>659</v>
      </c>
      <c r="G297" s="234"/>
      <c r="H297" s="236" t="s">
        <v>19</v>
      </c>
      <c r="I297" s="238"/>
      <c r="J297" s="234"/>
      <c r="K297" s="234"/>
      <c r="L297" s="239"/>
      <c r="M297" s="240"/>
      <c r="N297" s="241"/>
      <c r="O297" s="241"/>
      <c r="P297" s="241"/>
      <c r="Q297" s="241"/>
      <c r="R297" s="241"/>
      <c r="S297" s="241"/>
      <c r="T297" s="242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3" t="s">
        <v>177</v>
      </c>
      <c r="AU297" s="243" t="s">
        <v>81</v>
      </c>
      <c r="AV297" s="13" t="s">
        <v>79</v>
      </c>
      <c r="AW297" s="13" t="s">
        <v>33</v>
      </c>
      <c r="AX297" s="13" t="s">
        <v>71</v>
      </c>
      <c r="AY297" s="243" t="s">
        <v>166</v>
      </c>
    </row>
    <row r="298" s="13" customFormat="1">
      <c r="A298" s="13"/>
      <c r="B298" s="233"/>
      <c r="C298" s="234"/>
      <c r="D298" s="235" t="s">
        <v>177</v>
      </c>
      <c r="E298" s="236" t="s">
        <v>19</v>
      </c>
      <c r="F298" s="237" t="s">
        <v>690</v>
      </c>
      <c r="G298" s="234"/>
      <c r="H298" s="236" t="s">
        <v>19</v>
      </c>
      <c r="I298" s="238"/>
      <c r="J298" s="234"/>
      <c r="K298" s="234"/>
      <c r="L298" s="239"/>
      <c r="M298" s="240"/>
      <c r="N298" s="241"/>
      <c r="O298" s="241"/>
      <c r="P298" s="241"/>
      <c r="Q298" s="241"/>
      <c r="R298" s="241"/>
      <c r="S298" s="241"/>
      <c r="T298" s="242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3" t="s">
        <v>177</v>
      </c>
      <c r="AU298" s="243" t="s">
        <v>81</v>
      </c>
      <c r="AV298" s="13" t="s">
        <v>79</v>
      </c>
      <c r="AW298" s="13" t="s">
        <v>33</v>
      </c>
      <c r="AX298" s="13" t="s">
        <v>71</v>
      </c>
      <c r="AY298" s="243" t="s">
        <v>166</v>
      </c>
    </row>
    <row r="299" s="14" customFormat="1">
      <c r="A299" s="14"/>
      <c r="B299" s="244"/>
      <c r="C299" s="245"/>
      <c r="D299" s="235" t="s">
        <v>177</v>
      </c>
      <c r="E299" s="246" t="s">
        <v>19</v>
      </c>
      <c r="F299" s="247" t="s">
        <v>703</v>
      </c>
      <c r="G299" s="245"/>
      <c r="H299" s="248">
        <v>0.16</v>
      </c>
      <c r="I299" s="249"/>
      <c r="J299" s="245"/>
      <c r="K299" s="245"/>
      <c r="L299" s="250"/>
      <c r="M299" s="251"/>
      <c r="N299" s="252"/>
      <c r="O299" s="252"/>
      <c r="P299" s="252"/>
      <c r="Q299" s="252"/>
      <c r="R299" s="252"/>
      <c r="S299" s="252"/>
      <c r="T299" s="253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4" t="s">
        <v>177</v>
      </c>
      <c r="AU299" s="254" t="s">
        <v>81</v>
      </c>
      <c r="AV299" s="14" t="s">
        <v>81</v>
      </c>
      <c r="AW299" s="14" t="s">
        <v>33</v>
      </c>
      <c r="AX299" s="14" t="s">
        <v>71</v>
      </c>
      <c r="AY299" s="254" t="s">
        <v>166</v>
      </c>
    </row>
    <row r="300" s="15" customFormat="1">
      <c r="A300" s="15"/>
      <c r="B300" s="255"/>
      <c r="C300" s="256"/>
      <c r="D300" s="235" t="s">
        <v>177</v>
      </c>
      <c r="E300" s="257" t="s">
        <v>19</v>
      </c>
      <c r="F300" s="258" t="s">
        <v>180</v>
      </c>
      <c r="G300" s="256"/>
      <c r="H300" s="259">
        <v>0.16</v>
      </c>
      <c r="I300" s="260"/>
      <c r="J300" s="256"/>
      <c r="K300" s="256"/>
      <c r="L300" s="261"/>
      <c r="M300" s="262"/>
      <c r="N300" s="263"/>
      <c r="O300" s="263"/>
      <c r="P300" s="263"/>
      <c r="Q300" s="263"/>
      <c r="R300" s="263"/>
      <c r="S300" s="263"/>
      <c r="T300" s="264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65" t="s">
        <v>177</v>
      </c>
      <c r="AU300" s="265" t="s">
        <v>81</v>
      </c>
      <c r="AV300" s="15" t="s">
        <v>173</v>
      </c>
      <c r="AW300" s="15" t="s">
        <v>33</v>
      </c>
      <c r="AX300" s="15" t="s">
        <v>79</v>
      </c>
      <c r="AY300" s="265" t="s">
        <v>166</v>
      </c>
    </row>
    <row r="301" s="12" customFormat="1" ht="22.8" customHeight="1">
      <c r="A301" s="12"/>
      <c r="B301" s="199"/>
      <c r="C301" s="200"/>
      <c r="D301" s="201" t="s">
        <v>70</v>
      </c>
      <c r="E301" s="213" t="s">
        <v>323</v>
      </c>
      <c r="F301" s="213" t="s">
        <v>324</v>
      </c>
      <c r="G301" s="200"/>
      <c r="H301" s="200"/>
      <c r="I301" s="203"/>
      <c r="J301" s="214">
        <f>BK301</f>
        <v>0</v>
      </c>
      <c r="K301" s="200"/>
      <c r="L301" s="205"/>
      <c r="M301" s="206"/>
      <c r="N301" s="207"/>
      <c r="O301" s="207"/>
      <c r="P301" s="208">
        <f>SUM(P302:P303)</f>
        <v>0</v>
      </c>
      <c r="Q301" s="207"/>
      <c r="R301" s="208">
        <f>SUM(R302:R303)</f>
        <v>0</v>
      </c>
      <c r="S301" s="207"/>
      <c r="T301" s="209">
        <f>SUM(T302:T303)</f>
        <v>0</v>
      </c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R301" s="210" t="s">
        <v>79</v>
      </c>
      <c r="AT301" s="211" t="s">
        <v>70</v>
      </c>
      <c r="AU301" s="211" t="s">
        <v>79</v>
      </c>
      <c r="AY301" s="210" t="s">
        <v>166</v>
      </c>
      <c r="BK301" s="212">
        <f>SUM(BK302:BK303)</f>
        <v>0</v>
      </c>
    </row>
    <row r="302" s="2" customFormat="1" ht="37.8" customHeight="1">
      <c r="A302" s="41"/>
      <c r="B302" s="42"/>
      <c r="C302" s="215" t="s">
        <v>344</v>
      </c>
      <c r="D302" s="215" t="s">
        <v>168</v>
      </c>
      <c r="E302" s="216" t="s">
        <v>326</v>
      </c>
      <c r="F302" s="217" t="s">
        <v>327</v>
      </c>
      <c r="G302" s="218" t="s">
        <v>234</v>
      </c>
      <c r="H302" s="219">
        <v>102.15300000000001</v>
      </c>
      <c r="I302" s="220"/>
      <c r="J302" s="221">
        <f>ROUND(I302*H302,2)</f>
        <v>0</v>
      </c>
      <c r="K302" s="217" t="s">
        <v>172</v>
      </c>
      <c r="L302" s="47"/>
      <c r="M302" s="222" t="s">
        <v>19</v>
      </c>
      <c r="N302" s="223" t="s">
        <v>42</v>
      </c>
      <c r="O302" s="87"/>
      <c r="P302" s="224">
        <f>O302*H302</f>
        <v>0</v>
      </c>
      <c r="Q302" s="224">
        <v>0</v>
      </c>
      <c r="R302" s="224">
        <f>Q302*H302</f>
        <v>0</v>
      </c>
      <c r="S302" s="224">
        <v>0</v>
      </c>
      <c r="T302" s="225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26" t="s">
        <v>173</v>
      </c>
      <c r="AT302" s="226" t="s">
        <v>168</v>
      </c>
      <c r="AU302" s="226" t="s">
        <v>81</v>
      </c>
      <c r="AY302" s="20" t="s">
        <v>166</v>
      </c>
      <c r="BE302" s="227">
        <f>IF(N302="základní",J302,0)</f>
        <v>0</v>
      </c>
      <c r="BF302" s="227">
        <f>IF(N302="snížená",J302,0)</f>
        <v>0</v>
      </c>
      <c r="BG302" s="227">
        <f>IF(N302="zákl. přenesená",J302,0)</f>
        <v>0</v>
      </c>
      <c r="BH302" s="227">
        <f>IF(N302="sníž. přenesená",J302,0)</f>
        <v>0</v>
      </c>
      <c r="BI302" s="227">
        <f>IF(N302="nulová",J302,0)</f>
        <v>0</v>
      </c>
      <c r="BJ302" s="20" t="s">
        <v>79</v>
      </c>
      <c r="BK302" s="227">
        <f>ROUND(I302*H302,2)</f>
        <v>0</v>
      </c>
      <c r="BL302" s="20" t="s">
        <v>173</v>
      </c>
      <c r="BM302" s="226" t="s">
        <v>531</v>
      </c>
    </row>
    <row r="303" s="2" customFormat="1">
      <c r="A303" s="41"/>
      <c r="B303" s="42"/>
      <c r="C303" s="43"/>
      <c r="D303" s="228" t="s">
        <v>175</v>
      </c>
      <c r="E303" s="43"/>
      <c r="F303" s="229" t="s">
        <v>329</v>
      </c>
      <c r="G303" s="43"/>
      <c r="H303" s="43"/>
      <c r="I303" s="230"/>
      <c r="J303" s="43"/>
      <c r="K303" s="43"/>
      <c r="L303" s="47"/>
      <c r="M303" s="231"/>
      <c r="N303" s="232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175</v>
      </c>
      <c r="AU303" s="20" t="s">
        <v>81</v>
      </c>
    </row>
    <row r="304" s="12" customFormat="1" ht="25.92" customHeight="1">
      <c r="A304" s="12"/>
      <c r="B304" s="199"/>
      <c r="C304" s="200"/>
      <c r="D304" s="201" t="s">
        <v>70</v>
      </c>
      <c r="E304" s="202" t="s">
        <v>379</v>
      </c>
      <c r="F304" s="202" t="s">
        <v>380</v>
      </c>
      <c r="G304" s="200"/>
      <c r="H304" s="200"/>
      <c r="I304" s="203"/>
      <c r="J304" s="204">
        <f>BK304</f>
        <v>0</v>
      </c>
      <c r="K304" s="200"/>
      <c r="L304" s="205"/>
      <c r="M304" s="206"/>
      <c r="N304" s="207"/>
      <c r="O304" s="207"/>
      <c r="P304" s="208">
        <f>P305+P360+P379</f>
        <v>0</v>
      </c>
      <c r="Q304" s="207"/>
      <c r="R304" s="208">
        <f>R305+R360+R379</f>
        <v>0.52504408000000002</v>
      </c>
      <c r="S304" s="207"/>
      <c r="T304" s="209">
        <f>T305+T360+T379</f>
        <v>0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210" t="s">
        <v>81</v>
      </c>
      <c r="AT304" s="211" t="s">
        <v>70</v>
      </c>
      <c r="AU304" s="211" t="s">
        <v>71</v>
      </c>
      <c r="AY304" s="210" t="s">
        <v>166</v>
      </c>
      <c r="BK304" s="212">
        <f>BK305+BK360+BK379</f>
        <v>0</v>
      </c>
    </row>
    <row r="305" s="12" customFormat="1" ht="22.8" customHeight="1">
      <c r="A305" s="12"/>
      <c r="B305" s="199"/>
      <c r="C305" s="200"/>
      <c r="D305" s="201" t="s">
        <v>70</v>
      </c>
      <c r="E305" s="213" t="s">
        <v>381</v>
      </c>
      <c r="F305" s="213" t="s">
        <v>382</v>
      </c>
      <c r="G305" s="200"/>
      <c r="H305" s="200"/>
      <c r="I305" s="203"/>
      <c r="J305" s="214">
        <f>BK305</f>
        <v>0</v>
      </c>
      <c r="K305" s="200"/>
      <c r="L305" s="205"/>
      <c r="M305" s="206"/>
      <c r="N305" s="207"/>
      <c r="O305" s="207"/>
      <c r="P305" s="208">
        <f>SUM(P306:P359)</f>
        <v>0</v>
      </c>
      <c r="Q305" s="207"/>
      <c r="R305" s="208">
        <f>SUM(R306:R359)</f>
        <v>0.48947658000000005</v>
      </c>
      <c r="S305" s="207"/>
      <c r="T305" s="209">
        <f>SUM(T306:T359)</f>
        <v>0</v>
      </c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R305" s="210" t="s">
        <v>81</v>
      </c>
      <c r="AT305" s="211" t="s">
        <v>70</v>
      </c>
      <c r="AU305" s="211" t="s">
        <v>79</v>
      </c>
      <c r="AY305" s="210" t="s">
        <v>166</v>
      </c>
      <c r="BK305" s="212">
        <f>SUM(BK306:BK359)</f>
        <v>0</v>
      </c>
    </row>
    <row r="306" s="2" customFormat="1" ht="16.5" customHeight="1">
      <c r="A306" s="41"/>
      <c r="B306" s="42"/>
      <c r="C306" s="215" t="s">
        <v>7</v>
      </c>
      <c r="D306" s="215" t="s">
        <v>168</v>
      </c>
      <c r="E306" s="216" t="s">
        <v>622</v>
      </c>
      <c r="F306" s="217" t="s">
        <v>623</v>
      </c>
      <c r="G306" s="218" t="s">
        <v>524</v>
      </c>
      <c r="H306" s="219">
        <v>10.140000000000001</v>
      </c>
      <c r="I306" s="220"/>
      <c r="J306" s="221">
        <f>ROUND(I306*H306,2)</f>
        <v>0</v>
      </c>
      <c r="K306" s="217" t="s">
        <v>172</v>
      </c>
      <c r="L306" s="47"/>
      <c r="M306" s="222" t="s">
        <v>19</v>
      </c>
      <c r="N306" s="223" t="s">
        <v>42</v>
      </c>
      <c r="O306" s="87"/>
      <c r="P306" s="224">
        <f>O306*H306</f>
        <v>0</v>
      </c>
      <c r="Q306" s="224">
        <v>0.00072000000000000005</v>
      </c>
      <c r="R306" s="224">
        <f>Q306*H306</f>
        <v>0.0073008000000000005</v>
      </c>
      <c r="S306" s="224">
        <v>0</v>
      </c>
      <c r="T306" s="225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6" t="s">
        <v>315</v>
      </c>
      <c r="AT306" s="226" t="s">
        <v>168</v>
      </c>
      <c r="AU306" s="226" t="s">
        <v>81</v>
      </c>
      <c r="AY306" s="20" t="s">
        <v>166</v>
      </c>
      <c r="BE306" s="227">
        <f>IF(N306="základní",J306,0)</f>
        <v>0</v>
      </c>
      <c r="BF306" s="227">
        <f>IF(N306="snížená",J306,0)</f>
        <v>0</v>
      </c>
      <c r="BG306" s="227">
        <f>IF(N306="zákl. přenesená",J306,0)</f>
        <v>0</v>
      </c>
      <c r="BH306" s="227">
        <f>IF(N306="sníž. přenesená",J306,0)</f>
        <v>0</v>
      </c>
      <c r="BI306" s="227">
        <f>IF(N306="nulová",J306,0)</f>
        <v>0</v>
      </c>
      <c r="BJ306" s="20" t="s">
        <v>79</v>
      </c>
      <c r="BK306" s="227">
        <f>ROUND(I306*H306,2)</f>
        <v>0</v>
      </c>
      <c r="BL306" s="20" t="s">
        <v>315</v>
      </c>
      <c r="BM306" s="226" t="s">
        <v>624</v>
      </c>
    </row>
    <row r="307" s="2" customFormat="1">
      <c r="A307" s="41"/>
      <c r="B307" s="42"/>
      <c r="C307" s="43"/>
      <c r="D307" s="228" t="s">
        <v>175</v>
      </c>
      <c r="E307" s="43"/>
      <c r="F307" s="229" t="s">
        <v>625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175</v>
      </c>
      <c r="AU307" s="20" t="s">
        <v>81</v>
      </c>
    </row>
    <row r="308" s="13" customFormat="1">
      <c r="A308" s="13"/>
      <c r="B308" s="233"/>
      <c r="C308" s="234"/>
      <c r="D308" s="235" t="s">
        <v>177</v>
      </c>
      <c r="E308" s="236" t="s">
        <v>19</v>
      </c>
      <c r="F308" s="237" t="s">
        <v>659</v>
      </c>
      <c r="G308" s="234"/>
      <c r="H308" s="236" t="s">
        <v>19</v>
      </c>
      <c r="I308" s="238"/>
      <c r="J308" s="234"/>
      <c r="K308" s="234"/>
      <c r="L308" s="239"/>
      <c r="M308" s="240"/>
      <c r="N308" s="241"/>
      <c r="O308" s="241"/>
      <c r="P308" s="241"/>
      <c r="Q308" s="241"/>
      <c r="R308" s="241"/>
      <c r="S308" s="241"/>
      <c r="T308" s="242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3" t="s">
        <v>177</v>
      </c>
      <c r="AU308" s="243" t="s">
        <v>81</v>
      </c>
      <c r="AV308" s="13" t="s">
        <v>79</v>
      </c>
      <c r="AW308" s="13" t="s">
        <v>33</v>
      </c>
      <c r="AX308" s="13" t="s">
        <v>71</v>
      </c>
      <c r="AY308" s="243" t="s">
        <v>166</v>
      </c>
    </row>
    <row r="309" s="13" customFormat="1">
      <c r="A309" s="13"/>
      <c r="B309" s="233"/>
      <c r="C309" s="234"/>
      <c r="D309" s="235" t="s">
        <v>177</v>
      </c>
      <c r="E309" s="236" t="s">
        <v>19</v>
      </c>
      <c r="F309" s="237" t="s">
        <v>690</v>
      </c>
      <c r="G309" s="234"/>
      <c r="H309" s="236" t="s">
        <v>19</v>
      </c>
      <c r="I309" s="238"/>
      <c r="J309" s="234"/>
      <c r="K309" s="234"/>
      <c r="L309" s="239"/>
      <c r="M309" s="240"/>
      <c r="N309" s="241"/>
      <c r="O309" s="241"/>
      <c r="P309" s="241"/>
      <c r="Q309" s="241"/>
      <c r="R309" s="241"/>
      <c r="S309" s="241"/>
      <c r="T309" s="242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3" t="s">
        <v>177</v>
      </c>
      <c r="AU309" s="243" t="s">
        <v>81</v>
      </c>
      <c r="AV309" s="13" t="s">
        <v>79</v>
      </c>
      <c r="AW309" s="13" t="s">
        <v>33</v>
      </c>
      <c r="AX309" s="13" t="s">
        <v>71</v>
      </c>
      <c r="AY309" s="243" t="s">
        <v>166</v>
      </c>
    </row>
    <row r="310" s="14" customFormat="1">
      <c r="A310" s="14"/>
      <c r="B310" s="244"/>
      <c r="C310" s="245"/>
      <c r="D310" s="235" t="s">
        <v>177</v>
      </c>
      <c r="E310" s="246" t="s">
        <v>19</v>
      </c>
      <c r="F310" s="247" t="s">
        <v>704</v>
      </c>
      <c r="G310" s="245"/>
      <c r="H310" s="248">
        <v>10.140000000000001</v>
      </c>
      <c r="I310" s="249"/>
      <c r="J310" s="245"/>
      <c r="K310" s="245"/>
      <c r="L310" s="250"/>
      <c r="M310" s="251"/>
      <c r="N310" s="252"/>
      <c r="O310" s="252"/>
      <c r="P310" s="252"/>
      <c r="Q310" s="252"/>
      <c r="R310" s="252"/>
      <c r="S310" s="252"/>
      <c r="T310" s="253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54" t="s">
        <v>177</v>
      </c>
      <c r="AU310" s="254" t="s">
        <v>81</v>
      </c>
      <c r="AV310" s="14" t="s">
        <v>81</v>
      </c>
      <c r="AW310" s="14" t="s">
        <v>33</v>
      </c>
      <c r="AX310" s="14" t="s">
        <v>71</v>
      </c>
      <c r="AY310" s="254" t="s">
        <v>166</v>
      </c>
    </row>
    <row r="311" s="15" customFormat="1">
      <c r="A311" s="15"/>
      <c r="B311" s="255"/>
      <c r="C311" s="256"/>
      <c r="D311" s="235" t="s">
        <v>177</v>
      </c>
      <c r="E311" s="257" t="s">
        <v>19</v>
      </c>
      <c r="F311" s="258" t="s">
        <v>180</v>
      </c>
      <c r="G311" s="256"/>
      <c r="H311" s="259">
        <v>10.140000000000001</v>
      </c>
      <c r="I311" s="260"/>
      <c r="J311" s="256"/>
      <c r="K311" s="256"/>
      <c r="L311" s="261"/>
      <c r="M311" s="262"/>
      <c r="N311" s="263"/>
      <c r="O311" s="263"/>
      <c r="P311" s="263"/>
      <c r="Q311" s="263"/>
      <c r="R311" s="263"/>
      <c r="S311" s="263"/>
      <c r="T311" s="264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65" t="s">
        <v>177</v>
      </c>
      <c r="AU311" s="265" t="s">
        <v>81</v>
      </c>
      <c r="AV311" s="15" t="s">
        <v>173</v>
      </c>
      <c r="AW311" s="15" t="s">
        <v>33</v>
      </c>
      <c r="AX311" s="15" t="s">
        <v>79</v>
      </c>
      <c r="AY311" s="265" t="s">
        <v>166</v>
      </c>
    </row>
    <row r="312" s="2" customFormat="1" ht="16.5" customHeight="1">
      <c r="A312" s="41"/>
      <c r="B312" s="42"/>
      <c r="C312" s="283" t="s">
        <v>600</v>
      </c>
      <c r="D312" s="283" t="s">
        <v>392</v>
      </c>
      <c r="E312" s="284" t="s">
        <v>628</v>
      </c>
      <c r="F312" s="285" t="s">
        <v>629</v>
      </c>
      <c r="G312" s="286" t="s">
        <v>234</v>
      </c>
      <c r="H312" s="287">
        <v>0.119</v>
      </c>
      <c r="I312" s="288"/>
      <c r="J312" s="289">
        <f>ROUND(I312*H312,2)</f>
        <v>0</v>
      </c>
      <c r="K312" s="285" t="s">
        <v>172</v>
      </c>
      <c r="L312" s="290"/>
      <c r="M312" s="291" t="s">
        <v>19</v>
      </c>
      <c r="N312" s="292" t="s">
        <v>42</v>
      </c>
      <c r="O312" s="87"/>
      <c r="P312" s="224">
        <f>O312*H312</f>
        <v>0</v>
      </c>
      <c r="Q312" s="224">
        <v>1</v>
      </c>
      <c r="R312" s="224">
        <f>Q312*H312</f>
        <v>0.119</v>
      </c>
      <c r="S312" s="224">
        <v>0</v>
      </c>
      <c r="T312" s="225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6" t="s">
        <v>395</v>
      </c>
      <c r="AT312" s="226" t="s">
        <v>392</v>
      </c>
      <c r="AU312" s="226" t="s">
        <v>81</v>
      </c>
      <c r="AY312" s="20" t="s">
        <v>166</v>
      </c>
      <c r="BE312" s="227">
        <f>IF(N312="základní",J312,0)</f>
        <v>0</v>
      </c>
      <c r="BF312" s="227">
        <f>IF(N312="snížená",J312,0)</f>
        <v>0</v>
      </c>
      <c r="BG312" s="227">
        <f>IF(N312="zákl. přenesená",J312,0)</f>
        <v>0</v>
      </c>
      <c r="BH312" s="227">
        <f>IF(N312="sníž. přenesená",J312,0)</f>
        <v>0</v>
      </c>
      <c r="BI312" s="227">
        <f>IF(N312="nulová",J312,0)</f>
        <v>0</v>
      </c>
      <c r="BJ312" s="20" t="s">
        <v>79</v>
      </c>
      <c r="BK312" s="227">
        <f>ROUND(I312*H312,2)</f>
        <v>0</v>
      </c>
      <c r="BL312" s="20" t="s">
        <v>315</v>
      </c>
      <c r="BM312" s="226" t="s">
        <v>630</v>
      </c>
    </row>
    <row r="313" s="13" customFormat="1">
      <c r="A313" s="13"/>
      <c r="B313" s="233"/>
      <c r="C313" s="234"/>
      <c r="D313" s="235" t="s">
        <v>177</v>
      </c>
      <c r="E313" s="236" t="s">
        <v>19</v>
      </c>
      <c r="F313" s="237" t="s">
        <v>659</v>
      </c>
      <c r="G313" s="234"/>
      <c r="H313" s="236" t="s">
        <v>19</v>
      </c>
      <c r="I313" s="238"/>
      <c r="J313" s="234"/>
      <c r="K313" s="234"/>
      <c r="L313" s="239"/>
      <c r="M313" s="240"/>
      <c r="N313" s="241"/>
      <c r="O313" s="241"/>
      <c r="P313" s="241"/>
      <c r="Q313" s="241"/>
      <c r="R313" s="241"/>
      <c r="S313" s="241"/>
      <c r="T313" s="242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3" t="s">
        <v>177</v>
      </c>
      <c r="AU313" s="243" t="s">
        <v>81</v>
      </c>
      <c r="AV313" s="13" t="s">
        <v>79</v>
      </c>
      <c r="AW313" s="13" t="s">
        <v>33</v>
      </c>
      <c r="AX313" s="13" t="s">
        <v>71</v>
      </c>
      <c r="AY313" s="243" t="s">
        <v>166</v>
      </c>
    </row>
    <row r="314" s="13" customFormat="1">
      <c r="A314" s="13"/>
      <c r="B314" s="233"/>
      <c r="C314" s="234"/>
      <c r="D314" s="235" t="s">
        <v>177</v>
      </c>
      <c r="E314" s="236" t="s">
        <v>19</v>
      </c>
      <c r="F314" s="237" t="s">
        <v>690</v>
      </c>
      <c r="G314" s="234"/>
      <c r="H314" s="236" t="s">
        <v>19</v>
      </c>
      <c r="I314" s="238"/>
      <c r="J314" s="234"/>
      <c r="K314" s="234"/>
      <c r="L314" s="239"/>
      <c r="M314" s="240"/>
      <c r="N314" s="241"/>
      <c r="O314" s="241"/>
      <c r="P314" s="241"/>
      <c r="Q314" s="241"/>
      <c r="R314" s="241"/>
      <c r="S314" s="241"/>
      <c r="T314" s="242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43" t="s">
        <v>177</v>
      </c>
      <c r="AU314" s="243" t="s">
        <v>81</v>
      </c>
      <c r="AV314" s="13" t="s">
        <v>79</v>
      </c>
      <c r="AW314" s="13" t="s">
        <v>33</v>
      </c>
      <c r="AX314" s="13" t="s">
        <v>71</v>
      </c>
      <c r="AY314" s="243" t="s">
        <v>166</v>
      </c>
    </row>
    <row r="315" s="13" customFormat="1">
      <c r="A315" s="13"/>
      <c r="B315" s="233"/>
      <c r="C315" s="234"/>
      <c r="D315" s="235" t="s">
        <v>177</v>
      </c>
      <c r="E315" s="236" t="s">
        <v>19</v>
      </c>
      <c r="F315" s="237" t="s">
        <v>631</v>
      </c>
      <c r="G315" s="234"/>
      <c r="H315" s="236" t="s">
        <v>19</v>
      </c>
      <c r="I315" s="238"/>
      <c r="J315" s="234"/>
      <c r="K315" s="234"/>
      <c r="L315" s="239"/>
      <c r="M315" s="240"/>
      <c r="N315" s="241"/>
      <c r="O315" s="241"/>
      <c r="P315" s="241"/>
      <c r="Q315" s="241"/>
      <c r="R315" s="241"/>
      <c r="S315" s="241"/>
      <c r="T315" s="242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3" t="s">
        <v>177</v>
      </c>
      <c r="AU315" s="243" t="s">
        <v>81</v>
      </c>
      <c r="AV315" s="13" t="s">
        <v>79</v>
      </c>
      <c r="AW315" s="13" t="s">
        <v>33</v>
      </c>
      <c r="AX315" s="13" t="s">
        <v>71</v>
      </c>
      <c r="AY315" s="243" t="s">
        <v>166</v>
      </c>
    </row>
    <row r="316" s="14" customFormat="1">
      <c r="A316" s="14"/>
      <c r="B316" s="244"/>
      <c r="C316" s="245"/>
      <c r="D316" s="235" t="s">
        <v>177</v>
      </c>
      <c r="E316" s="246" t="s">
        <v>19</v>
      </c>
      <c r="F316" s="247" t="s">
        <v>705</v>
      </c>
      <c r="G316" s="245"/>
      <c r="H316" s="248">
        <v>0.119</v>
      </c>
      <c r="I316" s="249"/>
      <c r="J316" s="245"/>
      <c r="K316" s="245"/>
      <c r="L316" s="250"/>
      <c r="M316" s="251"/>
      <c r="N316" s="252"/>
      <c r="O316" s="252"/>
      <c r="P316" s="252"/>
      <c r="Q316" s="252"/>
      <c r="R316" s="252"/>
      <c r="S316" s="252"/>
      <c r="T316" s="253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4" t="s">
        <v>177</v>
      </c>
      <c r="AU316" s="254" t="s">
        <v>81</v>
      </c>
      <c r="AV316" s="14" t="s">
        <v>81</v>
      </c>
      <c r="AW316" s="14" t="s">
        <v>33</v>
      </c>
      <c r="AX316" s="14" t="s">
        <v>71</v>
      </c>
      <c r="AY316" s="254" t="s">
        <v>166</v>
      </c>
    </row>
    <row r="317" s="15" customFormat="1">
      <c r="A317" s="15"/>
      <c r="B317" s="255"/>
      <c r="C317" s="256"/>
      <c r="D317" s="235" t="s">
        <v>177</v>
      </c>
      <c r="E317" s="257" t="s">
        <v>19</v>
      </c>
      <c r="F317" s="258" t="s">
        <v>180</v>
      </c>
      <c r="G317" s="256"/>
      <c r="H317" s="259">
        <v>0.119</v>
      </c>
      <c r="I317" s="260"/>
      <c r="J317" s="256"/>
      <c r="K317" s="256"/>
      <c r="L317" s="261"/>
      <c r="M317" s="262"/>
      <c r="N317" s="263"/>
      <c r="O317" s="263"/>
      <c r="P317" s="263"/>
      <c r="Q317" s="263"/>
      <c r="R317" s="263"/>
      <c r="S317" s="263"/>
      <c r="T317" s="264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265" t="s">
        <v>177</v>
      </c>
      <c r="AU317" s="265" t="s">
        <v>81</v>
      </c>
      <c r="AV317" s="15" t="s">
        <v>173</v>
      </c>
      <c r="AW317" s="15" t="s">
        <v>33</v>
      </c>
      <c r="AX317" s="15" t="s">
        <v>79</v>
      </c>
      <c r="AY317" s="265" t="s">
        <v>166</v>
      </c>
    </row>
    <row r="318" s="2" customFormat="1" ht="16.5" customHeight="1">
      <c r="A318" s="41"/>
      <c r="B318" s="42"/>
      <c r="C318" s="283" t="s">
        <v>605</v>
      </c>
      <c r="D318" s="283" t="s">
        <v>392</v>
      </c>
      <c r="E318" s="284" t="s">
        <v>634</v>
      </c>
      <c r="F318" s="285" t="s">
        <v>635</v>
      </c>
      <c r="G318" s="286" t="s">
        <v>234</v>
      </c>
      <c r="H318" s="287">
        <v>0.16900000000000001</v>
      </c>
      <c r="I318" s="288"/>
      <c r="J318" s="289">
        <f>ROUND(I318*H318,2)</f>
        <v>0</v>
      </c>
      <c r="K318" s="285" t="s">
        <v>172</v>
      </c>
      <c r="L318" s="290"/>
      <c r="M318" s="291" t="s">
        <v>19</v>
      </c>
      <c r="N318" s="292" t="s">
        <v>42</v>
      </c>
      <c r="O318" s="87"/>
      <c r="P318" s="224">
        <f>O318*H318</f>
        <v>0</v>
      </c>
      <c r="Q318" s="224">
        <v>1</v>
      </c>
      <c r="R318" s="224">
        <f>Q318*H318</f>
        <v>0.16900000000000001</v>
      </c>
      <c r="S318" s="224">
        <v>0</v>
      </c>
      <c r="T318" s="225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395</v>
      </c>
      <c r="AT318" s="226" t="s">
        <v>392</v>
      </c>
      <c r="AU318" s="226" t="s">
        <v>81</v>
      </c>
      <c r="AY318" s="20" t="s">
        <v>166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79</v>
      </c>
      <c r="BK318" s="227">
        <f>ROUND(I318*H318,2)</f>
        <v>0</v>
      </c>
      <c r="BL318" s="20" t="s">
        <v>315</v>
      </c>
      <c r="BM318" s="226" t="s">
        <v>636</v>
      </c>
    </row>
    <row r="319" s="13" customFormat="1">
      <c r="A319" s="13"/>
      <c r="B319" s="233"/>
      <c r="C319" s="234"/>
      <c r="D319" s="235" t="s">
        <v>177</v>
      </c>
      <c r="E319" s="236" t="s">
        <v>19</v>
      </c>
      <c r="F319" s="237" t="s">
        <v>659</v>
      </c>
      <c r="G319" s="234"/>
      <c r="H319" s="236" t="s">
        <v>19</v>
      </c>
      <c r="I319" s="238"/>
      <c r="J319" s="234"/>
      <c r="K319" s="234"/>
      <c r="L319" s="239"/>
      <c r="M319" s="240"/>
      <c r="N319" s="241"/>
      <c r="O319" s="241"/>
      <c r="P319" s="241"/>
      <c r="Q319" s="241"/>
      <c r="R319" s="241"/>
      <c r="S319" s="241"/>
      <c r="T319" s="242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3" t="s">
        <v>177</v>
      </c>
      <c r="AU319" s="243" t="s">
        <v>81</v>
      </c>
      <c r="AV319" s="13" t="s">
        <v>79</v>
      </c>
      <c r="AW319" s="13" t="s">
        <v>33</v>
      </c>
      <c r="AX319" s="13" t="s">
        <v>71</v>
      </c>
      <c r="AY319" s="243" t="s">
        <v>166</v>
      </c>
    </row>
    <row r="320" s="13" customFormat="1">
      <c r="A320" s="13"/>
      <c r="B320" s="233"/>
      <c r="C320" s="234"/>
      <c r="D320" s="235" t="s">
        <v>177</v>
      </c>
      <c r="E320" s="236" t="s">
        <v>19</v>
      </c>
      <c r="F320" s="237" t="s">
        <v>690</v>
      </c>
      <c r="G320" s="234"/>
      <c r="H320" s="236" t="s">
        <v>19</v>
      </c>
      <c r="I320" s="238"/>
      <c r="J320" s="234"/>
      <c r="K320" s="234"/>
      <c r="L320" s="239"/>
      <c r="M320" s="240"/>
      <c r="N320" s="241"/>
      <c r="O320" s="241"/>
      <c r="P320" s="241"/>
      <c r="Q320" s="241"/>
      <c r="R320" s="241"/>
      <c r="S320" s="241"/>
      <c r="T320" s="242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3" t="s">
        <v>177</v>
      </c>
      <c r="AU320" s="243" t="s">
        <v>81</v>
      </c>
      <c r="AV320" s="13" t="s">
        <v>79</v>
      </c>
      <c r="AW320" s="13" t="s">
        <v>33</v>
      </c>
      <c r="AX320" s="13" t="s">
        <v>71</v>
      </c>
      <c r="AY320" s="243" t="s">
        <v>166</v>
      </c>
    </row>
    <row r="321" s="13" customFormat="1">
      <c r="A321" s="13"/>
      <c r="B321" s="233"/>
      <c r="C321" s="234"/>
      <c r="D321" s="235" t="s">
        <v>177</v>
      </c>
      <c r="E321" s="236" t="s">
        <v>19</v>
      </c>
      <c r="F321" s="237" t="s">
        <v>637</v>
      </c>
      <c r="G321" s="234"/>
      <c r="H321" s="236" t="s">
        <v>19</v>
      </c>
      <c r="I321" s="238"/>
      <c r="J321" s="234"/>
      <c r="K321" s="234"/>
      <c r="L321" s="239"/>
      <c r="M321" s="240"/>
      <c r="N321" s="241"/>
      <c r="O321" s="241"/>
      <c r="P321" s="241"/>
      <c r="Q321" s="241"/>
      <c r="R321" s="241"/>
      <c r="S321" s="241"/>
      <c r="T321" s="242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3" t="s">
        <v>177</v>
      </c>
      <c r="AU321" s="243" t="s">
        <v>81</v>
      </c>
      <c r="AV321" s="13" t="s">
        <v>79</v>
      </c>
      <c r="AW321" s="13" t="s">
        <v>33</v>
      </c>
      <c r="AX321" s="13" t="s">
        <v>71</v>
      </c>
      <c r="AY321" s="243" t="s">
        <v>166</v>
      </c>
    </row>
    <row r="322" s="14" customFormat="1">
      <c r="A322" s="14"/>
      <c r="B322" s="244"/>
      <c r="C322" s="245"/>
      <c r="D322" s="235" t="s">
        <v>177</v>
      </c>
      <c r="E322" s="246" t="s">
        <v>19</v>
      </c>
      <c r="F322" s="247" t="s">
        <v>706</v>
      </c>
      <c r="G322" s="245"/>
      <c r="H322" s="248">
        <v>0.16900000000000001</v>
      </c>
      <c r="I322" s="249"/>
      <c r="J322" s="245"/>
      <c r="K322" s="245"/>
      <c r="L322" s="250"/>
      <c r="M322" s="251"/>
      <c r="N322" s="252"/>
      <c r="O322" s="252"/>
      <c r="P322" s="252"/>
      <c r="Q322" s="252"/>
      <c r="R322" s="252"/>
      <c r="S322" s="252"/>
      <c r="T322" s="253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4" t="s">
        <v>177</v>
      </c>
      <c r="AU322" s="254" t="s">
        <v>81</v>
      </c>
      <c r="AV322" s="14" t="s">
        <v>81</v>
      </c>
      <c r="AW322" s="14" t="s">
        <v>33</v>
      </c>
      <c r="AX322" s="14" t="s">
        <v>71</v>
      </c>
      <c r="AY322" s="254" t="s">
        <v>166</v>
      </c>
    </row>
    <row r="323" s="15" customFormat="1">
      <c r="A323" s="15"/>
      <c r="B323" s="255"/>
      <c r="C323" s="256"/>
      <c r="D323" s="235" t="s">
        <v>177</v>
      </c>
      <c r="E323" s="257" t="s">
        <v>19</v>
      </c>
      <c r="F323" s="258" t="s">
        <v>180</v>
      </c>
      <c r="G323" s="256"/>
      <c r="H323" s="259">
        <v>0.16900000000000001</v>
      </c>
      <c r="I323" s="260"/>
      <c r="J323" s="256"/>
      <c r="K323" s="256"/>
      <c r="L323" s="261"/>
      <c r="M323" s="262"/>
      <c r="N323" s="263"/>
      <c r="O323" s="263"/>
      <c r="P323" s="263"/>
      <c r="Q323" s="263"/>
      <c r="R323" s="263"/>
      <c r="S323" s="263"/>
      <c r="T323" s="264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T323" s="265" t="s">
        <v>177</v>
      </c>
      <c r="AU323" s="265" t="s">
        <v>81</v>
      </c>
      <c r="AV323" s="15" t="s">
        <v>173</v>
      </c>
      <c r="AW323" s="15" t="s">
        <v>33</v>
      </c>
      <c r="AX323" s="15" t="s">
        <v>79</v>
      </c>
      <c r="AY323" s="265" t="s">
        <v>166</v>
      </c>
    </row>
    <row r="324" s="2" customFormat="1" ht="16.5" customHeight="1">
      <c r="A324" s="41"/>
      <c r="B324" s="42"/>
      <c r="C324" s="283" t="s">
        <v>610</v>
      </c>
      <c r="D324" s="283" t="s">
        <v>392</v>
      </c>
      <c r="E324" s="284" t="s">
        <v>640</v>
      </c>
      <c r="F324" s="285" t="s">
        <v>641</v>
      </c>
      <c r="G324" s="286" t="s">
        <v>234</v>
      </c>
      <c r="H324" s="287">
        <v>0.0060000000000000001</v>
      </c>
      <c r="I324" s="288"/>
      <c r="J324" s="289">
        <f>ROUND(I324*H324,2)</f>
        <v>0</v>
      </c>
      <c r="K324" s="285" t="s">
        <v>172</v>
      </c>
      <c r="L324" s="290"/>
      <c r="M324" s="291" t="s">
        <v>19</v>
      </c>
      <c r="N324" s="292" t="s">
        <v>42</v>
      </c>
      <c r="O324" s="87"/>
      <c r="P324" s="224">
        <f>O324*H324</f>
        <v>0</v>
      </c>
      <c r="Q324" s="224">
        <v>1</v>
      </c>
      <c r="R324" s="224">
        <f>Q324*H324</f>
        <v>0.0060000000000000001</v>
      </c>
      <c r="S324" s="224">
        <v>0</v>
      </c>
      <c r="T324" s="225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26" t="s">
        <v>395</v>
      </c>
      <c r="AT324" s="226" t="s">
        <v>392</v>
      </c>
      <c r="AU324" s="226" t="s">
        <v>81</v>
      </c>
      <c r="AY324" s="20" t="s">
        <v>166</v>
      </c>
      <c r="BE324" s="227">
        <f>IF(N324="základní",J324,0)</f>
        <v>0</v>
      </c>
      <c r="BF324" s="227">
        <f>IF(N324="snížená",J324,0)</f>
        <v>0</v>
      </c>
      <c r="BG324" s="227">
        <f>IF(N324="zákl. přenesená",J324,0)</f>
        <v>0</v>
      </c>
      <c r="BH324" s="227">
        <f>IF(N324="sníž. přenesená",J324,0)</f>
        <v>0</v>
      </c>
      <c r="BI324" s="227">
        <f>IF(N324="nulová",J324,0)</f>
        <v>0</v>
      </c>
      <c r="BJ324" s="20" t="s">
        <v>79</v>
      </c>
      <c r="BK324" s="227">
        <f>ROUND(I324*H324,2)</f>
        <v>0</v>
      </c>
      <c r="BL324" s="20" t="s">
        <v>315</v>
      </c>
      <c r="BM324" s="226" t="s">
        <v>642</v>
      </c>
    </row>
    <row r="325" s="13" customFormat="1">
      <c r="A325" s="13"/>
      <c r="B325" s="233"/>
      <c r="C325" s="234"/>
      <c r="D325" s="235" t="s">
        <v>177</v>
      </c>
      <c r="E325" s="236" t="s">
        <v>19</v>
      </c>
      <c r="F325" s="237" t="s">
        <v>659</v>
      </c>
      <c r="G325" s="234"/>
      <c r="H325" s="236" t="s">
        <v>19</v>
      </c>
      <c r="I325" s="238"/>
      <c r="J325" s="234"/>
      <c r="K325" s="234"/>
      <c r="L325" s="239"/>
      <c r="M325" s="240"/>
      <c r="N325" s="241"/>
      <c r="O325" s="241"/>
      <c r="P325" s="241"/>
      <c r="Q325" s="241"/>
      <c r="R325" s="241"/>
      <c r="S325" s="241"/>
      <c r="T325" s="242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3" t="s">
        <v>177</v>
      </c>
      <c r="AU325" s="243" t="s">
        <v>81</v>
      </c>
      <c r="AV325" s="13" t="s">
        <v>79</v>
      </c>
      <c r="AW325" s="13" t="s">
        <v>33</v>
      </c>
      <c r="AX325" s="13" t="s">
        <v>71</v>
      </c>
      <c r="AY325" s="243" t="s">
        <v>166</v>
      </c>
    </row>
    <row r="326" s="13" customFormat="1">
      <c r="A326" s="13"/>
      <c r="B326" s="233"/>
      <c r="C326" s="234"/>
      <c r="D326" s="235" t="s">
        <v>177</v>
      </c>
      <c r="E326" s="236" t="s">
        <v>19</v>
      </c>
      <c r="F326" s="237" t="s">
        <v>690</v>
      </c>
      <c r="G326" s="234"/>
      <c r="H326" s="236" t="s">
        <v>19</v>
      </c>
      <c r="I326" s="238"/>
      <c r="J326" s="234"/>
      <c r="K326" s="234"/>
      <c r="L326" s="239"/>
      <c r="M326" s="240"/>
      <c r="N326" s="241"/>
      <c r="O326" s="241"/>
      <c r="P326" s="241"/>
      <c r="Q326" s="241"/>
      <c r="R326" s="241"/>
      <c r="S326" s="241"/>
      <c r="T326" s="242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3" t="s">
        <v>177</v>
      </c>
      <c r="AU326" s="243" t="s">
        <v>81</v>
      </c>
      <c r="AV326" s="13" t="s">
        <v>79</v>
      </c>
      <c r="AW326" s="13" t="s">
        <v>33</v>
      </c>
      <c r="AX326" s="13" t="s">
        <v>71</v>
      </c>
      <c r="AY326" s="243" t="s">
        <v>166</v>
      </c>
    </row>
    <row r="327" s="13" customFormat="1">
      <c r="A327" s="13"/>
      <c r="B327" s="233"/>
      <c r="C327" s="234"/>
      <c r="D327" s="235" t="s">
        <v>177</v>
      </c>
      <c r="E327" s="236" t="s">
        <v>19</v>
      </c>
      <c r="F327" s="237" t="s">
        <v>643</v>
      </c>
      <c r="G327" s="234"/>
      <c r="H327" s="236" t="s">
        <v>19</v>
      </c>
      <c r="I327" s="238"/>
      <c r="J327" s="234"/>
      <c r="K327" s="234"/>
      <c r="L327" s="239"/>
      <c r="M327" s="240"/>
      <c r="N327" s="241"/>
      <c r="O327" s="241"/>
      <c r="P327" s="241"/>
      <c r="Q327" s="241"/>
      <c r="R327" s="241"/>
      <c r="S327" s="241"/>
      <c r="T327" s="242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3" t="s">
        <v>177</v>
      </c>
      <c r="AU327" s="243" t="s">
        <v>81</v>
      </c>
      <c r="AV327" s="13" t="s">
        <v>79</v>
      </c>
      <c r="AW327" s="13" t="s">
        <v>33</v>
      </c>
      <c r="AX327" s="13" t="s">
        <v>71</v>
      </c>
      <c r="AY327" s="243" t="s">
        <v>166</v>
      </c>
    </row>
    <row r="328" s="14" customFormat="1">
      <c r="A328" s="14"/>
      <c r="B328" s="244"/>
      <c r="C328" s="245"/>
      <c r="D328" s="235" t="s">
        <v>177</v>
      </c>
      <c r="E328" s="246" t="s">
        <v>19</v>
      </c>
      <c r="F328" s="247" t="s">
        <v>707</v>
      </c>
      <c r="G328" s="245"/>
      <c r="H328" s="248">
        <v>0.0060000000000000001</v>
      </c>
      <c r="I328" s="249"/>
      <c r="J328" s="245"/>
      <c r="K328" s="245"/>
      <c r="L328" s="250"/>
      <c r="M328" s="251"/>
      <c r="N328" s="252"/>
      <c r="O328" s="252"/>
      <c r="P328" s="252"/>
      <c r="Q328" s="252"/>
      <c r="R328" s="252"/>
      <c r="S328" s="252"/>
      <c r="T328" s="253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4" t="s">
        <v>177</v>
      </c>
      <c r="AU328" s="254" t="s">
        <v>81</v>
      </c>
      <c r="AV328" s="14" t="s">
        <v>81</v>
      </c>
      <c r="AW328" s="14" t="s">
        <v>33</v>
      </c>
      <c r="AX328" s="14" t="s">
        <v>71</v>
      </c>
      <c r="AY328" s="254" t="s">
        <v>166</v>
      </c>
    </row>
    <row r="329" s="15" customFormat="1">
      <c r="A329" s="15"/>
      <c r="B329" s="255"/>
      <c r="C329" s="256"/>
      <c r="D329" s="235" t="s">
        <v>177</v>
      </c>
      <c r="E329" s="257" t="s">
        <v>19</v>
      </c>
      <c r="F329" s="258" t="s">
        <v>180</v>
      </c>
      <c r="G329" s="256"/>
      <c r="H329" s="259">
        <v>0.0060000000000000001</v>
      </c>
      <c r="I329" s="260"/>
      <c r="J329" s="256"/>
      <c r="K329" s="256"/>
      <c r="L329" s="261"/>
      <c r="M329" s="262"/>
      <c r="N329" s="263"/>
      <c r="O329" s="263"/>
      <c r="P329" s="263"/>
      <c r="Q329" s="263"/>
      <c r="R329" s="263"/>
      <c r="S329" s="263"/>
      <c r="T329" s="264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T329" s="265" t="s">
        <v>177</v>
      </c>
      <c r="AU329" s="265" t="s">
        <v>81</v>
      </c>
      <c r="AV329" s="15" t="s">
        <v>173</v>
      </c>
      <c r="AW329" s="15" t="s">
        <v>33</v>
      </c>
      <c r="AX329" s="15" t="s">
        <v>79</v>
      </c>
      <c r="AY329" s="265" t="s">
        <v>166</v>
      </c>
    </row>
    <row r="330" s="2" customFormat="1" ht="16.5" customHeight="1">
      <c r="A330" s="41"/>
      <c r="B330" s="42"/>
      <c r="C330" s="215" t="s">
        <v>616</v>
      </c>
      <c r="D330" s="215" t="s">
        <v>168</v>
      </c>
      <c r="E330" s="216" t="s">
        <v>383</v>
      </c>
      <c r="F330" s="217" t="s">
        <v>384</v>
      </c>
      <c r="G330" s="218" t="s">
        <v>385</v>
      </c>
      <c r="H330" s="219">
        <v>188.21299999999999</v>
      </c>
      <c r="I330" s="220"/>
      <c r="J330" s="221">
        <f>ROUND(I330*H330,2)</f>
        <v>0</v>
      </c>
      <c r="K330" s="217" t="s">
        <v>172</v>
      </c>
      <c r="L330" s="47"/>
      <c r="M330" s="222" t="s">
        <v>19</v>
      </c>
      <c r="N330" s="223" t="s">
        <v>42</v>
      </c>
      <c r="O330" s="87"/>
      <c r="P330" s="224">
        <f>O330*H330</f>
        <v>0</v>
      </c>
      <c r="Q330" s="224">
        <v>6.0000000000000002E-05</v>
      </c>
      <c r="R330" s="224">
        <f>Q330*H330</f>
        <v>0.011292780000000001</v>
      </c>
      <c r="S330" s="224">
        <v>0</v>
      </c>
      <c r="T330" s="225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226" t="s">
        <v>315</v>
      </c>
      <c r="AT330" s="226" t="s">
        <v>168</v>
      </c>
      <c r="AU330" s="226" t="s">
        <v>81</v>
      </c>
      <c r="AY330" s="20" t="s">
        <v>166</v>
      </c>
      <c r="BE330" s="227">
        <f>IF(N330="základní",J330,0)</f>
        <v>0</v>
      </c>
      <c r="BF330" s="227">
        <f>IF(N330="snížená",J330,0)</f>
        <v>0</v>
      </c>
      <c r="BG330" s="227">
        <f>IF(N330="zákl. přenesená",J330,0)</f>
        <v>0</v>
      </c>
      <c r="BH330" s="227">
        <f>IF(N330="sníž. přenesená",J330,0)</f>
        <v>0</v>
      </c>
      <c r="BI330" s="227">
        <f>IF(N330="nulová",J330,0)</f>
        <v>0</v>
      </c>
      <c r="BJ330" s="20" t="s">
        <v>79</v>
      </c>
      <c r="BK330" s="227">
        <f>ROUND(I330*H330,2)</f>
        <v>0</v>
      </c>
      <c r="BL330" s="20" t="s">
        <v>315</v>
      </c>
      <c r="BM330" s="226" t="s">
        <v>708</v>
      </c>
    </row>
    <row r="331" s="2" customFormat="1">
      <c r="A331" s="41"/>
      <c r="B331" s="42"/>
      <c r="C331" s="43"/>
      <c r="D331" s="228" t="s">
        <v>175</v>
      </c>
      <c r="E331" s="43"/>
      <c r="F331" s="229" t="s">
        <v>387</v>
      </c>
      <c r="G331" s="43"/>
      <c r="H331" s="43"/>
      <c r="I331" s="230"/>
      <c r="J331" s="43"/>
      <c r="K331" s="43"/>
      <c r="L331" s="47"/>
      <c r="M331" s="231"/>
      <c r="N331" s="232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175</v>
      </c>
      <c r="AU331" s="20" t="s">
        <v>81</v>
      </c>
    </row>
    <row r="332" s="13" customFormat="1">
      <c r="A332" s="13"/>
      <c r="B332" s="233"/>
      <c r="C332" s="234"/>
      <c r="D332" s="235" t="s">
        <v>177</v>
      </c>
      <c r="E332" s="236" t="s">
        <v>19</v>
      </c>
      <c r="F332" s="237" t="s">
        <v>659</v>
      </c>
      <c r="G332" s="234"/>
      <c r="H332" s="236" t="s">
        <v>19</v>
      </c>
      <c r="I332" s="238"/>
      <c r="J332" s="234"/>
      <c r="K332" s="234"/>
      <c r="L332" s="239"/>
      <c r="M332" s="240"/>
      <c r="N332" s="241"/>
      <c r="O332" s="241"/>
      <c r="P332" s="241"/>
      <c r="Q332" s="241"/>
      <c r="R332" s="241"/>
      <c r="S332" s="241"/>
      <c r="T332" s="242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3" t="s">
        <v>177</v>
      </c>
      <c r="AU332" s="243" t="s">
        <v>81</v>
      </c>
      <c r="AV332" s="13" t="s">
        <v>79</v>
      </c>
      <c r="AW332" s="13" t="s">
        <v>33</v>
      </c>
      <c r="AX332" s="13" t="s">
        <v>71</v>
      </c>
      <c r="AY332" s="243" t="s">
        <v>166</v>
      </c>
    </row>
    <row r="333" s="13" customFormat="1">
      <c r="A333" s="13"/>
      <c r="B333" s="233"/>
      <c r="C333" s="234"/>
      <c r="D333" s="235" t="s">
        <v>177</v>
      </c>
      <c r="E333" s="236" t="s">
        <v>19</v>
      </c>
      <c r="F333" s="237" t="s">
        <v>709</v>
      </c>
      <c r="G333" s="234"/>
      <c r="H333" s="236" t="s">
        <v>19</v>
      </c>
      <c r="I333" s="238"/>
      <c r="J333" s="234"/>
      <c r="K333" s="234"/>
      <c r="L333" s="239"/>
      <c r="M333" s="240"/>
      <c r="N333" s="241"/>
      <c r="O333" s="241"/>
      <c r="P333" s="241"/>
      <c r="Q333" s="241"/>
      <c r="R333" s="241"/>
      <c r="S333" s="241"/>
      <c r="T333" s="242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3" t="s">
        <v>177</v>
      </c>
      <c r="AU333" s="243" t="s">
        <v>81</v>
      </c>
      <c r="AV333" s="13" t="s">
        <v>79</v>
      </c>
      <c r="AW333" s="13" t="s">
        <v>33</v>
      </c>
      <c r="AX333" s="13" t="s">
        <v>71</v>
      </c>
      <c r="AY333" s="243" t="s">
        <v>166</v>
      </c>
    </row>
    <row r="334" s="13" customFormat="1">
      <c r="A334" s="13"/>
      <c r="B334" s="233"/>
      <c r="C334" s="234"/>
      <c r="D334" s="235" t="s">
        <v>177</v>
      </c>
      <c r="E334" s="236" t="s">
        <v>19</v>
      </c>
      <c r="F334" s="237" t="s">
        <v>710</v>
      </c>
      <c r="G334" s="234"/>
      <c r="H334" s="236" t="s">
        <v>19</v>
      </c>
      <c r="I334" s="238"/>
      <c r="J334" s="234"/>
      <c r="K334" s="234"/>
      <c r="L334" s="239"/>
      <c r="M334" s="240"/>
      <c r="N334" s="241"/>
      <c r="O334" s="241"/>
      <c r="P334" s="241"/>
      <c r="Q334" s="241"/>
      <c r="R334" s="241"/>
      <c r="S334" s="241"/>
      <c r="T334" s="242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3" t="s">
        <v>177</v>
      </c>
      <c r="AU334" s="243" t="s">
        <v>81</v>
      </c>
      <c r="AV334" s="13" t="s">
        <v>79</v>
      </c>
      <c r="AW334" s="13" t="s">
        <v>33</v>
      </c>
      <c r="AX334" s="13" t="s">
        <v>71</v>
      </c>
      <c r="AY334" s="243" t="s">
        <v>166</v>
      </c>
    </row>
    <row r="335" s="14" customFormat="1">
      <c r="A335" s="14"/>
      <c r="B335" s="244"/>
      <c r="C335" s="245"/>
      <c r="D335" s="235" t="s">
        <v>177</v>
      </c>
      <c r="E335" s="246" t="s">
        <v>19</v>
      </c>
      <c r="F335" s="247" t="s">
        <v>711</v>
      </c>
      <c r="G335" s="245"/>
      <c r="H335" s="248">
        <v>58.107999999999997</v>
      </c>
      <c r="I335" s="249"/>
      <c r="J335" s="245"/>
      <c r="K335" s="245"/>
      <c r="L335" s="250"/>
      <c r="M335" s="251"/>
      <c r="N335" s="252"/>
      <c r="O335" s="252"/>
      <c r="P335" s="252"/>
      <c r="Q335" s="252"/>
      <c r="R335" s="252"/>
      <c r="S335" s="252"/>
      <c r="T335" s="253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54" t="s">
        <v>177</v>
      </c>
      <c r="AU335" s="254" t="s">
        <v>81</v>
      </c>
      <c r="AV335" s="14" t="s">
        <v>81</v>
      </c>
      <c r="AW335" s="14" t="s">
        <v>33</v>
      </c>
      <c r="AX335" s="14" t="s">
        <v>71</v>
      </c>
      <c r="AY335" s="254" t="s">
        <v>166</v>
      </c>
    </row>
    <row r="336" s="13" customFormat="1">
      <c r="A336" s="13"/>
      <c r="B336" s="233"/>
      <c r="C336" s="234"/>
      <c r="D336" s="235" t="s">
        <v>177</v>
      </c>
      <c r="E336" s="236" t="s">
        <v>19</v>
      </c>
      <c r="F336" s="237" t="s">
        <v>712</v>
      </c>
      <c r="G336" s="234"/>
      <c r="H336" s="236" t="s">
        <v>19</v>
      </c>
      <c r="I336" s="238"/>
      <c r="J336" s="234"/>
      <c r="K336" s="234"/>
      <c r="L336" s="239"/>
      <c r="M336" s="240"/>
      <c r="N336" s="241"/>
      <c r="O336" s="241"/>
      <c r="P336" s="241"/>
      <c r="Q336" s="241"/>
      <c r="R336" s="241"/>
      <c r="S336" s="241"/>
      <c r="T336" s="242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3" t="s">
        <v>177</v>
      </c>
      <c r="AU336" s="243" t="s">
        <v>81</v>
      </c>
      <c r="AV336" s="13" t="s">
        <v>79</v>
      </c>
      <c r="AW336" s="13" t="s">
        <v>33</v>
      </c>
      <c r="AX336" s="13" t="s">
        <v>71</v>
      </c>
      <c r="AY336" s="243" t="s">
        <v>166</v>
      </c>
    </row>
    <row r="337" s="14" customFormat="1">
      <c r="A337" s="14"/>
      <c r="B337" s="244"/>
      <c r="C337" s="245"/>
      <c r="D337" s="235" t="s">
        <v>177</v>
      </c>
      <c r="E337" s="246" t="s">
        <v>19</v>
      </c>
      <c r="F337" s="247" t="s">
        <v>713</v>
      </c>
      <c r="G337" s="245"/>
      <c r="H337" s="248">
        <v>73.899000000000001</v>
      </c>
      <c r="I337" s="249"/>
      <c r="J337" s="245"/>
      <c r="K337" s="245"/>
      <c r="L337" s="250"/>
      <c r="M337" s="251"/>
      <c r="N337" s="252"/>
      <c r="O337" s="252"/>
      <c r="P337" s="252"/>
      <c r="Q337" s="252"/>
      <c r="R337" s="252"/>
      <c r="S337" s="252"/>
      <c r="T337" s="253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4" t="s">
        <v>177</v>
      </c>
      <c r="AU337" s="254" t="s">
        <v>81</v>
      </c>
      <c r="AV337" s="14" t="s">
        <v>81</v>
      </c>
      <c r="AW337" s="14" t="s">
        <v>33</v>
      </c>
      <c r="AX337" s="14" t="s">
        <v>71</v>
      </c>
      <c r="AY337" s="254" t="s">
        <v>166</v>
      </c>
    </row>
    <row r="338" s="13" customFormat="1">
      <c r="A338" s="13"/>
      <c r="B338" s="233"/>
      <c r="C338" s="234"/>
      <c r="D338" s="235" t="s">
        <v>177</v>
      </c>
      <c r="E338" s="236" t="s">
        <v>19</v>
      </c>
      <c r="F338" s="237" t="s">
        <v>714</v>
      </c>
      <c r="G338" s="234"/>
      <c r="H338" s="236" t="s">
        <v>19</v>
      </c>
      <c r="I338" s="238"/>
      <c r="J338" s="234"/>
      <c r="K338" s="234"/>
      <c r="L338" s="239"/>
      <c r="M338" s="240"/>
      <c r="N338" s="241"/>
      <c r="O338" s="241"/>
      <c r="P338" s="241"/>
      <c r="Q338" s="241"/>
      <c r="R338" s="241"/>
      <c r="S338" s="241"/>
      <c r="T338" s="242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3" t="s">
        <v>177</v>
      </c>
      <c r="AU338" s="243" t="s">
        <v>81</v>
      </c>
      <c r="AV338" s="13" t="s">
        <v>79</v>
      </c>
      <c r="AW338" s="13" t="s">
        <v>33</v>
      </c>
      <c r="AX338" s="13" t="s">
        <v>71</v>
      </c>
      <c r="AY338" s="243" t="s">
        <v>166</v>
      </c>
    </row>
    <row r="339" s="14" customFormat="1">
      <c r="A339" s="14"/>
      <c r="B339" s="244"/>
      <c r="C339" s="245"/>
      <c r="D339" s="235" t="s">
        <v>177</v>
      </c>
      <c r="E339" s="246" t="s">
        <v>19</v>
      </c>
      <c r="F339" s="247" t="s">
        <v>715</v>
      </c>
      <c r="G339" s="245"/>
      <c r="H339" s="248">
        <v>56.206000000000003</v>
      </c>
      <c r="I339" s="249"/>
      <c r="J339" s="245"/>
      <c r="K339" s="245"/>
      <c r="L339" s="250"/>
      <c r="M339" s="251"/>
      <c r="N339" s="252"/>
      <c r="O339" s="252"/>
      <c r="P339" s="252"/>
      <c r="Q339" s="252"/>
      <c r="R339" s="252"/>
      <c r="S339" s="252"/>
      <c r="T339" s="253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4" t="s">
        <v>177</v>
      </c>
      <c r="AU339" s="254" t="s">
        <v>81</v>
      </c>
      <c r="AV339" s="14" t="s">
        <v>81</v>
      </c>
      <c r="AW339" s="14" t="s">
        <v>33</v>
      </c>
      <c r="AX339" s="14" t="s">
        <v>71</v>
      </c>
      <c r="AY339" s="254" t="s">
        <v>166</v>
      </c>
    </row>
    <row r="340" s="15" customFormat="1">
      <c r="A340" s="15"/>
      <c r="B340" s="255"/>
      <c r="C340" s="256"/>
      <c r="D340" s="235" t="s">
        <v>177</v>
      </c>
      <c r="E340" s="257" t="s">
        <v>19</v>
      </c>
      <c r="F340" s="258" t="s">
        <v>180</v>
      </c>
      <c r="G340" s="256"/>
      <c r="H340" s="259">
        <v>188.21300000000002</v>
      </c>
      <c r="I340" s="260"/>
      <c r="J340" s="256"/>
      <c r="K340" s="256"/>
      <c r="L340" s="261"/>
      <c r="M340" s="262"/>
      <c r="N340" s="263"/>
      <c r="O340" s="263"/>
      <c r="P340" s="263"/>
      <c r="Q340" s="263"/>
      <c r="R340" s="263"/>
      <c r="S340" s="263"/>
      <c r="T340" s="264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T340" s="265" t="s">
        <v>177</v>
      </c>
      <c r="AU340" s="265" t="s">
        <v>81</v>
      </c>
      <c r="AV340" s="15" t="s">
        <v>173</v>
      </c>
      <c r="AW340" s="15" t="s">
        <v>33</v>
      </c>
      <c r="AX340" s="15" t="s">
        <v>79</v>
      </c>
      <c r="AY340" s="265" t="s">
        <v>166</v>
      </c>
    </row>
    <row r="341" s="2" customFormat="1" ht="16.5" customHeight="1">
      <c r="A341" s="41"/>
      <c r="B341" s="42"/>
      <c r="C341" s="283" t="s">
        <v>620</v>
      </c>
      <c r="D341" s="283" t="s">
        <v>392</v>
      </c>
      <c r="E341" s="284" t="s">
        <v>716</v>
      </c>
      <c r="F341" s="285" t="s">
        <v>717</v>
      </c>
      <c r="G341" s="286" t="s">
        <v>234</v>
      </c>
      <c r="H341" s="287">
        <v>0.058000000000000003</v>
      </c>
      <c r="I341" s="288"/>
      <c r="J341" s="289">
        <f>ROUND(I341*H341,2)</f>
        <v>0</v>
      </c>
      <c r="K341" s="285" t="s">
        <v>172</v>
      </c>
      <c r="L341" s="290"/>
      <c r="M341" s="291" t="s">
        <v>19</v>
      </c>
      <c r="N341" s="292" t="s">
        <v>42</v>
      </c>
      <c r="O341" s="87"/>
      <c r="P341" s="224">
        <f>O341*H341</f>
        <v>0</v>
      </c>
      <c r="Q341" s="224">
        <v>1</v>
      </c>
      <c r="R341" s="224">
        <f>Q341*H341</f>
        <v>0.058000000000000003</v>
      </c>
      <c r="S341" s="224">
        <v>0</v>
      </c>
      <c r="T341" s="225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226" t="s">
        <v>395</v>
      </c>
      <c r="AT341" s="226" t="s">
        <v>392</v>
      </c>
      <c r="AU341" s="226" t="s">
        <v>81</v>
      </c>
      <c r="AY341" s="20" t="s">
        <v>166</v>
      </c>
      <c r="BE341" s="227">
        <f>IF(N341="základní",J341,0)</f>
        <v>0</v>
      </c>
      <c r="BF341" s="227">
        <f>IF(N341="snížená",J341,0)</f>
        <v>0</v>
      </c>
      <c r="BG341" s="227">
        <f>IF(N341="zákl. přenesená",J341,0)</f>
        <v>0</v>
      </c>
      <c r="BH341" s="227">
        <f>IF(N341="sníž. přenesená",J341,0)</f>
        <v>0</v>
      </c>
      <c r="BI341" s="227">
        <f>IF(N341="nulová",J341,0)</f>
        <v>0</v>
      </c>
      <c r="BJ341" s="20" t="s">
        <v>79</v>
      </c>
      <c r="BK341" s="227">
        <f>ROUND(I341*H341,2)</f>
        <v>0</v>
      </c>
      <c r="BL341" s="20" t="s">
        <v>315</v>
      </c>
      <c r="BM341" s="226" t="s">
        <v>718</v>
      </c>
    </row>
    <row r="342" s="13" customFormat="1">
      <c r="A342" s="13"/>
      <c r="B342" s="233"/>
      <c r="C342" s="234"/>
      <c r="D342" s="235" t="s">
        <v>177</v>
      </c>
      <c r="E342" s="236" t="s">
        <v>19</v>
      </c>
      <c r="F342" s="237" t="s">
        <v>659</v>
      </c>
      <c r="G342" s="234"/>
      <c r="H342" s="236" t="s">
        <v>19</v>
      </c>
      <c r="I342" s="238"/>
      <c r="J342" s="234"/>
      <c r="K342" s="234"/>
      <c r="L342" s="239"/>
      <c r="M342" s="240"/>
      <c r="N342" s="241"/>
      <c r="O342" s="241"/>
      <c r="P342" s="241"/>
      <c r="Q342" s="241"/>
      <c r="R342" s="241"/>
      <c r="S342" s="241"/>
      <c r="T342" s="242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3" t="s">
        <v>177</v>
      </c>
      <c r="AU342" s="243" t="s">
        <v>81</v>
      </c>
      <c r="AV342" s="13" t="s">
        <v>79</v>
      </c>
      <c r="AW342" s="13" t="s">
        <v>33</v>
      </c>
      <c r="AX342" s="13" t="s">
        <v>71</v>
      </c>
      <c r="AY342" s="243" t="s">
        <v>166</v>
      </c>
    </row>
    <row r="343" s="13" customFormat="1">
      <c r="A343" s="13"/>
      <c r="B343" s="233"/>
      <c r="C343" s="234"/>
      <c r="D343" s="235" t="s">
        <v>177</v>
      </c>
      <c r="E343" s="236" t="s">
        <v>19</v>
      </c>
      <c r="F343" s="237" t="s">
        <v>709</v>
      </c>
      <c r="G343" s="234"/>
      <c r="H343" s="236" t="s">
        <v>19</v>
      </c>
      <c r="I343" s="238"/>
      <c r="J343" s="234"/>
      <c r="K343" s="234"/>
      <c r="L343" s="239"/>
      <c r="M343" s="240"/>
      <c r="N343" s="241"/>
      <c r="O343" s="241"/>
      <c r="P343" s="241"/>
      <c r="Q343" s="241"/>
      <c r="R343" s="241"/>
      <c r="S343" s="241"/>
      <c r="T343" s="242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3" t="s">
        <v>177</v>
      </c>
      <c r="AU343" s="243" t="s">
        <v>81</v>
      </c>
      <c r="AV343" s="13" t="s">
        <v>79</v>
      </c>
      <c r="AW343" s="13" t="s">
        <v>33</v>
      </c>
      <c r="AX343" s="13" t="s">
        <v>71</v>
      </c>
      <c r="AY343" s="243" t="s">
        <v>166</v>
      </c>
    </row>
    <row r="344" s="13" customFormat="1">
      <c r="A344" s="13"/>
      <c r="B344" s="233"/>
      <c r="C344" s="234"/>
      <c r="D344" s="235" t="s">
        <v>177</v>
      </c>
      <c r="E344" s="236" t="s">
        <v>19</v>
      </c>
      <c r="F344" s="237" t="s">
        <v>710</v>
      </c>
      <c r="G344" s="234"/>
      <c r="H344" s="236" t="s">
        <v>19</v>
      </c>
      <c r="I344" s="238"/>
      <c r="J344" s="234"/>
      <c r="K344" s="234"/>
      <c r="L344" s="239"/>
      <c r="M344" s="240"/>
      <c r="N344" s="241"/>
      <c r="O344" s="241"/>
      <c r="P344" s="241"/>
      <c r="Q344" s="241"/>
      <c r="R344" s="241"/>
      <c r="S344" s="241"/>
      <c r="T344" s="242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3" t="s">
        <v>177</v>
      </c>
      <c r="AU344" s="243" t="s">
        <v>81</v>
      </c>
      <c r="AV344" s="13" t="s">
        <v>79</v>
      </c>
      <c r="AW344" s="13" t="s">
        <v>33</v>
      </c>
      <c r="AX344" s="13" t="s">
        <v>71</v>
      </c>
      <c r="AY344" s="243" t="s">
        <v>166</v>
      </c>
    </row>
    <row r="345" s="14" customFormat="1">
      <c r="A345" s="14"/>
      <c r="B345" s="244"/>
      <c r="C345" s="245"/>
      <c r="D345" s="235" t="s">
        <v>177</v>
      </c>
      <c r="E345" s="246" t="s">
        <v>19</v>
      </c>
      <c r="F345" s="247" t="s">
        <v>719</v>
      </c>
      <c r="G345" s="245"/>
      <c r="H345" s="248">
        <v>0.058000000000000003</v>
      </c>
      <c r="I345" s="249"/>
      <c r="J345" s="245"/>
      <c r="K345" s="245"/>
      <c r="L345" s="250"/>
      <c r="M345" s="251"/>
      <c r="N345" s="252"/>
      <c r="O345" s="252"/>
      <c r="P345" s="252"/>
      <c r="Q345" s="252"/>
      <c r="R345" s="252"/>
      <c r="S345" s="252"/>
      <c r="T345" s="253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4" t="s">
        <v>177</v>
      </c>
      <c r="AU345" s="254" t="s">
        <v>81</v>
      </c>
      <c r="AV345" s="14" t="s">
        <v>81</v>
      </c>
      <c r="AW345" s="14" t="s">
        <v>33</v>
      </c>
      <c r="AX345" s="14" t="s">
        <v>71</v>
      </c>
      <c r="AY345" s="254" t="s">
        <v>166</v>
      </c>
    </row>
    <row r="346" s="15" customFormat="1">
      <c r="A346" s="15"/>
      <c r="B346" s="255"/>
      <c r="C346" s="256"/>
      <c r="D346" s="235" t="s">
        <v>177</v>
      </c>
      <c r="E346" s="257" t="s">
        <v>19</v>
      </c>
      <c r="F346" s="258" t="s">
        <v>180</v>
      </c>
      <c r="G346" s="256"/>
      <c r="H346" s="259">
        <v>0.058000000000000003</v>
      </c>
      <c r="I346" s="260"/>
      <c r="J346" s="256"/>
      <c r="K346" s="256"/>
      <c r="L346" s="261"/>
      <c r="M346" s="262"/>
      <c r="N346" s="263"/>
      <c r="O346" s="263"/>
      <c r="P346" s="263"/>
      <c r="Q346" s="263"/>
      <c r="R346" s="263"/>
      <c r="S346" s="263"/>
      <c r="T346" s="264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65" t="s">
        <v>177</v>
      </c>
      <c r="AU346" s="265" t="s">
        <v>81</v>
      </c>
      <c r="AV346" s="15" t="s">
        <v>173</v>
      </c>
      <c r="AW346" s="15" t="s">
        <v>33</v>
      </c>
      <c r="AX346" s="15" t="s">
        <v>79</v>
      </c>
      <c r="AY346" s="265" t="s">
        <v>166</v>
      </c>
    </row>
    <row r="347" s="2" customFormat="1" ht="16.5" customHeight="1">
      <c r="A347" s="41"/>
      <c r="B347" s="42"/>
      <c r="C347" s="283" t="s">
        <v>621</v>
      </c>
      <c r="D347" s="283" t="s">
        <v>392</v>
      </c>
      <c r="E347" s="284" t="s">
        <v>720</v>
      </c>
      <c r="F347" s="285" t="s">
        <v>721</v>
      </c>
      <c r="G347" s="286" t="s">
        <v>524</v>
      </c>
      <c r="H347" s="287">
        <v>15.300000000000001</v>
      </c>
      <c r="I347" s="288"/>
      <c r="J347" s="289">
        <f>ROUND(I347*H347,2)</f>
        <v>0</v>
      </c>
      <c r="K347" s="285" t="s">
        <v>172</v>
      </c>
      <c r="L347" s="290"/>
      <c r="M347" s="291" t="s">
        <v>19</v>
      </c>
      <c r="N347" s="292" t="s">
        <v>42</v>
      </c>
      <c r="O347" s="87"/>
      <c r="P347" s="224">
        <f>O347*H347</f>
        <v>0</v>
      </c>
      <c r="Q347" s="224">
        <v>0.0041099999999999999</v>
      </c>
      <c r="R347" s="224">
        <f>Q347*H347</f>
        <v>0.062883000000000008</v>
      </c>
      <c r="S347" s="224">
        <v>0</v>
      </c>
      <c r="T347" s="225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226" t="s">
        <v>395</v>
      </c>
      <c r="AT347" s="226" t="s">
        <v>392</v>
      </c>
      <c r="AU347" s="226" t="s">
        <v>81</v>
      </c>
      <c r="AY347" s="20" t="s">
        <v>166</v>
      </c>
      <c r="BE347" s="227">
        <f>IF(N347="základní",J347,0)</f>
        <v>0</v>
      </c>
      <c r="BF347" s="227">
        <f>IF(N347="snížená",J347,0)</f>
        <v>0</v>
      </c>
      <c r="BG347" s="227">
        <f>IF(N347="zákl. přenesená",J347,0)</f>
        <v>0</v>
      </c>
      <c r="BH347" s="227">
        <f>IF(N347="sníž. přenesená",J347,0)</f>
        <v>0</v>
      </c>
      <c r="BI347" s="227">
        <f>IF(N347="nulová",J347,0)</f>
        <v>0</v>
      </c>
      <c r="BJ347" s="20" t="s">
        <v>79</v>
      </c>
      <c r="BK347" s="227">
        <f>ROUND(I347*H347,2)</f>
        <v>0</v>
      </c>
      <c r="BL347" s="20" t="s">
        <v>315</v>
      </c>
      <c r="BM347" s="226" t="s">
        <v>722</v>
      </c>
    </row>
    <row r="348" s="13" customFormat="1">
      <c r="A348" s="13"/>
      <c r="B348" s="233"/>
      <c r="C348" s="234"/>
      <c r="D348" s="235" t="s">
        <v>177</v>
      </c>
      <c r="E348" s="236" t="s">
        <v>19</v>
      </c>
      <c r="F348" s="237" t="s">
        <v>659</v>
      </c>
      <c r="G348" s="234"/>
      <c r="H348" s="236" t="s">
        <v>19</v>
      </c>
      <c r="I348" s="238"/>
      <c r="J348" s="234"/>
      <c r="K348" s="234"/>
      <c r="L348" s="239"/>
      <c r="M348" s="240"/>
      <c r="N348" s="241"/>
      <c r="O348" s="241"/>
      <c r="P348" s="241"/>
      <c r="Q348" s="241"/>
      <c r="R348" s="241"/>
      <c r="S348" s="241"/>
      <c r="T348" s="242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3" t="s">
        <v>177</v>
      </c>
      <c r="AU348" s="243" t="s">
        <v>81</v>
      </c>
      <c r="AV348" s="13" t="s">
        <v>79</v>
      </c>
      <c r="AW348" s="13" t="s">
        <v>33</v>
      </c>
      <c r="AX348" s="13" t="s">
        <v>71</v>
      </c>
      <c r="AY348" s="243" t="s">
        <v>166</v>
      </c>
    </row>
    <row r="349" s="13" customFormat="1">
      <c r="A349" s="13"/>
      <c r="B349" s="233"/>
      <c r="C349" s="234"/>
      <c r="D349" s="235" t="s">
        <v>177</v>
      </c>
      <c r="E349" s="236" t="s">
        <v>19</v>
      </c>
      <c r="F349" s="237" t="s">
        <v>712</v>
      </c>
      <c r="G349" s="234"/>
      <c r="H349" s="236" t="s">
        <v>19</v>
      </c>
      <c r="I349" s="238"/>
      <c r="J349" s="234"/>
      <c r="K349" s="234"/>
      <c r="L349" s="239"/>
      <c r="M349" s="240"/>
      <c r="N349" s="241"/>
      <c r="O349" s="241"/>
      <c r="P349" s="241"/>
      <c r="Q349" s="241"/>
      <c r="R349" s="241"/>
      <c r="S349" s="241"/>
      <c r="T349" s="242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3" t="s">
        <v>177</v>
      </c>
      <c r="AU349" s="243" t="s">
        <v>81</v>
      </c>
      <c r="AV349" s="13" t="s">
        <v>79</v>
      </c>
      <c r="AW349" s="13" t="s">
        <v>33</v>
      </c>
      <c r="AX349" s="13" t="s">
        <v>71</v>
      </c>
      <c r="AY349" s="243" t="s">
        <v>166</v>
      </c>
    </row>
    <row r="350" s="14" customFormat="1">
      <c r="A350" s="14"/>
      <c r="B350" s="244"/>
      <c r="C350" s="245"/>
      <c r="D350" s="235" t="s">
        <v>177</v>
      </c>
      <c r="E350" s="246" t="s">
        <v>19</v>
      </c>
      <c r="F350" s="247" t="s">
        <v>723</v>
      </c>
      <c r="G350" s="245"/>
      <c r="H350" s="248">
        <v>15.300000000000001</v>
      </c>
      <c r="I350" s="249"/>
      <c r="J350" s="245"/>
      <c r="K350" s="245"/>
      <c r="L350" s="250"/>
      <c r="M350" s="251"/>
      <c r="N350" s="252"/>
      <c r="O350" s="252"/>
      <c r="P350" s="252"/>
      <c r="Q350" s="252"/>
      <c r="R350" s="252"/>
      <c r="S350" s="252"/>
      <c r="T350" s="253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54" t="s">
        <v>177</v>
      </c>
      <c r="AU350" s="254" t="s">
        <v>81</v>
      </c>
      <c r="AV350" s="14" t="s">
        <v>81</v>
      </c>
      <c r="AW350" s="14" t="s">
        <v>33</v>
      </c>
      <c r="AX350" s="14" t="s">
        <v>71</v>
      </c>
      <c r="AY350" s="254" t="s">
        <v>166</v>
      </c>
    </row>
    <row r="351" s="15" customFormat="1">
      <c r="A351" s="15"/>
      <c r="B351" s="255"/>
      <c r="C351" s="256"/>
      <c r="D351" s="235" t="s">
        <v>177</v>
      </c>
      <c r="E351" s="257" t="s">
        <v>19</v>
      </c>
      <c r="F351" s="258" t="s">
        <v>180</v>
      </c>
      <c r="G351" s="256"/>
      <c r="H351" s="259">
        <v>15.300000000000001</v>
      </c>
      <c r="I351" s="260"/>
      <c r="J351" s="256"/>
      <c r="K351" s="256"/>
      <c r="L351" s="261"/>
      <c r="M351" s="262"/>
      <c r="N351" s="263"/>
      <c r="O351" s="263"/>
      <c r="P351" s="263"/>
      <c r="Q351" s="263"/>
      <c r="R351" s="263"/>
      <c r="S351" s="263"/>
      <c r="T351" s="264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T351" s="265" t="s">
        <v>177</v>
      </c>
      <c r="AU351" s="265" t="s">
        <v>81</v>
      </c>
      <c r="AV351" s="15" t="s">
        <v>173</v>
      </c>
      <c r="AW351" s="15" t="s">
        <v>33</v>
      </c>
      <c r="AX351" s="15" t="s">
        <v>79</v>
      </c>
      <c r="AY351" s="265" t="s">
        <v>166</v>
      </c>
    </row>
    <row r="352" s="2" customFormat="1" ht="16.5" customHeight="1">
      <c r="A352" s="41"/>
      <c r="B352" s="42"/>
      <c r="C352" s="283" t="s">
        <v>627</v>
      </c>
      <c r="D352" s="283" t="s">
        <v>392</v>
      </c>
      <c r="E352" s="284" t="s">
        <v>724</v>
      </c>
      <c r="F352" s="285" t="s">
        <v>725</v>
      </c>
      <c r="G352" s="286" t="s">
        <v>234</v>
      </c>
      <c r="H352" s="287">
        <v>0.056000000000000001</v>
      </c>
      <c r="I352" s="288"/>
      <c r="J352" s="289">
        <f>ROUND(I352*H352,2)</f>
        <v>0</v>
      </c>
      <c r="K352" s="285" t="s">
        <v>172</v>
      </c>
      <c r="L352" s="290"/>
      <c r="M352" s="291" t="s">
        <v>19</v>
      </c>
      <c r="N352" s="292" t="s">
        <v>42</v>
      </c>
      <c r="O352" s="87"/>
      <c r="P352" s="224">
        <f>O352*H352</f>
        <v>0</v>
      </c>
      <c r="Q352" s="224">
        <v>1</v>
      </c>
      <c r="R352" s="224">
        <f>Q352*H352</f>
        <v>0.056000000000000001</v>
      </c>
      <c r="S352" s="224">
        <v>0</v>
      </c>
      <c r="T352" s="225">
        <f>S352*H352</f>
        <v>0</v>
      </c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R352" s="226" t="s">
        <v>395</v>
      </c>
      <c r="AT352" s="226" t="s">
        <v>392</v>
      </c>
      <c r="AU352" s="226" t="s">
        <v>81</v>
      </c>
      <c r="AY352" s="20" t="s">
        <v>166</v>
      </c>
      <c r="BE352" s="227">
        <f>IF(N352="základní",J352,0)</f>
        <v>0</v>
      </c>
      <c r="BF352" s="227">
        <f>IF(N352="snížená",J352,0)</f>
        <v>0</v>
      </c>
      <c r="BG352" s="227">
        <f>IF(N352="zákl. přenesená",J352,0)</f>
        <v>0</v>
      </c>
      <c r="BH352" s="227">
        <f>IF(N352="sníž. přenesená",J352,0)</f>
        <v>0</v>
      </c>
      <c r="BI352" s="227">
        <f>IF(N352="nulová",J352,0)</f>
        <v>0</v>
      </c>
      <c r="BJ352" s="20" t="s">
        <v>79</v>
      </c>
      <c r="BK352" s="227">
        <f>ROUND(I352*H352,2)</f>
        <v>0</v>
      </c>
      <c r="BL352" s="20" t="s">
        <v>315</v>
      </c>
      <c r="BM352" s="226" t="s">
        <v>726</v>
      </c>
    </row>
    <row r="353" s="13" customFormat="1">
      <c r="A353" s="13"/>
      <c r="B353" s="233"/>
      <c r="C353" s="234"/>
      <c r="D353" s="235" t="s">
        <v>177</v>
      </c>
      <c r="E353" s="236" t="s">
        <v>19</v>
      </c>
      <c r="F353" s="237" t="s">
        <v>659</v>
      </c>
      <c r="G353" s="234"/>
      <c r="H353" s="236" t="s">
        <v>19</v>
      </c>
      <c r="I353" s="238"/>
      <c r="J353" s="234"/>
      <c r="K353" s="234"/>
      <c r="L353" s="239"/>
      <c r="M353" s="240"/>
      <c r="N353" s="241"/>
      <c r="O353" s="241"/>
      <c r="P353" s="241"/>
      <c r="Q353" s="241"/>
      <c r="R353" s="241"/>
      <c r="S353" s="241"/>
      <c r="T353" s="242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3" t="s">
        <v>177</v>
      </c>
      <c r="AU353" s="243" t="s">
        <v>81</v>
      </c>
      <c r="AV353" s="13" t="s">
        <v>79</v>
      </c>
      <c r="AW353" s="13" t="s">
        <v>33</v>
      </c>
      <c r="AX353" s="13" t="s">
        <v>71</v>
      </c>
      <c r="AY353" s="243" t="s">
        <v>166</v>
      </c>
    </row>
    <row r="354" s="13" customFormat="1">
      <c r="A354" s="13"/>
      <c r="B354" s="233"/>
      <c r="C354" s="234"/>
      <c r="D354" s="235" t="s">
        <v>177</v>
      </c>
      <c r="E354" s="236" t="s">
        <v>19</v>
      </c>
      <c r="F354" s="237" t="s">
        <v>709</v>
      </c>
      <c r="G354" s="234"/>
      <c r="H354" s="236" t="s">
        <v>19</v>
      </c>
      <c r="I354" s="238"/>
      <c r="J354" s="234"/>
      <c r="K354" s="234"/>
      <c r="L354" s="239"/>
      <c r="M354" s="240"/>
      <c r="N354" s="241"/>
      <c r="O354" s="241"/>
      <c r="P354" s="241"/>
      <c r="Q354" s="241"/>
      <c r="R354" s="241"/>
      <c r="S354" s="241"/>
      <c r="T354" s="242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43" t="s">
        <v>177</v>
      </c>
      <c r="AU354" s="243" t="s">
        <v>81</v>
      </c>
      <c r="AV354" s="13" t="s">
        <v>79</v>
      </c>
      <c r="AW354" s="13" t="s">
        <v>33</v>
      </c>
      <c r="AX354" s="13" t="s">
        <v>71</v>
      </c>
      <c r="AY354" s="243" t="s">
        <v>166</v>
      </c>
    </row>
    <row r="355" s="13" customFormat="1">
      <c r="A355" s="13"/>
      <c r="B355" s="233"/>
      <c r="C355" s="234"/>
      <c r="D355" s="235" t="s">
        <v>177</v>
      </c>
      <c r="E355" s="236" t="s">
        <v>19</v>
      </c>
      <c r="F355" s="237" t="s">
        <v>714</v>
      </c>
      <c r="G355" s="234"/>
      <c r="H355" s="236" t="s">
        <v>19</v>
      </c>
      <c r="I355" s="238"/>
      <c r="J355" s="234"/>
      <c r="K355" s="234"/>
      <c r="L355" s="239"/>
      <c r="M355" s="240"/>
      <c r="N355" s="241"/>
      <c r="O355" s="241"/>
      <c r="P355" s="241"/>
      <c r="Q355" s="241"/>
      <c r="R355" s="241"/>
      <c r="S355" s="241"/>
      <c r="T355" s="242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43" t="s">
        <v>177</v>
      </c>
      <c r="AU355" s="243" t="s">
        <v>81</v>
      </c>
      <c r="AV355" s="13" t="s">
        <v>79</v>
      </c>
      <c r="AW355" s="13" t="s">
        <v>33</v>
      </c>
      <c r="AX355" s="13" t="s">
        <v>71</v>
      </c>
      <c r="AY355" s="243" t="s">
        <v>166</v>
      </c>
    </row>
    <row r="356" s="14" customFormat="1">
      <c r="A356" s="14"/>
      <c r="B356" s="244"/>
      <c r="C356" s="245"/>
      <c r="D356" s="235" t="s">
        <v>177</v>
      </c>
      <c r="E356" s="246" t="s">
        <v>19</v>
      </c>
      <c r="F356" s="247" t="s">
        <v>727</v>
      </c>
      <c r="G356" s="245"/>
      <c r="H356" s="248">
        <v>0.056000000000000001</v>
      </c>
      <c r="I356" s="249"/>
      <c r="J356" s="245"/>
      <c r="K356" s="245"/>
      <c r="L356" s="250"/>
      <c r="M356" s="251"/>
      <c r="N356" s="252"/>
      <c r="O356" s="252"/>
      <c r="P356" s="252"/>
      <c r="Q356" s="252"/>
      <c r="R356" s="252"/>
      <c r="S356" s="252"/>
      <c r="T356" s="253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54" t="s">
        <v>177</v>
      </c>
      <c r="AU356" s="254" t="s">
        <v>81</v>
      </c>
      <c r="AV356" s="14" t="s">
        <v>81</v>
      </c>
      <c r="AW356" s="14" t="s">
        <v>33</v>
      </c>
      <c r="AX356" s="14" t="s">
        <v>71</v>
      </c>
      <c r="AY356" s="254" t="s">
        <v>166</v>
      </c>
    </row>
    <row r="357" s="15" customFormat="1">
      <c r="A357" s="15"/>
      <c r="B357" s="255"/>
      <c r="C357" s="256"/>
      <c r="D357" s="235" t="s">
        <v>177</v>
      </c>
      <c r="E357" s="257" t="s">
        <v>19</v>
      </c>
      <c r="F357" s="258" t="s">
        <v>180</v>
      </c>
      <c r="G357" s="256"/>
      <c r="H357" s="259">
        <v>0.056000000000000001</v>
      </c>
      <c r="I357" s="260"/>
      <c r="J357" s="256"/>
      <c r="K357" s="256"/>
      <c r="L357" s="261"/>
      <c r="M357" s="262"/>
      <c r="N357" s="263"/>
      <c r="O357" s="263"/>
      <c r="P357" s="263"/>
      <c r="Q357" s="263"/>
      <c r="R357" s="263"/>
      <c r="S357" s="263"/>
      <c r="T357" s="264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T357" s="265" t="s">
        <v>177</v>
      </c>
      <c r="AU357" s="265" t="s">
        <v>81</v>
      </c>
      <c r="AV357" s="15" t="s">
        <v>173</v>
      </c>
      <c r="AW357" s="15" t="s">
        <v>33</v>
      </c>
      <c r="AX357" s="15" t="s">
        <v>79</v>
      </c>
      <c r="AY357" s="265" t="s">
        <v>166</v>
      </c>
    </row>
    <row r="358" s="2" customFormat="1" ht="24.15" customHeight="1">
      <c r="A358" s="41"/>
      <c r="B358" s="42"/>
      <c r="C358" s="215" t="s">
        <v>633</v>
      </c>
      <c r="D358" s="215" t="s">
        <v>168</v>
      </c>
      <c r="E358" s="216" t="s">
        <v>402</v>
      </c>
      <c r="F358" s="217" t="s">
        <v>403</v>
      </c>
      <c r="G358" s="218" t="s">
        <v>234</v>
      </c>
      <c r="H358" s="219">
        <v>0.48899999999999999</v>
      </c>
      <c r="I358" s="220"/>
      <c r="J358" s="221">
        <f>ROUND(I358*H358,2)</f>
        <v>0</v>
      </c>
      <c r="K358" s="217" t="s">
        <v>172</v>
      </c>
      <c r="L358" s="47"/>
      <c r="M358" s="222" t="s">
        <v>19</v>
      </c>
      <c r="N358" s="223" t="s">
        <v>42</v>
      </c>
      <c r="O358" s="87"/>
      <c r="P358" s="224">
        <f>O358*H358</f>
        <v>0</v>
      </c>
      <c r="Q358" s="224">
        <v>0</v>
      </c>
      <c r="R358" s="224">
        <f>Q358*H358</f>
        <v>0</v>
      </c>
      <c r="S358" s="224">
        <v>0</v>
      </c>
      <c r="T358" s="225">
        <f>S358*H358</f>
        <v>0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226" t="s">
        <v>315</v>
      </c>
      <c r="AT358" s="226" t="s">
        <v>168</v>
      </c>
      <c r="AU358" s="226" t="s">
        <v>81</v>
      </c>
      <c r="AY358" s="20" t="s">
        <v>166</v>
      </c>
      <c r="BE358" s="227">
        <f>IF(N358="základní",J358,0)</f>
        <v>0</v>
      </c>
      <c r="BF358" s="227">
        <f>IF(N358="snížená",J358,0)</f>
        <v>0</v>
      </c>
      <c r="BG358" s="227">
        <f>IF(N358="zákl. přenesená",J358,0)</f>
        <v>0</v>
      </c>
      <c r="BH358" s="227">
        <f>IF(N358="sníž. přenesená",J358,0)</f>
        <v>0</v>
      </c>
      <c r="BI358" s="227">
        <f>IF(N358="nulová",J358,0)</f>
        <v>0</v>
      </c>
      <c r="BJ358" s="20" t="s">
        <v>79</v>
      </c>
      <c r="BK358" s="227">
        <f>ROUND(I358*H358,2)</f>
        <v>0</v>
      </c>
      <c r="BL358" s="20" t="s">
        <v>315</v>
      </c>
      <c r="BM358" s="226" t="s">
        <v>646</v>
      </c>
    </row>
    <row r="359" s="2" customFormat="1">
      <c r="A359" s="41"/>
      <c r="B359" s="42"/>
      <c r="C359" s="43"/>
      <c r="D359" s="228" t="s">
        <v>175</v>
      </c>
      <c r="E359" s="43"/>
      <c r="F359" s="229" t="s">
        <v>405</v>
      </c>
      <c r="G359" s="43"/>
      <c r="H359" s="43"/>
      <c r="I359" s="230"/>
      <c r="J359" s="43"/>
      <c r="K359" s="43"/>
      <c r="L359" s="47"/>
      <c r="M359" s="231"/>
      <c r="N359" s="232"/>
      <c r="O359" s="87"/>
      <c r="P359" s="87"/>
      <c r="Q359" s="87"/>
      <c r="R359" s="87"/>
      <c r="S359" s="87"/>
      <c r="T359" s="88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T359" s="20" t="s">
        <v>175</v>
      </c>
      <c r="AU359" s="20" t="s">
        <v>81</v>
      </c>
    </row>
    <row r="360" s="12" customFormat="1" ht="22.8" customHeight="1">
      <c r="A360" s="12"/>
      <c r="B360" s="199"/>
      <c r="C360" s="200"/>
      <c r="D360" s="201" t="s">
        <v>70</v>
      </c>
      <c r="E360" s="213" t="s">
        <v>406</v>
      </c>
      <c r="F360" s="213" t="s">
        <v>407</v>
      </c>
      <c r="G360" s="200"/>
      <c r="H360" s="200"/>
      <c r="I360" s="203"/>
      <c r="J360" s="214">
        <f>BK360</f>
        <v>0</v>
      </c>
      <c r="K360" s="200"/>
      <c r="L360" s="205"/>
      <c r="M360" s="206"/>
      <c r="N360" s="207"/>
      <c r="O360" s="207"/>
      <c r="P360" s="208">
        <f>SUM(P361:P378)</f>
        <v>0</v>
      </c>
      <c r="Q360" s="207"/>
      <c r="R360" s="208">
        <f>SUM(R361:R378)</f>
        <v>0.0020820000000000001</v>
      </c>
      <c r="S360" s="207"/>
      <c r="T360" s="209">
        <f>SUM(T361:T378)</f>
        <v>0</v>
      </c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R360" s="210" t="s">
        <v>81</v>
      </c>
      <c r="AT360" s="211" t="s">
        <v>70</v>
      </c>
      <c r="AU360" s="211" t="s">
        <v>79</v>
      </c>
      <c r="AY360" s="210" t="s">
        <v>166</v>
      </c>
      <c r="BK360" s="212">
        <f>SUM(BK361:BK378)</f>
        <v>0</v>
      </c>
    </row>
    <row r="361" s="2" customFormat="1" ht="16.5" customHeight="1">
      <c r="A361" s="41"/>
      <c r="B361" s="42"/>
      <c r="C361" s="215" t="s">
        <v>639</v>
      </c>
      <c r="D361" s="215" t="s">
        <v>168</v>
      </c>
      <c r="E361" s="216" t="s">
        <v>408</v>
      </c>
      <c r="F361" s="217" t="s">
        <v>409</v>
      </c>
      <c r="G361" s="218" t="s">
        <v>188</v>
      </c>
      <c r="H361" s="219">
        <v>17.350000000000001</v>
      </c>
      <c r="I361" s="220"/>
      <c r="J361" s="221">
        <f>ROUND(I361*H361,2)</f>
        <v>0</v>
      </c>
      <c r="K361" s="217" t="s">
        <v>172</v>
      </c>
      <c r="L361" s="47"/>
      <c r="M361" s="222" t="s">
        <v>19</v>
      </c>
      <c r="N361" s="223" t="s">
        <v>42</v>
      </c>
      <c r="O361" s="87"/>
      <c r="P361" s="224">
        <f>O361*H361</f>
        <v>0</v>
      </c>
      <c r="Q361" s="224">
        <v>0.00012</v>
      </c>
      <c r="R361" s="224">
        <f>Q361*H361</f>
        <v>0.0020820000000000001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315</v>
      </c>
      <c r="AT361" s="226" t="s">
        <v>168</v>
      </c>
      <c r="AU361" s="226" t="s">
        <v>81</v>
      </c>
      <c r="AY361" s="20" t="s">
        <v>166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79</v>
      </c>
      <c r="BK361" s="227">
        <f>ROUND(I361*H361,2)</f>
        <v>0</v>
      </c>
      <c r="BL361" s="20" t="s">
        <v>315</v>
      </c>
      <c r="BM361" s="226" t="s">
        <v>647</v>
      </c>
    </row>
    <row r="362" s="2" customFormat="1">
      <c r="A362" s="41"/>
      <c r="B362" s="42"/>
      <c r="C362" s="43"/>
      <c r="D362" s="228" t="s">
        <v>175</v>
      </c>
      <c r="E362" s="43"/>
      <c r="F362" s="229" t="s">
        <v>411</v>
      </c>
      <c r="G362" s="43"/>
      <c r="H362" s="43"/>
      <c r="I362" s="230"/>
      <c r="J362" s="43"/>
      <c r="K362" s="43"/>
      <c r="L362" s="47"/>
      <c r="M362" s="231"/>
      <c r="N362" s="232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175</v>
      </c>
      <c r="AU362" s="20" t="s">
        <v>81</v>
      </c>
    </row>
    <row r="363" s="13" customFormat="1">
      <c r="A363" s="13"/>
      <c r="B363" s="233"/>
      <c r="C363" s="234"/>
      <c r="D363" s="235" t="s">
        <v>177</v>
      </c>
      <c r="E363" s="236" t="s">
        <v>19</v>
      </c>
      <c r="F363" s="237" t="s">
        <v>659</v>
      </c>
      <c r="G363" s="234"/>
      <c r="H363" s="236" t="s">
        <v>19</v>
      </c>
      <c r="I363" s="238"/>
      <c r="J363" s="234"/>
      <c r="K363" s="234"/>
      <c r="L363" s="239"/>
      <c r="M363" s="240"/>
      <c r="N363" s="241"/>
      <c r="O363" s="241"/>
      <c r="P363" s="241"/>
      <c r="Q363" s="241"/>
      <c r="R363" s="241"/>
      <c r="S363" s="241"/>
      <c r="T363" s="242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43" t="s">
        <v>177</v>
      </c>
      <c r="AU363" s="243" t="s">
        <v>81</v>
      </c>
      <c r="AV363" s="13" t="s">
        <v>79</v>
      </c>
      <c r="AW363" s="13" t="s">
        <v>33</v>
      </c>
      <c r="AX363" s="13" t="s">
        <v>71</v>
      </c>
      <c r="AY363" s="243" t="s">
        <v>166</v>
      </c>
    </row>
    <row r="364" s="13" customFormat="1">
      <c r="A364" s="13"/>
      <c r="B364" s="233"/>
      <c r="C364" s="234"/>
      <c r="D364" s="235" t="s">
        <v>177</v>
      </c>
      <c r="E364" s="236" t="s">
        <v>19</v>
      </c>
      <c r="F364" s="237" t="s">
        <v>690</v>
      </c>
      <c r="G364" s="234"/>
      <c r="H364" s="236" t="s">
        <v>19</v>
      </c>
      <c r="I364" s="238"/>
      <c r="J364" s="234"/>
      <c r="K364" s="234"/>
      <c r="L364" s="239"/>
      <c r="M364" s="240"/>
      <c r="N364" s="241"/>
      <c r="O364" s="241"/>
      <c r="P364" s="241"/>
      <c r="Q364" s="241"/>
      <c r="R364" s="241"/>
      <c r="S364" s="241"/>
      <c r="T364" s="242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3" t="s">
        <v>177</v>
      </c>
      <c r="AU364" s="243" t="s">
        <v>81</v>
      </c>
      <c r="AV364" s="13" t="s">
        <v>79</v>
      </c>
      <c r="AW364" s="13" t="s">
        <v>33</v>
      </c>
      <c r="AX364" s="13" t="s">
        <v>71</v>
      </c>
      <c r="AY364" s="243" t="s">
        <v>166</v>
      </c>
    </row>
    <row r="365" s="13" customFormat="1">
      <c r="A365" s="13"/>
      <c r="B365" s="233"/>
      <c r="C365" s="234"/>
      <c r="D365" s="235" t="s">
        <v>177</v>
      </c>
      <c r="E365" s="236" t="s">
        <v>19</v>
      </c>
      <c r="F365" s="237" t="s">
        <v>631</v>
      </c>
      <c r="G365" s="234"/>
      <c r="H365" s="236" t="s">
        <v>19</v>
      </c>
      <c r="I365" s="238"/>
      <c r="J365" s="234"/>
      <c r="K365" s="234"/>
      <c r="L365" s="239"/>
      <c r="M365" s="240"/>
      <c r="N365" s="241"/>
      <c r="O365" s="241"/>
      <c r="P365" s="241"/>
      <c r="Q365" s="241"/>
      <c r="R365" s="241"/>
      <c r="S365" s="241"/>
      <c r="T365" s="242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43" t="s">
        <v>177</v>
      </c>
      <c r="AU365" s="243" t="s">
        <v>81</v>
      </c>
      <c r="AV365" s="13" t="s">
        <v>79</v>
      </c>
      <c r="AW365" s="13" t="s">
        <v>33</v>
      </c>
      <c r="AX365" s="13" t="s">
        <v>71</v>
      </c>
      <c r="AY365" s="243" t="s">
        <v>166</v>
      </c>
    </row>
    <row r="366" s="14" customFormat="1">
      <c r="A366" s="14"/>
      <c r="B366" s="244"/>
      <c r="C366" s="245"/>
      <c r="D366" s="235" t="s">
        <v>177</v>
      </c>
      <c r="E366" s="246" t="s">
        <v>19</v>
      </c>
      <c r="F366" s="247" t="s">
        <v>728</v>
      </c>
      <c r="G366" s="245"/>
      <c r="H366" s="248">
        <v>5.056</v>
      </c>
      <c r="I366" s="249"/>
      <c r="J366" s="245"/>
      <c r="K366" s="245"/>
      <c r="L366" s="250"/>
      <c r="M366" s="251"/>
      <c r="N366" s="252"/>
      <c r="O366" s="252"/>
      <c r="P366" s="252"/>
      <c r="Q366" s="252"/>
      <c r="R366" s="252"/>
      <c r="S366" s="252"/>
      <c r="T366" s="253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54" t="s">
        <v>177</v>
      </c>
      <c r="AU366" s="254" t="s">
        <v>81</v>
      </c>
      <c r="AV366" s="14" t="s">
        <v>81</v>
      </c>
      <c r="AW366" s="14" t="s">
        <v>33</v>
      </c>
      <c r="AX366" s="14" t="s">
        <v>71</v>
      </c>
      <c r="AY366" s="254" t="s">
        <v>166</v>
      </c>
    </row>
    <row r="367" s="13" customFormat="1">
      <c r="A367" s="13"/>
      <c r="B367" s="233"/>
      <c r="C367" s="234"/>
      <c r="D367" s="235" t="s">
        <v>177</v>
      </c>
      <c r="E367" s="236" t="s">
        <v>19</v>
      </c>
      <c r="F367" s="237" t="s">
        <v>637</v>
      </c>
      <c r="G367" s="234"/>
      <c r="H367" s="236" t="s">
        <v>19</v>
      </c>
      <c r="I367" s="238"/>
      <c r="J367" s="234"/>
      <c r="K367" s="234"/>
      <c r="L367" s="239"/>
      <c r="M367" s="240"/>
      <c r="N367" s="241"/>
      <c r="O367" s="241"/>
      <c r="P367" s="241"/>
      <c r="Q367" s="241"/>
      <c r="R367" s="241"/>
      <c r="S367" s="241"/>
      <c r="T367" s="242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3" t="s">
        <v>177</v>
      </c>
      <c r="AU367" s="243" t="s">
        <v>81</v>
      </c>
      <c r="AV367" s="13" t="s">
        <v>79</v>
      </c>
      <c r="AW367" s="13" t="s">
        <v>33</v>
      </c>
      <c r="AX367" s="13" t="s">
        <v>71</v>
      </c>
      <c r="AY367" s="243" t="s">
        <v>166</v>
      </c>
    </row>
    <row r="368" s="14" customFormat="1">
      <c r="A368" s="14"/>
      <c r="B368" s="244"/>
      <c r="C368" s="245"/>
      <c r="D368" s="235" t="s">
        <v>177</v>
      </c>
      <c r="E368" s="246" t="s">
        <v>19</v>
      </c>
      <c r="F368" s="247" t="s">
        <v>729</v>
      </c>
      <c r="G368" s="245"/>
      <c r="H368" s="248">
        <v>7.2770000000000001</v>
      </c>
      <c r="I368" s="249"/>
      <c r="J368" s="245"/>
      <c r="K368" s="245"/>
      <c r="L368" s="250"/>
      <c r="M368" s="251"/>
      <c r="N368" s="252"/>
      <c r="O368" s="252"/>
      <c r="P368" s="252"/>
      <c r="Q368" s="252"/>
      <c r="R368" s="252"/>
      <c r="S368" s="252"/>
      <c r="T368" s="253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4" t="s">
        <v>177</v>
      </c>
      <c r="AU368" s="254" t="s">
        <v>81</v>
      </c>
      <c r="AV368" s="14" t="s">
        <v>81</v>
      </c>
      <c r="AW368" s="14" t="s">
        <v>33</v>
      </c>
      <c r="AX368" s="14" t="s">
        <v>71</v>
      </c>
      <c r="AY368" s="254" t="s">
        <v>166</v>
      </c>
    </row>
    <row r="369" s="13" customFormat="1">
      <c r="A369" s="13"/>
      <c r="B369" s="233"/>
      <c r="C369" s="234"/>
      <c r="D369" s="235" t="s">
        <v>177</v>
      </c>
      <c r="E369" s="236" t="s">
        <v>19</v>
      </c>
      <c r="F369" s="237" t="s">
        <v>643</v>
      </c>
      <c r="G369" s="234"/>
      <c r="H369" s="236" t="s">
        <v>19</v>
      </c>
      <c r="I369" s="238"/>
      <c r="J369" s="234"/>
      <c r="K369" s="234"/>
      <c r="L369" s="239"/>
      <c r="M369" s="240"/>
      <c r="N369" s="241"/>
      <c r="O369" s="241"/>
      <c r="P369" s="241"/>
      <c r="Q369" s="241"/>
      <c r="R369" s="241"/>
      <c r="S369" s="241"/>
      <c r="T369" s="242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3" t="s">
        <v>177</v>
      </c>
      <c r="AU369" s="243" t="s">
        <v>81</v>
      </c>
      <c r="AV369" s="13" t="s">
        <v>79</v>
      </c>
      <c r="AW369" s="13" t="s">
        <v>33</v>
      </c>
      <c r="AX369" s="13" t="s">
        <v>71</v>
      </c>
      <c r="AY369" s="243" t="s">
        <v>166</v>
      </c>
    </row>
    <row r="370" s="14" customFormat="1">
      <c r="A370" s="14"/>
      <c r="B370" s="244"/>
      <c r="C370" s="245"/>
      <c r="D370" s="235" t="s">
        <v>177</v>
      </c>
      <c r="E370" s="246" t="s">
        <v>19</v>
      </c>
      <c r="F370" s="247" t="s">
        <v>730</v>
      </c>
      <c r="G370" s="245"/>
      <c r="H370" s="248">
        <v>0.30199999999999999</v>
      </c>
      <c r="I370" s="249"/>
      <c r="J370" s="245"/>
      <c r="K370" s="245"/>
      <c r="L370" s="250"/>
      <c r="M370" s="251"/>
      <c r="N370" s="252"/>
      <c r="O370" s="252"/>
      <c r="P370" s="252"/>
      <c r="Q370" s="252"/>
      <c r="R370" s="252"/>
      <c r="S370" s="252"/>
      <c r="T370" s="253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54" t="s">
        <v>177</v>
      </c>
      <c r="AU370" s="254" t="s">
        <v>81</v>
      </c>
      <c r="AV370" s="14" t="s">
        <v>81</v>
      </c>
      <c r="AW370" s="14" t="s">
        <v>33</v>
      </c>
      <c r="AX370" s="14" t="s">
        <v>71</v>
      </c>
      <c r="AY370" s="254" t="s">
        <v>166</v>
      </c>
    </row>
    <row r="371" s="16" customFormat="1">
      <c r="A371" s="16"/>
      <c r="B371" s="266"/>
      <c r="C371" s="267"/>
      <c r="D371" s="235" t="s">
        <v>177</v>
      </c>
      <c r="E371" s="268" t="s">
        <v>19</v>
      </c>
      <c r="F371" s="269" t="s">
        <v>218</v>
      </c>
      <c r="G371" s="267"/>
      <c r="H371" s="270">
        <v>12.635</v>
      </c>
      <c r="I371" s="271"/>
      <c r="J371" s="267"/>
      <c r="K371" s="267"/>
      <c r="L371" s="272"/>
      <c r="M371" s="273"/>
      <c r="N371" s="274"/>
      <c r="O371" s="274"/>
      <c r="P371" s="274"/>
      <c r="Q371" s="274"/>
      <c r="R371" s="274"/>
      <c r="S371" s="274"/>
      <c r="T371" s="275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T371" s="276" t="s">
        <v>177</v>
      </c>
      <c r="AU371" s="276" t="s">
        <v>81</v>
      </c>
      <c r="AV371" s="16" t="s">
        <v>185</v>
      </c>
      <c r="AW371" s="16" t="s">
        <v>33</v>
      </c>
      <c r="AX371" s="16" t="s">
        <v>71</v>
      </c>
      <c r="AY371" s="276" t="s">
        <v>166</v>
      </c>
    </row>
    <row r="372" s="13" customFormat="1">
      <c r="A372" s="13"/>
      <c r="B372" s="233"/>
      <c r="C372" s="234"/>
      <c r="D372" s="235" t="s">
        <v>177</v>
      </c>
      <c r="E372" s="236" t="s">
        <v>19</v>
      </c>
      <c r="F372" s="237" t="s">
        <v>709</v>
      </c>
      <c r="G372" s="234"/>
      <c r="H372" s="236" t="s">
        <v>19</v>
      </c>
      <c r="I372" s="238"/>
      <c r="J372" s="234"/>
      <c r="K372" s="234"/>
      <c r="L372" s="239"/>
      <c r="M372" s="240"/>
      <c r="N372" s="241"/>
      <c r="O372" s="241"/>
      <c r="P372" s="241"/>
      <c r="Q372" s="241"/>
      <c r="R372" s="241"/>
      <c r="S372" s="241"/>
      <c r="T372" s="242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3" t="s">
        <v>177</v>
      </c>
      <c r="AU372" s="243" t="s">
        <v>81</v>
      </c>
      <c r="AV372" s="13" t="s">
        <v>79</v>
      </c>
      <c r="AW372" s="13" t="s">
        <v>33</v>
      </c>
      <c r="AX372" s="13" t="s">
        <v>71</v>
      </c>
      <c r="AY372" s="243" t="s">
        <v>166</v>
      </c>
    </row>
    <row r="373" s="13" customFormat="1">
      <c r="A373" s="13"/>
      <c r="B373" s="233"/>
      <c r="C373" s="234"/>
      <c r="D373" s="235" t="s">
        <v>177</v>
      </c>
      <c r="E373" s="236" t="s">
        <v>19</v>
      </c>
      <c r="F373" s="237" t="s">
        <v>710</v>
      </c>
      <c r="G373" s="234"/>
      <c r="H373" s="236" t="s">
        <v>19</v>
      </c>
      <c r="I373" s="238"/>
      <c r="J373" s="234"/>
      <c r="K373" s="234"/>
      <c r="L373" s="239"/>
      <c r="M373" s="240"/>
      <c r="N373" s="241"/>
      <c r="O373" s="241"/>
      <c r="P373" s="241"/>
      <c r="Q373" s="241"/>
      <c r="R373" s="241"/>
      <c r="S373" s="241"/>
      <c r="T373" s="242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3" t="s">
        <v>177</v>
      </c>
      <c r="AU373" s="243" t="s">
        <v>81</v>
      </c>
      <c r="AV373" s="13" t="s">
        <v>79</v>
      </c>
      <c r="AW373" s="13" t="s">
        <v>33</v>
      </c>
      <c r="AX373" s="13" t="s">
        <v>71</v>
      </c>
      <c r="AY373" s="243" t="s">
        <v>166</v>
      </c>
    </row>
    <row r="374" s="14" customFormat="1">
      <c r="A374" s="14"/>
      <c r="B374" s="244"/>
      <c r="C374" s="245"/>
      <c r="D374" s="235" t="s">
        <v>177</v>
      </c>
      <c r="E374" s="246" t="s">
        <v>19</v>
      </c>
      <c r="F374" s="247" t="s">
        <v>731</v>
      </c>
      <c r="G374" s="245"/>
      <c r="H374" s="248">
        <v>1.825</v>
      </c>
      <c r="I374" s="249"/>
      <c r="J374" s="245"/>
      <c r="K374" s="245"/>
      <c r="L374" s="250"/>
      <c r="M374" s="251"/>
      <c r="N374" s="252"/>
      <c r="O374" s="252"/>
      <c r="P374" s="252"/>
      <c r="Q374" s="252"/>
      <c r="R374" s="252"/>
      <c r="S374" s="252"/>
      <c r="T374" s="253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54" t="s">
        <v>177</v>
      </c>
      <c r="AU374" s="254" t="s">
        <v>81</v>
      </c>
      <c r="AV374" s="14" t="s">
        <v>81</v>
      </c>
      <c r="AW374" s="14" t="s">
        <v>33</v>
      </c>
      <c r="AX374" s="14" t="s">
        <v>71</v>
      </c>
      <c r="AY374" s="254" t="s">
        <v>166</v>
      </c>
    </row>
    <row r="375" s="13" customFormat="1">
      <c r="A375" s="13"/>
      <c r="B375" s="233"/>
      <c r="C375" s="234"/>
      <c r="D375" s="235" t="s">
        <v>177</v>
      </c>
      <c r="E375" s="236" t="s">
        <v>19</v>
      </c>
      <c r="F375" s="237" t="s">
        <v>712</v>
      </c>
      <c r="G375" s="234"/>
      <c r="H375" s="236" t="s">
        <v>19</v>
      </c>
      <c r="I375" s="238"/>
      <c r="J375" s="234"/>
      <c r="K375" s="234"/>
      <c r="L375" s="239"/>
      <c r="M375" s="240"/>
      <c r="N375" s="241"/>
      <c r="O375" s="241"/>
      <c r="P375" s="241"/>
      <c r="Q375" s="241"/>
      <c r="R375" s="241"/>
      <c r="S375" s="241"/>
      <c r="T375" s="242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3" t="s">
        <v>177</v>
      </c>
      <c r="AU375" s="243" t="s">
        <v>81</v>
      </c>
      <c r="AV375" s="13" t="s">
        <v>79</v>
      </c>
      <c r="AW375" s="13" t="s">
        <v>33</v>
      </c>
      <c r="AX375" s="13" t="s">
        <v>71</v>
      </c>
      <c r="AY375" s="243" t="s">
        <v>166</v>
      </c>
    </row>
    <row r="376" s="14" customFormat="1">
      <c r="A376" s="14"/>
      <c r="B376" s="244"/>
      <c r="C376" s="245"/>
      <c r="D376" s="235" t="s">
        <v>177</v>
      </c>
      <c r="E376" s="246" t="s">
        <v>19</v>
      </c>
      <c r="F376" s="247" t="s">
        <v>732</v>
      </c>
      <c r="G376" s="245"/>
      <c r="H376" s="248">
        <v>2.8900000000000001</v>
      </c>
      <c r="I376" s="249"/>
      <c r="J376" s="245"/>
      <c r="K376" s="245"/>
      <c r="L376" s="250"/>
      <c r="M376" s="251"/>
      <c r="N376" s="252"/>
      <c r="O376" s="252"/>
      <c r="P376" s="252"/>
      <c r="Q376" s="252"/>
      <c r="R376" s="252"/>
      <c r="S376" s="252"/>
      <c r="T376" s="253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54" t="s">
        <v>177</v>
      </c>
      <c r="AU376" s="254" t="s">
        <v>81</v>
      </c>
      <c r="AV376" s="14" t="s">
        <v>81</v>
      </c>
      <c r="AW376" s="14" t="s">
        <v>33</v>
      </c>
      <c r="AX376" s="14" t="s">
        <v>71</v>
      </c>
      <c r="AY376" s="254" t="s">
        <v>166</v>
      </c>
    </row>
    <row r="377" s="16" customFormat="1">
      <c r="A377" s="16"/>
      <c r="B377" s="266"/>
      <c r="C377" s="267"/>
      <c r="D377" s="235" t="s">
        <v>177</v>
      </c>
      <c r="E377" s="268" t="s">
        <v>19</v>
      </c>
      <c r="F377" s="269" t="s">
        <v>218</v>
      </c>
      <c r="G377" s="267"/>
      <c r="H377" s="270">
        <v>4.7149999999999999</v>
      </c>
      <c r="I377" s="271"/>
      <c r="J377" s="267"/>
      <c r="K377" s="267"/>
      <c r="L377" s="272"/>
      <c r="M377" s="273"/>
      <c r="N377" s="274"/>
      <c r="O377" s="274"/>
      <c r="P377" s="274"/>
      <c r="Q377" s="274"/>
      <c r="R377" s="274"/>
      <c r="S377" s="274"/>
      <c r="T377" s="275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T377" s="276" t="s">
        <v>177</v>
      </c>
      <c r="AU377" s="276" t="s">
        <v>81</v>
      </c>
      <c r="AV377" s="16" t="s">
        <v>185</v>
      </c>
      <c r="AW377" s="16" t="s">
        <v>33</v>
      </c>
      <c r="AX377" s="16" t="s">
        <v>71</v>
      </c>
      <c r="AY377" s="276" t="s">
        <v>166</v>
      </c>
    </row>
    <row r="378" s="15" customFormat="1">
      <c r="A378" s="15"/>
      <c r="B378" s="255"/>
      <c r="C378" s="256"/>
      <c r="D378" s="235" t="s">
        <v>177</v>
      </c>
      <c r="E378" s="257" t="s">
        <v>19</v>
      </c>
      <c r="F378" s="258" t="s">
        <v>180</v>
      </c>
      <c r="G378" s="256"/>
      <c r="H378" s="259">
        <v>17.349999999999998</v>
      </c>
      <c r="I378" s="260"/>
      <c r="J378" s="256"/>
      <c r="K378" s="256"/>
      <c r="L378" s="261"/>
      <c r="M378" s="262"/>
      <c r="N378" s="263"/>
      <c r="O378" s="263"/>
      <c r="P378" s="263"/>
      <c r="Q378" s="263"/>
      <c r="R378" s="263"/>
      <c r="S378" s="263"/>
      <c r="T378" s="264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T378" s="265" t="s">
        <v>177</v>
      </c>
      <c r="AU378" s="265" t="s">
        <v>81</v>
      </c>
      <c r="AV378" s="15" t="s">
        <v>173</v>
      </c>
      <c r="AW378" s="15" t="s">
        <v>33</v>
      </c>
      <c r="AX378" s="15" t="s">
        <v>79</v>
      </c>
      <c r="AY378" s="265" t="s">
        <v>166</v>
      </c>
    </row>
    <row r="379" s="12" customFormat="1" ht="22.8" customHeight="1">
      <c r="A379" s="12"/>
      <c r="B379" s="199"/>
      <c r="C379" s="200"/>
      <c r="D379" s="201" t="s">
        <v>70</v>
      </c>
      <c r="E379" s="213" t="s">
        <v>413</v>
      </c>
      <c r="F379" s="213" t="s">
        <v>414</v>
      </c>
      <c r="G379" s="200"/>
      <c r="H379" s="200"/>
      <c r="I379" s="203"/>
      <c r="J379" s="214">
        <f>BK379</f>
        <v>0</v>
      </c>
      <c r="K379" s="200"/>
      <c r="L379" s="205"/>
      <c r="M379" s="206"/>
      <c r="N379" s="207"/>
      <c r="O379" s="207"/>
      <c r="P379" s="208">
        <f>SUM(P380:P433)</f>
        <v>0</v>
      </c>
      <c r="Q379" s="207"/>
      <c r="R379" s="208">
        <f>SUM(R380:R433)</f>
        <v>0.033485500000000001</v>
      </c>
      <c r="S379" s="207"/>
      <c r="T379" s="209">
        <f>SUM(T380:T433)</f>
        <v>0</v>
      </c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R379" s="210" t="s">
        <v>81</v>
      </c>
      <c r="AT379" s="211" t="s">
        <v>70</v>
      </c>
      <c r="AU379" s="211" t="s">
        <v>79</v>
      </c>
      <c r="AY379" s="210" t="s">
        <v>166</v>
      </c>
      <c r="BK379" s="212">
        <f>SUM(BK380:BK433)</f>
        <v>0</v>
      </c>
    </row>
    <row r="380" s="2" customFormat="1" ht="24.15" customHeight="1">
      <c r="A380" s="41"/>
      <c r="B380" s="42"/>
      <c r="C380" s="215" t="s">
        <v>645</v>
      </c>
      <c r="D380" s="215" t="s">
        <v>168</v>
      </c>
      <c r="E380" s="216" t="s">
        <v>415</v>
      </c>
      <c r="F380" s="217" t="s">
        <v>416</v>
      </c>
      <c r="G380" s="218" t="s">
        <v>188</v>
      </c>
      <c r="H380" s="219">
        <v>17.350000000000001</v>
      </c>
      <c r="I380" s="220"/>
      <c r="J380" s="221">
        <f>ROUND(I380*H380,2)</f>
        <v>0</v>
      </c>
      <c r="K380" s="217" t="s">
        <v>172</v>
      </c>
      <c r="L380" s="47"/>
      <c r="M380" s="222" t="s">
        <v>19</v>
      </c>
      <c r="N380" s="223" t="s">
        <v>42</v>
      </c>
      <c r="O380" s="87"/>
      <c r="P380" s="224">
        <f>O380*H380</f>
        <v>0</v>
      </c>
      <c r="Q380" s="224">
        <v>0</v>
      </c>
      <c r="R380" s="224">
        <f>Q380*H380</f>
        <v>0</v>
      </c>
      <c r="S380" s="224">
        <v>0</v>
      </c>
      <c r="T380" s="225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226" t="s">
        <v>315</v>
      </c>
      <c r="AT380" s="226" t="s">
        <v>168</v>
      </c>
      <c r="AU380" s="226" t="s">
        <v>81</v>
      </c>
      <c r="AY380" s="20" t="s">
        <v>166</v>
      </c>
      <c r="BE380" s="227">
        <f>IF(N380="základní",J380,0)</f>
        <v>0</v>
      </c>
      <c r="BF380" s="227">
        <f>IF(N380="snížená",J380,0)</f>
        <v>0</v>
      </c>
      <c r="BG380" s="227">
        <f>IF(N380="zákl. přenesená",J380,0)</f>
        <v>0</v>
      </c>
      <c r="BH380" s="227">
        <f>IF(N380="sníž. přenesená",J380,0)</f>
        <v>0</v>
      </c>
      <c r="BI380" s="227">
        <f>IF(N380="nulová",J380,0)</f>
        <v>0</v>
      </c>
      <c r="BJ380" s="20" t="s">
        <v>79</v>
      </c>
      <c r="BK380" s="227">
        <f>ROUND(I380*H380,2)</f>
        <v>0</v>
      </c>
      <c r="BL380" s="20" t="s">
        <v>315</v>
      </c>
      <c r="BM380" s="226" t="s">
        <v>652</v>
      </c>
    </row>
    <row r="381" s="2" customFormat="1">
      <c r="A381" s="41"/>
      <c r="B381" s="42"/>
      <c r="C381" s="43"/>
      <c r="D381" s="228" t="s">
        <v>175</v>
      </c>
      <c r="E381" s="43"/>
      <c r="F381" s="229" t="s">
        <v>418</v>
      </c>
      <c r="G381" s="43"/>
      <c r="H381" s="43"/>
      <c r="I381" s="230"/>
      <c r="J381" s="43"/>
      <c r="K381" s="43"/>
      <c r="L381" s="47"/>
      <c r="M381" s="231"/>
      <c r="N381" s="232"/>
      <c r="O381" s="87"/>
      <c r="P381" s="87"/>
      <c r="Q381" s="87"/>
      <c r="R381" s="87"/>
      <c r="S381" s="87"/>
      <c r="T381" s="88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0" t="s">
        <v>175</v>
      </c>
      <c r="AU381" s="20" t="s">
        <v>81</v>
      </c>
    </row>
    <row r="382" s="13" customFormat="1">
      <c r="A382" s="13"/>
      <c r="B382" s="233"/>
      <c r="C382" s="234"/>
      <c r="D382" s="235" t="s">
        <v>177</v>
      </c>
      <c r="E382" s="236" t="s">
        <v>19</v>
      </c>
      <c r="F382" s="237" t="s">
        <v>659</v>
      </c>
      <c r="G382" s="234"/>
      <c r="H382" s="236" t="s">
        <v>19</v>
      </c>
      <c r="I382" s="238"/>
      <c r="J382" s="234"/>
      <c r="K382" s="234"/>
      <c r="L382" s="239"/>
      <c r="M382" s="240"/>
      <c r="N382" s="241"/>
      <c r="O382" s="241"/>
      <c r="P382" s="241"/>
      <c r="Q382" s="241"/>
      <c r="R382" s="241"/>
      <c r="S382" s="241"/>
      <c r="T382" s="242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3" t="s">
        <v>177</v>
      </c>
      <c r="AU382" s="243" t="s">
        <v>81</v>
      </c>
      <c r="AV382" s="13" t="s">
        <v>79</v>
      </c>
      <c r="AW382" s="13" t="s">
        <v>33</v>
      </c>
      <c r="AX382" s="13" t="s">
        <v>71</v>
      </c>
      <c r="AY382" s="243" t="s">
        <v>166</v>
      </c>
    </row>
    <row r="383" s="13" customFormat="1">
      <c r="A383" s="13"/>
      <c r="B383" s="233"/>
      <c r="C383" s="234"/>
      <c r="D383" s="235" t="s">
        <v>177</v>
      </c>
      <c r="E383" s="236" t="s">
        <v>19</v>
      </c>
      <c r="F383" s="237" t="s">
        <v>690</v>
      </c>
      <c r="G383" s="234"/>
      <c r="H383" s="236" t="s">
        <v>19</v>
      </c>
      <c r="I383" s="238"/>
      <c r="J383" s="234"/>
      <c r="K383" s="234"/>
      <c r="L383" s="239"/>
      <c r="M383" s="240"/>
      <c r="N383" s="241"/>
      <c r="O383" s="241"/>
      <c r="P383" s="241"/>
      <c r="Q383" s="241"/>
      <c r="R383" s="241"/>
      <c r="S383" s="241"/>
      <c r="T383" s="242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3" t="s">
        <v>177</v>
      </c>
      <c r="AU383" s="243" t="s">
        <v>81</v>
      </c>
      <c r="AV383" s="13" t="s">
        <v>79</v>
      </c>
      <c r="AW383" s="13" t="s">
        <v>33</v>
      </c>
      <c r="AX383" s="13" t="s">
        <v>71</v>
      </c>
      <c r="AY383" s="243" t="s">
        <v>166</v>
      </c>
    </row>
    <row r="384" s="13" customFormat="1">
      <c r="A384" s="13"/>
      <c r="B384" s="233"/>
      <c r="C384" s="234"/>
      <c r="D384" s="235" t="s">
        <v>177</v>
      </c>
      <c r="E384" s="236" t="s">
        <v>19</v>
      </c>
      <c r="F384" s="237" t="s">
        <v>631</v>
      </c>
      <c r="G384" s="234"/>
      <c r="H384" s="236" t="s">
        <v>19</v>
      </c>
      <c r="I384" s="238"/>
      <c r="J384" s="234"/>
      <c r="K384" s="234"/>
      <c r="L384" s="239"/>
      <c r="M384" s="240"/>
      <c r="N384" s="241"/>
      <c r="O384" s="241"/>
      <c r="P384" s="241"/>
      <c r="Q384" s="241"/>
      <c r="R384" s="241"/>
      <c r="S384" s="241"/>
      <c r="T384" s="242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3" t="s">
        <v>177</v>
      </c>
      <c r="AU384" s="243" t="s">
        <v>81</v>
      </c>
      <c r="AV384" s="13" t="s">
        <v>79</v>
      </c>
      <c r="AW384" s="13" t="s">
        <v>33</v>
      </c>
      <c r="AX384" s="13" t="s">
        <v>71</v>
      </c>
      <c r="AY384" s="243" t="s">
        <v>166</v>
      </c>
    </row>
    <row r="385" s="14" customFormat="1">
      <c r="A385" s="14"/>
      <c r="B385" s="244"/>
      <c r="C385" s="245"/>
      <c r="D385" s="235" t="s">
        <v>177</v>
      </c>
      <c r="E385" s="246" t="s">
        <v>19</v>
      </c>
      <c r="F385" s="247" t="s">
        <v>728</v>
      </c>
      <c r="G385" s="245"/>
      <c r="H385" s="248">
        <v>5.056</v>
      </c>
      <c r="I385" s="249"/>
      <c r="J385" s="245"/>
      <c r="K385" s="245"/>
      <c r="L385" s="250"/>
      <c r="M385" s="251"/>
      <c r="N385" s="252"/>
      <c r="O385" s="252"/>
      <c r="P385" s="252"/>
      <c r="Q385" s="252"/>
      <c r="R385" s="252"/>
      <c r="S385" s="252"/>
      <c r="T385" s="253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4" t="s">
        <v>177</v>
      </c>
      <c r="AU385" s="254" t="s">
        <v>81</v>
      </c>
      <c r="AV385" s="14" t="s">
        <v>81</v>
      </c>
      <c r="AW385" s="14" t="s">
        <v>33</v>
      </c>
      <c r="AX385" s="14" t="s">
        <v>71</v>
      </c>
      <c r="AY385" s="254" t="s">
        <v>166</v>
      </c>
    </row>
    <row r="386" s="13" customFormat="1">
      <c r="A386" s="13"/>
      <c r="B386" s="233"/>
      <c r="C386" s="234"/>
      <c r="D386" s="235" t="s">
        <v>177</v>
      </c>
      <c r="E386" s="236" t="s">
        <v>19</v>
      </c>
      <c r="F386" s="237" t="s">
        <v>637</v>
      </c>
      <c r="G386" s="234"/>
      <c r="H386" s="236" t="s">
        <v>19</v>
      </c>
      <c r="I386" s="238"/>
      <c r="J386" s="234"/>
      <c r="K386" s="234"/>
      <c r="L386" s="239"/>
      <c r="M386" s="240"/>
      <c r="N386" s="241"/>
      <c r="O386" s="241"/>
      <c r="P386" s="241"/>
      <c r="Q386" s="241"/>
      <c r="R386" s="241"/>
      <c r="S386" s="241"/>
      <c r="T386" s="242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43" t="s">
        <v>177</v>
      </c>
      <c r="AU386" s="243" t="s">
        <v>81</v>
      </c>
      <c r="AV386" s="13" t="s">
        <v>79</v>
      </c>
      <c r="AW386" s="13" t="s">
        <v>33</v>
      </c>
      <c r="AX386" s="13" t="s">
        <v>71</v>
      </c>
      <c r="AY386" s="243" t="s">
        <v>166</v>
      </c>
    </row>
    <row r="387" s="14" customFormat="1">
      <c r="A387" s="14"/>
      <c r="B387" s="244"/>
      <c r="C387" s="245"/>
      <c r="D387" s="235" t="s">
        <v>177</v>
      </c>
      <c r="E387" s="246" t="s">
        <v>19</v>
      </c>
      <c r="F387" s="247" t="s">
        <v>729</v>
      </c>
      <c r="G387" s="245"/>
      <c r="H387" s="248">
        <v>7.2770000000000001</v>
      </c>
      <c r="I387" s="249"/>
      <c r="J387" s="245"/>
      <c r="K387" s="245"/>
      <c r="L387" s="250"/>
      <c r="M387" s="251"/>
      <c r="N387" s="252"/>
      <c r="O387" s="252"/>
      <c r="P387" s="252"/>
      <c r="Q387" s="252"/>
      <c r="R387" s="252"/>
      <c r="S387" s="252"/>
      <c r="T387" s="253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54" t="s">
        <v>177</v>
      </c>
      <c r="AU387" s="254" t="s">
        <v>81</v>
      </c>
      <c r="AV387" s="14" t="s">
        <v>81</v>
      </c>
      <c r="AW387" s="14" t="s">
        <v>33</v>
      </c>
      <c r="AX387" s="14" t="s">
        <v>71</v>
      </c>
      <c r="AY387" s="254" t="s">
        <v>166</v>
      </c>
    </row>
    <row r="388" s="13" customFormat="1">
      <c r="A388" s="13"/>
      <c r="B388" s="233"/>
      <c r="C388" s="234"/>
      <c r="D388" s="235" t="s">
        <v>177</v>
      </c>
      <c r="E388" s="236" t="s">
        <v>19</v>
      </c>
      <c r="F388" s="237" t="s">
        <v>643</v>
      </c>
      <c r="G388" s="234"/>
      <c r="H388" s="236" t="s">
        <v>19</v>
      </c>
      <c r="I388" s="238"/>
      <c r="J388" s="234"/>
      <c r="K388" s="234"/>
      <c r="L388" s="239"/>
      <c r="M388" s="240"/>
      <c r="N388" s="241"/>
      <c r="O388" s="241"/>
      <c r="P388" s="241"/>
      <c r="Q388" s="241"/>
      <c r="R388" s="241"/>
      <c r="S388" s="241"/>
      <c r="T388" s="242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3" t="s">
        <v>177</v>
      </c>
      <c r="AU388" s="243" t="s">
        <v>81</v>
      </c>
      <c r="AV388" s="13" t="s">
        <v>79</v>
      </c>
      <c r="AW388" s="13" t="s">
        <v>33</v>
      </c>
      <c r="AX388" s="13" t="s">
        <v>71</v>
      </c>
      <c r="AY388" s="243" t="s">
        <v>166</v>
      </c>
    </row>
    <row r="389" s="14" customFormat="1">
      <c r="A389" s="14"/>
      <c r="B389" s="244"/>
      <c r="C389" s="245"/>
      <c r="D389" s="235" t="s">
        <v>177</v>
      </c>
      <c r="E389" s="246" t="s">
        <v>19</v>
      </c>
      <c r="F389" s="247" t="s">
        <v>730</v>
      </c>
      <c r="G389" s="245"/>
      <c r="H389" s="248">
        <v>0.30199999999999999</v>
      </c>
      <c r="I389" s="249"/>
      <c r="J389" s="245"/>
      <c r="K389" s="245"/>
      <c r="L389" s="250"/>
      <c r="M389" s="251"/>
      <c r="N389" s="252"/>
      <c r="O389" s="252"/>
      <c r="P389" s="252"/>
      <c r="Q389" s="252"/>
      <c r="R389" s="252"/>
      <c r="S389" s="252"/>
      <c r="T389" s="253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54" t="s">
        <v>177</v>
      </c>
      <c r="AU389" s="254" t="s">
        <v>81</v>
      </c>
      <c r="AV389" s="14" t="s">
        <v>81</v>
      </c>
      <c r="AW389" s="14" t="s">
        <v>33</v>
      </c>
      <c r="AX389" s="14" t="s">
        <v>71</v>
      </c>
      <c r="AY389" s="254" t="s">
        <v>166</v>
      </c>
    </row>
    <row r="390" s="16" customFormat="1">
      <c r="A390" s="16"/>
      <c r="B390" s="266"/>
      <c r="C390" s="267"/>
      <c r="D390" s="235" t="s">
        <v>177</v>
      </c>
      <c r="E390" s="268" t="s">
        <v>19</v>
      </c>
      <c r="F390" s="269" t="s">
        <v>218</v>
      </c>
      <c r="G390" s="267"/>
      <c r="H390" s="270">
        <v>12.635</v>
      </c>
      <c r="I390" s="271"/>
      <c r="J390" s="267"/>
      <c r="K390" s="267"/>
      <c r="L390" s="272"/>
      <c r="M390" s="273"/>
      <c r="N390" s="274"/>
      <c r="O390" s="274"/>
      <c r="P390" s="274"/>
      <c r="Q390" s="274"/>
      <c r="R390" s="274"/>
      <c r="S390" s="274"/>
      <c r="T390" s="275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T390" s="276" t="s">
        <v>177</v>
      </c>
      <c r="AU390" s="276" t="s">
        <v>81</v>
      </c>
      <c r="AV390" s="16" t="s">
        <v>185</v>
      </c>
      <c r="AW390" s="16" t="s">
        <v>33</v>
      </c>
      <c r="AX390" s="16" t="s">
        <v>71</v>
      </c>
      <c r="AY390" s="276" t="s">
        <v>166</v>
      </c>
    </row>
    <row r="391" s="13" customFormat="1">
      <c r="A391" s="13"/>
      <c r="B391" s="233"/>
      <c r="C391" s="234"/>
      <c r="D391" s="235" t="s">
        <v>177</v>
      </c>
      <c r="E391" s="236" t="s">
        <v>19</v>
      </c>
      <c r="F391" s="237" t="s">
        <v>709</v>
      </c>
      <c r="G391" s="234"/>
      <c r="H391" s="236" t="s">
        <v>19</v>
      </c>
      <c r="I391" s="238"/>
      <c r="J391" s="234"/>
      <c r="K391" s="234"/>
      <c r="L391" s="239"/>
      <c r="M391" s="240"/>
      <c r="N391" s="241"/>
      <c r="O391" s="241"/>
      <c r="P391" s="241"/>
      <c r="Q391" s="241"/>
      <c r="R391" s="241"/>
      <c r="S391" s="241"/>
      <c r="T391" s="242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3" t="s">
        <v>177</v>
      </c>
      <c r="AU391" s="243" t="s">
        <v>81</v>
      </c>
      <c r="AV391" s="13" t="s">
        <v>79</v>
      </c>
      <c r="AW391" s="13" t="s">
        <v>33</v>
      </c>
      <c r="AX391" s="13" t="s">
        <v>71</v>
      </c>
      <c r="AY391" s="243" t="s">
        <v>166</v>
      </c>
    </row>
    <row r="392" s="13" customFormat="1">
      <c r="A392" s="13"/>
      <c r="B392" s="233"/>
      <c r="C392" s="234"/>
      <c r="D392" s="235" t="s">
        <v>177</v>
      </c>
      <c r="E392" s="236" t="s">
        <v>19</v>
      </c>
      <c r="F392" s="237" t="s">
        <v>710</v>
      </c>
      <c r="G392" s="234"/>
      <c r="H392" s="236" t="s">
        <v>19</v>
      </c>
      <c r="I392" s="238"/>
      <c r="J392" s="234"/>
      <c r="K392" s="234"/>
      <c r="L392" s="239"/>
      <c r="M392" s="240"/>
      <c r="N392" s="241"/>
      <c r="O392" s="241"/>
      <c r="P392" s="241"/>
      <c r="Q392" s="241"/>
      <c r="R392" s="241"/>
      <c r="S392" s="241"/>
      <c r="T392" s="242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43" t="s">
        <v>177</v>
      </c>
      <c r="AU392" s="243" t="s">
        <v>81</v>
      </c>
      <c r="AV392" s="13" t="s">
        <v>79</v>
      </c>
      <c r="AW392" s="13" t="s">
        <v>33</v>
      </c>
      <c r="AX392" s="13" t="s">
        <v>71</v>
      </c>
      <c r="AY392" s="243" t="s">
        <v>166</v>
      </c>
    </row>
    <row r="393" s="14" customFormat="1">
      <c r="A393" s="14"/>
      <c r="B393" s="244"/>
      <c r="C393" s="245"/>
      <c r="D393" s="235" t="s">
        <v>177</v>
      </c>
      <c r="E393" s="246" t="s">
        <v>19</v>
      </c>
      <c r="F393" s="247" t="s">
        <v>731</v>
      </c>
      <c r="G393" s="245"/>
      <c r="H393" s="248">
        <v>1.825</v>
      </c>
      <c r="I393" s="249"/>
      <c r="J393" s="245"/>
      <c r="K393" s="245"/>
      <c r="L393" s="250"/>
      <c r="M393" s="251"/>
      <c r="N393" s="252"/>
      <c r="O393" s="252"/>
      <c r="P393" s="252"/>
      <c r="Q393" s="252"/>
      <c r="R393" s="252"/>
      <c r="S393" s="252"/>
      <c r="T393" s="253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54" t="s">
        <v>177</v>
      </c>
      <c r="AU393" s="254" t="s">
        <v>81</v>
      </c>
      <c r="AV393" s="14" t="s">
        <v>81</v>
      </c>
      <c r="AW393" s="14" t="s">
        <v>33</v>
      </c>
      <c r="AX393" s="14" t="s">
        <v>71</v>
      </c>
      <c r="AY393" s="254" t="s">
        <v>166</v>
      </c>
    </row>
    <row r="394" s="13" customFormat="1">
      <c r="A394" s="13"/>
      <c r="B394" s="233"/>
      <c r="C394" s="234"/>
      <c r="D394" s="235" t="s">
        <v>177</v>
      </c>
      <c r="E394" s="236" t="s">
        <v>19</v>
      </c>
      <c r="F394" s="237" t="s">
        <v>712</v>
      </c>
      <c r="G394" s="234"/>
      <c r="H394" s="236" t="s">
        <v>19</v>
      </c>
      <c r="I394" s="238"/>
      <c r="J394" s="234"/>
      <c r="K394" s="234"/>
      <c r="L394" s="239"/>
      <c r="M394" s="240"/>
      <c r="N394" s="241"/>
      <c r="O394" s="241"/>
      <c r="P394" s="241"/>
      <c r="Q394" s="241"/>
      <c r="R394" s="241"/>
      <c r="S394" s="241"/>
      <c r="T394" s="242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43" t="s">
        <v>177</v>
      </c>
      <c r="AU394" s="243" t="s">
        <v>81</v>
      </c>
      <c r="AV394" s="13" t="s">
        <v>79</v>
      </c>
      <c r="AW394" s="13" t="s">
        <v>33</v>
      </c>
      <c r="AX394" s="13" t="s">
        <v>71</v>
      </c>
      <c r="AY394" s="243" t="s">
        <v>166</v>
      </c>
    </row>
    <row r="395" s="14" customFormat="1">
      <c r="A395" s="14"/>
      <c r="B395" s="244"/>
      <c r="C395" s="245"/>
      <c r="D395" s="235" t="s">
        <v>177</v>
      </c>
      <c r="E395" s="246" t="s">
        <v>19</v>
      </c>
      <c r="F395" s="247" t="s">
        <v>732</v>
      </c>
      <c r="G395" s="245"/>
      <c r="H395" s="248">
        <v>2.8900000000000001</v>
      </c>
      <c r="I395" s="249"/>
      <c r="J395" s="245"/>
      <c r="K395" s="245"/>
      <c r="L395" s="250"/>
      <c r="M395" s="251"/>
      <c r="N395" s="252"/>
      <c r="O395" s="252"/>
      <c r="P395" s="252"/>
      <c r="Q395" s="252"/>
      <c r="R395" s="252"/>
      <c r="S395" s="252"/>
      <c r="T395" s="253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54" t="s">
        <v>177</v>
      </c>
      <c r="AU395" s="254" t="s">
        <v>81</v>
      </c>
      <c r="AV395" s="14" t="s">
        <v>81</v>
      </c>
      <c r="AW395" s="14" t="s">
        <v>33</v>
      </c>
      <c r="AX395" s="14" t="s">
        <v>71</v>
      </c>
      <c r="AY395" s="254" t="s">
        <v>166</v>
      </c>
    </row>
    <row r="396" s="16" customFormat="1">
      <c r="A396" s="16"/>
      <c r="B396" s="266"/>
      <c r="C396" s="267"/>
      <c r="D396" s="235" t="s">
        <v>177</v>
      </c>
      <c r="E396" s="268" t="s">
        <v>19</v>
      </c>
      <c r="F396" s="269" t="s">
        <v>218</v>
      </c>
      <c r="G396" s="267"/>
      <c r="H396" s="270">
        <v>4.7149999999999999</v>
      </c>
      <c r="I396" s="271"/>
      <c r="J396" s="267"/>
      <c r="K396" s="267"/>
      <c r="L396" s="272"/>
      <c r="M396" s="273"/>
      <c r="N396" s="274"/>
      <c r="O396" s="274"/>
      <c r="P396" s="274"/>
      <c r="Q396" s="274"/>
      <c r="R396" s="274"/>
      <c r="S396" s="274"/>
      <c r="T396" s="275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T396" s="276" t="s">
        <v>177</v>
      </c>
      <c r="AU396" s="276" t="s">
        <v>81</v>
      </c>
      <c r="AV396" s="16" t="s">
        <v>185</v>
      </c>
      <c r="AW396" s="16" t="s">
        <v>33</v>
      </c>
      <c r="AX396" s="16" t="s">
        <v>71</v>
      </c>
      <c r="AY396" s="276" t="s">
        <v>166</v>
      </c>
    </row>
    <row r="397" s="15" customFormat="1">
      <c r="A397" s="15"/>
      <c r="B397" s="255"/>
      <c r="C397" s="256"/>
      <c r="D397" s="235" t="s">
        <v>177</v>
      </c>
      <c r="E397" s="257" t="s">
        <v>19</v>
      </c>
      <c r="F397" s="258" t="s">
        <v>180</v>
      </c>
      <c r="G397" s="256"/>
      <c r="H397" s="259">
        <v>17.349999999999998</v>
      </c>
      <c r="I397" s="260"/>
      <c r="J397" s="256"/>
      <c r="K397" s="256"/>
      <c r="L397" s="261"/>
      <c r="M397" s="262"/>
      <c r="N397" s="263"/>
      <c r="O397" s="263"/>
      <c r="P397" s="263"/>
      <c r="Q397" s="263"/>
      <c r="R397" s="263"/>
      <c r="S397" s="263"/>
      <c r="T397" s="264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T397" s="265" t="s">
        <v>177</v>
      </c>
      <c r="AU397" s="265" t="s">
        <v>81</v>
      </c>
      <c r="AV397" s="15" t="s">
        <v>173</v>
      </c>
      <c r="AW397" s="15" t="s">
        <v>33</v>
      </c>
      <c r="AX397" s="15" t="s">
        <v>79</v>
      </c>
      <c r="AY397" s="265" t="s">
        <v>166</v>
      </c>
    </row>
    <row r="398" s="2" customFormat="1" ht="16.5" customHeight="1">
      <c r="A398" s="41"/>
      <c r="B398" s="42"/>
      <c r="C398" s="215" t="s">
        <v>395</v>
      </c>
      <c r="D398" s="215" t="s">
        <v>168</v>
      </c>
      <c r="E398" s="216" t="s">
        <v>419</v>
      </c>
      <c r="F398" s="217" t="s">
        <v>420</v>
      </c>
      <c r="G398" s="218" t="s">
        <v>188</v>
      </c>
      <c r="H398" s="219">
        <v>17.350000000000001</v>
      </c>
      <c r="I398" s="220"/>
      <c r="J398" s="221">
        <f>ROUND(I398*H398,2)</f>
        <v>0</v>
      </c>
      <c r="K398" s="217" t="s">
        <v>172</v>
      </c>
      <c r="L398" s="47"/>
      <c r="M398" s="222" t="s">
        <v>19</v>
      </c>
      <c r="N398" s="223" t="s">
        <v>42</v>
      </c>
      <c r="O398" s="87"/>
      <c r="P398" s="224">
        <f>O398*H398</f>
        <v>0</v>
      </c>
      <c r="Q398" s="224">
        <v>0</v>
      </c>
      <c r="R398" s="224">
        <f>Q398*H398</f>
        <v>0</v>
      </c>
      <c r="S398" s="224">
        <v>0</v>
      </c>
      <c r="T398" s="225">
        <f>S398*H398</f>
        <v>0</v>
      </c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26" t="s">
        <v>315</v>
      </c>
      <c r="AT398" s="226" t="s">
        <v>168</v>
      </c>
      <c r="AU398" s="226" t="s">
        <v>81</v>
      </c>
      <c r="AY398" s="20" t="s">
        <v>166</v>
      </c>
      <c r="BE398" s="227">
        <f>IF(N398="základní",J398,0)</f>
        <v>0</v>
      </c>
      <c r="BF398" s="227">
        <f>IF(N398="snížená",J398,0)</f>
        <v>0</v>
      </c>
      <c r="BG398" s="227">
        <f>IF(N398="zákl. přenesená",J398,0)</f>
        <v>0</v>
      </c>
      <c r="BH398" s="227">
        <f>IF(N398="sníž. přenesená",J398,0)</f>
        <v>0</v>
      </c>
      <c r="BI398" s="227">
        <f>IF(N398="nulová",J398,0)</f>
        <v>0</v>
      </c>
      <c r="BJ398" s="20" t="s">
        <v>79</v>
      </c>
      <c r="BK398" s="227">
        <f>ROUND(I398*H398,2)</f>
        <v>0</v>
      </c>
      <c r="BL398" s="20" t="s">
        <v>315</v>
      </c>
      <c r="BM398" s="226" t="s">
        <v>654</v>
      </c>
    </row>
    <row r="399" s="2" customFormat="1">
      <c r="A399" s="41"/>
      <c r="B399" s="42"/>
      <c r="C399" s="43"/>
      <c r="D399" s="228" t="s">
        <v>175</v>
      </c>
      <c r="E399" s="43"/>
      <c r="F399" s="229" t="s">
        <v>422</v>
      </c>
      <c r="G399" s="43"/>
      <c r="H399" s="43"/>
      <c r="I399" s="230"/>
      <c r="J399" s="43"/>
      <c r="K399" s="43"/>
      <c r="L399" s="47"/>
      <c r="M399" s="231"/>
      <c r="N399" s="232"/>
      <c r="O399" s="87"/>
      <c r="P399" s="87"/>
      <c r="Q399" s="87"/>
      <c r="R399" s="87"/>
      <c r="S399" s="87"/>
      <c r="T399" s="88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T399" s="20" t="s">
        <v>175</v>
      </c>
      <c r="AU399" s="20" t="s">
        <v>81</v>
      </c>
    </row>
    <row r="400" s="13" customFormat="1">
      <c r="A400" s="13"/>
      <c r="B400" s="233"/>
      <c r="C400" s="234"/>
      <c r="D400" s="235" t="s">
        <v>177</v>
      </c>
      <c r="E400" s="236" t="s">
        <v>19</v>
      </c>
      <c r="F400" s="237" t="s">
        <v>659</v>
      </c>
      <c r="G400" s="234"/>
      <c r="H400" s="236" t="s">
        <v>19</v>
      </c>
      <c r="I400" s="238"/>
      <c r="J400" s="234"/>
      <c r="K400" s="234"/>
      <c r="L400" s="239"/>
      <c r="M400" s="240"/>
      <c r="N400" s="241"/>
      <c r="O400" s="241"/>
      <c r="P400" s="241"/>
      <c r="Q400" s="241"/>
      <c r="R400" s="241"/>
      <c r="S400" s="241"/>
      <c r="T400" s="242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43" t="s">
        <v>177</v>
      </c>
      <c r="AU400" s="243" t="s">
        <v>81</v>
      </c>
      <c r="AV400" s="13" t="s">
        <v>79</v>
      </c>
      <c r="AW400" s="13" t="s">
        <v>33</v>
      </c>
      <c r="AX400" s="13" t="s">
        <v>71</v>
      </c>
      <c r="AY400" s="243" t="s">
        <v>166</v>
      </c>
    </row>
    <row r="401" s="13" customFormat="1">
      <c r="A401" s="13"/>
      <c r="B401" s="233"/>
      <c r="C401" s="234"/>
      <c r="D401" s="235" t="s">
        <v>177</v>
      </c>
      <c r="E401" s="236" t="s">
        <v>19</v>
      </c>
      <c r="F401" s="237" t="s">
        <v>690</v>
      </c>
      <c r="G401" s="234"/>
      <c r="H401" s="236" t="s">
        <v>19</v>
      </c>
      <c r="I401" s="238"/>
      <c r="J401" s="234"/>
      <c r="K401" s="234"/>
      <c r="L401" s="239"/>
      <c r="M401" s="240"/>
      <c r="N401" s="241"/>
      <c r="O401" s="241"/>
      <c r="P401" s="241"/>
      <c r="Q401" s="241"/>
      <c r="R401" s="241"/>
      <c r="S401" s="241"/>
      <c r="T401" s="242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43" t="s">
        <v>177</v>
      </c>
      <c r="AU401" s="243" t="s">
        <v>81</v>
      </c>
      <c r="AV401" s="13" t="s">
        <v>79</v>
      </c>
      <c r="AW401" s="13" t="s">
        <v>33</v>
      </c>
      <c r="AX401" s="13" t="s">
        <v>71</v>
      </c>
      <c r="AY401" s="243" t="s">
        <v>166</v>
      </c>
    </row>
    <row r="402" s="13" customFormat="1">
      <c r="A402" s="13"/>
      <c r="B402" s="233"/>
      <c r="C402" s="234"/>
      <c r="D402" s="235" t="s">
        <v>177</v>
      </c>
      <c r="E402" s="236" t="s">
        <v>19</v>
      </c>
      <c r="F402" s="237" t="s">
        <v>631</v>
      </c>
      <c r="G402" s="234"/>
      <c r="H402" s="236" t="s">
        <v>19</v>
      </c>
      <c r="I402" s="238"/>
      <c r="J402" s="234"/>
      <c r="K402" s="234"/>
      <c r="L402" s="239"/>
      <c r="M402" s="240"/>
      <c r="N402" s="241"/>
      <c r="O402" s="241"/>
      <c r="P402" s="241"/>
      <c r="Q402" s="241"/>
      <c r="R402" s="241"/>
      <c r="S402" s="241"/>
      <c r="T402" s="242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43" t="s">
        <v>177</v>
      </c>
      <c r="AU402" s="243" t="s">
        <v>81</v>
      </c>
      <c r="AV402" s="13" t="s">
        <v>79</v>
      </c>
      <c r="AW402" s="13" t="s">
        <v>33</v>
      </c>
      <c r="AX402" s="13" t="s">
        <v>71</v>
      </c>
      <c r="AY402" s="243" t="s">
        <v>166</v>
      </c>
    </row>
    <row r="403" s="14" customFormat="1">
      <c r="A403" s="14"/>
      <c r="B403" s="244"/>
      <c r="C403" s="245"/>
      <c r="D403" s="235" t="s">
        <v>177</v>
      </c>
      <c r="E403" s="246" t="s">
        <v>19</v>
      </c>
      <c r="F403" s="247" t="s">
        <v>728</v>
      </c>
      <c r="G403" s="245"/>
      <c r="H403" s="248">
        <v>5.056</v>
      </c>
      <c r="I403" s="249"/>
      <c r="J403" s="245"/>
      <c r="K403" s="245"/>
      <c r="L403" s="250"/>
      <c r="M403" s="251"/>
      <c r="N403" s="252"/>
      <c r="O403" s="252"/>
      <c r="P403" s="252"/>
      <c r="Q403" s="252"/>
      <c r="R403" s="252"/>
      <c r="S403" s="252"/>
      <c r="T403" s="253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54" t="s">
        <v>177</v>
      </c>
      <c r="AU403" s="254" t="s">
        <v>81</v>
      </c>
      <c r="AV403" s="14" t="s">
        <v>81</v>
      </c>
      <c r="AW403" s="14" t="s">
        <v>33</v>
      </c>
      <c r="AX403" s="14" t="s">
        <v>71</v>
      </c>
      <c r="AY403" s="254" t="s">
        <v>166</v>
      </c>
    </row>
    <row r="404" s="13" customFormat="1">
      <c r="A404" s="13"/>
      <c r="B404" s="233"/>
      <c r="C404" s="234"/>
      <c r="D404" s="235" t="s">
        <v>177</v>
      </c>
      <c r="E404" s="236" t="s">
        <v>19</v>
      </c>
      <c r="F404" s="237" t="s">
        <v>637</v>
      </c>
      <c r="G404" s="234"/>
      <c r="H404" s="236" t="s">
        <v>19</v>
      </c>
      <c r="I404" s="238"/>
      <c r="J404" s="234"/>
      <c r="K404" s="234"/>
      <c r="L404" s="239"/>
      <c r="M404" s="240"/>
      <c r="N404" s="241"/>
      <c r="O404" s="241"/>
      <c r="P404" s="241"/>
      <c r="Q404" s="241"/>
      <c r="R404" s="241"/>
      <c r="S404" s="241"/>
      <c r="T404" s="242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43" t="s">
        <v>177</v>
      </c>
      <c r="AU404" s="243" t="s">
        <v>81</v>
      </c>
      <c r="AV404" s="13" t="s">
        <v>79</v>
      </c>
      <c r="AW404" s="13" t="s">
        <v>33</v>
      </c>
      <c r="AX404" s="13" t="s">
        <v>71</v>
      </c>
      <c r="AY404" s="243" t="s">
        <v>166</v>
      </c>
    </row>
    <row r="405" s="14" customFormat="1">
      <c r="A405" s="14"/>
      <c r="B405" s="244"/>
      <c r="C405" s="245"/>
      <c r="D405" s="235" t="s">
        <v>177</v>
      </c>
      <c r="E405" s="246" t="s">
        <v>19</v>
      </c>
      <c r="F405" s="247" t="s">
        <v>729</v>
      </c>
      <c r="G405" s="245"/>
      <c r="H405" s="248">
        <v>7.2770000000000001</v>
      </c>
      <c r="I405" s="249"/>
      <c r="J405" s="245"/>
      <c r="K405" s="245"/>
      <c r="L405" s="250"/>
      <c r="M405" s="251"/>
      <c r="N405" s="252"/>
      <c r="O405" s="252"/>
      <c r="P405" s="252"/>
      <c r="Q405" s="252"/>
      <c r="R405" s="252"/>
      <c r="S405" s="252"/>
      <c r="T405" s="253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4" t="s">
        <v>177</v>
      </c>
      <c r="AU405" s="254" t="s">
        <v>81</v>
      </c>
      <c r="AV405" s="14" t="s">
        <v>81</v>
      </c>
      <c r="AW405" s="14" t="s">
        <v>33</v>
      </c>
      <c r="AX405" s="14" t="s">
        <v>71</v>
      </c>
      <c r="AY405" s="254" t="s">
        <v>166</v>
      </c>
    </row>
    <row r="406" s="13" customFormat="1">
      <c r="A406" s="13"/>
      <c r="B406" s="233"/>
      <c r="C406" s="234"/>
      <c r="D406" s="235" t="s">
        <v>177</v>
      </c>
      <c r="E406" s="236" t="s">
        <v>19</v>
      </c>
      <c r="F406" s="237" t="s">
        <v>643</v>
      </c>
      <c r="G406" s="234"/>
      <c r="H406" s="236" t="s">
        <v>19</v>
      </c>
      <c r="I406" s="238"/>
      <c r="J406" s="234"/>
      <c r="K406" s="234"/>
      <c r="L406" s="239"/>
      <c r="M406" s="240"/>
      <c r="N406" s="241"/>
      <c r="O406" s="241"/>
      <c r="P406" s="241"/>
      <c r="Q406" s="241"/>
      <c r="R406" s="241"/>
      <c r="S406" s="241"/>
      <c r="T406" s="242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43" t="s">
        <v>177</v>
      </c>
      <c r="AU406" s="243" t="s">
        <v>81</v>
      </c>
      <c r="AV406" s="13" t="s">
        <v>79</v>
      </c>
      <c r="AW406" s="13" t="s">
        <v>33</v>
      </c>
      <c r="AX406" s="13" t="s">
        <v>71</v>
      </c>
      <c r="AY406" s="243" t="s">
        <v>166</v>
      </c>
    </row>
    <row r="407" s="14" customFormat="1">
      <c r="A407" s="14"/>
      <c r="B407" s="244"/>
      <c r="C407" s="245"/>
      <c r="D407" s="235" t="s">
        <v>177</v>
      </c>
      <c r="E407" s="246" t="s">
        <v>19</v>
      </c>
      <c r="F407" s="247" t="s">
        <v>730</v>
      </c>
      <c r="G407" s="245"/>
      <c r="H407" s="248">
        <v>0.30199999999999999</v>
      </c>
      <c r="I407" s="249"/>
      <c r="J407" s="245"/>
      <c r="K407" s="245"/>
      <c r="L407" s="250"/>
      <c r="M407" s="251"/>
      <c r="N407" s="252"/>
      <c r="O407" s="252"/>
      <c r="P407" s="252"/>
      <c r="Q407" s="252"/>
      <c r="R407" s="252"/>
      <c r="S407" s="252"/>
      <c r="T407" s="253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54" t="s">
        <v>177</v>
      </c>
      <c r="AU407" s="254" t="s">
        <v>81</v>
      </c>
      <c r="AV407" s="14" t="s">
        <v>81</v>
      </c>
      <c r="AW407" s="14" t="s">
        <v>33</v>
      </c>
      <c r="AX407" s="14" t="s">
        <v>71</v>
      </c>
      <c r="AY407" s="254" t="s">
        <v>166</v>
      </c>
    </row>
    <row r="408" s="16" customFormat="1">
      <c r="A408" s="16"/>
      <c r="B408" s="266"/>
      <c r="C408" s="267"/>
      <c r="D408" s="235" t="s">
        <v>177</v>
      </c>
      <c r="E408" s="268" t="s">
        <v>19</v>
      </c>
      <c r="F408" s="269" t="s">
        <v>218</v>
      </c>
      <c r="G408" s="267"/>
      <c r="H408" s="270">
        <v>12.635</v>
      </c>
      <c r="I408" s="271"/>
      <c r="J408" s="267"/>
      <c r="K408" s="267"/>
      <c r="L408" s="272"/>
      <c r="M408" s="273"/>
      <c r="N408" s="274"/>
      <c r="O408" s="274"/>
      <c r="P408" s="274"/>
      <c r="Q408" s="274"/>
      <c r="R408" s="274"/>
      <c r="S408" s="274"/>
      <c r="T408" s="275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T408" s="276" t="s">
        <v>177</v>
      </c>
      <c r="AU408" s="276" t="s">
        <v>81</v>
      </c>
      <c r="AV408" s="16" t="s">
        <v>185</v>
      </c>
      <c r="AW408" s="16" t="s">
        <v>33</v>
      </c>
      <c r="AX408" s="16" t="s">
        <v>71</v>
      </c>
      <c r="AY408" s="276" t="s">
        <v>166</v>
      </c>
    </row>
    <row r="409" s="13" customFormat="1">
      <c r="A409" s="13"/>
      <c r="B409" s="233"/>
      <c r="C409" s="234"/>
      <c r="D409" s="235" t="s">
        <v>177</v>
      </c>
      <c r="E409" s="236" t="s">
        <v>19</v>
      </c>
      <c r="F409" s="237" t="s">
        <v>709</v>
      </c>
      <c r="G409" s="234"/>
      <c r="H409" s="236" t="s">
        <v>19</v>
      </c>
      <c r="I409" s="238"/>
      <c r="J409" s="234"/>
      <c r="K409" s="234"/>
      <c r="L409" s="239"/>
      <c r="M409" s="240"/>
      <c r="N409" s="241"/>
      <c r="O409" s="241"/>
      <c r="P409" s="241"/>
      <c r="Q409" s="241"/>
      <c r="R409" s="241"/>
      <c r="S409" s="241"/>
      <c r="T409" s="242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43" t="s">
        <v>177</v>
      </c>
      <c r="AU409" s="243" t="s">
        <v>81</v>
      </c>
      <c r="AV409" s="13" t="s">
        <v>79</v>
      </c>
      <c r="AW409" s="13" t="s">
        <v>33</v>
      </c>
      <c r="AX409" s="13" t="s">
        <v>71</v>
      </c>
      <c r="AY409" s="243" t="s">
        <v>166</v>
      </c>
    </row>
    <row r="410" s="13" customFormat="1">
      <c r="A410" s="13"/>
      <c r="B410" s="233"/>
      <c r="C410" s="234"/>
      <c r="D410" s="235" t="s">
        <v>177</v>
      </c>
      <c r="E410" s="236" t="s">
        <v>19</v>
      </c>
      <c r="F410" s="237" t="s">
        <v>710</v>
      </c>
      <c r="G410" s="234"/>
      <c r="H410" s="236" t="s">
        <v>19</v>
      </c>
      <c r="I410" s="238"/>
      <c r="J410" s="234"/>
      <c r="K410" s="234"/>
      <c r="L410" s="239"/>
      <c r="M410" s="240"/>
      <c r="N410" s="241"/>
      <c r="O410" s="241"/>
      <c r="P410" s="241"/>
      <c r="Q410" s="241"/>
      <c r="R410" s="241"/>
      <c r="S410" s="241"/>
      <c r="T410" s="242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43" t="s">
        <v>177</v>
      </c>
      <c r="AU410" s="243" t="s">
        <v>81</v>
      </c>
      <c r="AV410" s="13" t="s">
        <v>79</v>
      </c>
      <c r="AW410" s="13" t="s">
        <v>33</v>
      </c>
      <c r="AX410" s="13" t="s">
        <v>71</v>
      </c>
      <c r="AY410" s="243" t="s">
        <v>166</v>
      </c>
    </row>
    <row r="411" s="14" customFormat="1">
      <c r="A411" s="14"/>
      <c r="B411" s="244"/>
      <c r="C411" s="245"/>
      <c r="D411" s="235" t="s">
        <v>177</v>
      </c>
      <c r="E411" s="246" t="s">
        <v>19</v>
      </c>
      <c r="F411" s="247" t="s">
        <v>731</v>
      </c>
      <c r="G411" s="245"/>
      <c r="H411" s="248">
        <v>1.825</v>
      </c>
      <c r="I411" s="249"/>
      <c r="J411" s="245"/>
      <c r="K411" s="245"/>
      <c r="L411" s="250"/>
      <c r="M411" s="251"/>
      <c r="N411" s="252"/>
      <c r="O411" s="252"/>
      <c r="P411" s="252"/>
      <c r="Q411" s="252"/>
      <c r="R411" s="252"/>
      <c r="S411" s="252"/>
      <c r="T411" s="253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54" t="s">
        <v>177</v>
      </c>
      <c r="AU411" s="254" t="s">
        <v>81</v>
      </c>
      <c r="AV411" s="14" t="s">
        <v>81</v>
      </c>
      <c r="AW411" s="14" t="s">
        <v>33</v>
      </c>
      <c r="AX411" s="14" t="s">
        <v>71</v>
      </c>
      <c r="AY411" s="254" t="s">
        <v>166</v>
      </c>
    </row>
    <row r="412" s="13" customFormat="1">
      <c r="A412" s="13"/>
      <c r="B412" s="233"/>
      <c r="C412" s="234"/>
      <c r="D412" s="235" t="s">
        <v>177</v>
      </c>
      <c r="E412" s="236" t="s">
        <v>19</v>
      </c>
      <c r="F412" s="237" t="s">
        <v>712</v>
      </c>
      <c r="G412" s="234"/>
      <c r="H412" s="236" t="s">
        <v>19</v>
      </c>
      <c r="I412" s="238"/>
      <c r="J412" s="234"/>
      <c r="K412" s="234"/>
      <c r="L412" s="239"/>
      <c r="M412" s="240"/>
      <c r="N412" s="241"/>
      <c r="O412" s="241"/>
      <c r="P412" s="241"/>
      <c r="Q412" s="241"/>
      <c r="R412" s="241"/>
      <c r="S412" s="241"/>
      <c r="T412" s="242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43" t="s">
        <v>177</v>
      </c>
      <c r="AU412" s="243" t="s">
        <v>81</v>
      </c>
      <c r="AV412" s="13" t="s">
        <v>79</v>
      </c>
      <c r="AW412" s="13" t="s">
        <v>33</v>
      </c>
      <c r="AX412" s="13" t="s">
        <v>71</v>
      </c>
      <c r="AY412" s="243" t="s">
        <v>166</v>
      </c>
    </row>
    <row r="413" s="14" customFormat="1">
      <c r="A413" s="14"/>
      <c r="B413" s="244"/>
      <c r="C413" s="245"/>
      <c r="D413" s="235" t="s">
        <v>177</v>
      </c>
      <c r="E413" s="246" t="s">
        <v>19</v>
      </c>
      <c r="F413" s="247" t="s">
        <v>732</v>
      </c>
      <c r="G413" s="245"/>
      <c r="H413" s="248">
        <v>2.8900000000000001</v>
      </c>
      <c r="I413" s="249"/>
      <c r="J413" s="245"/>
      <c r="K413" s="245"/>
      <c r="L413" s="250"/>
      <c r="M413" s="251"/>
      <c r="N413" s="252"/>
      <c r="O413" s="252"/>
      <c r="P413" s="252"/>
      <c r="Q413" s="252"/>
      <c r="R413" s="252"/>
      <c r="S413" s="252"/>
      <c r="T413" s="253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54" t="s">
        <v>177</v>
      </c>
      <c r="AU413" s="254" t="s">
        <v>81</v>
      </c>
      <c r="AV413" s="14" t="s">
        <v>81</v>
      </c>
      <c r="AW413" s="14" t="s">
        <v>33</v>
      </c>
      <c r="AX413" s="14" t="s">
        <v>71</v>
      </c>
      <c r="AY413" s="254" t="s">
        <v>166</v>
      </c>
    </row>
    <row r="414" s="16" customFormat="1">
      <c r="A414" s="16"/>
      <c r="B414" s="266"/>
      <c r="C414" s="267"/>
      <c r="D414" s="235" t="s">
        <v>177</v>
      </c>
      <c r="E414" s="268" t="s">
        <v>19</v>
      </c>
      <c r="F414" s="269" t="s">
        <v>218</v>
      </c>
      <c r="G414" s="267"/>
      <c r="H414" s="270">
        <v>4.7149999999999999</v>
      </c>
      <c r="I414" s="271"/>
      <c r="J414" s="267"/>
      <c r="K414" s="267"/>
      <c r="L414" s="272"/>
      <c r="M414" s="273"/>
      <c r="N414" s="274"/>
      <c r="O414" s="274"/>
      <c r="P414" s="274"/>
      <c r="Q414" s="274"/>
      <c r="R414" s="274"/>
      <c r="S414" s="274"/>
      <c r="T414" s="275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T414" s="276" t="s">
        <v>177</v>
      </c>
      <c r="AU414" s="276" t="s">
        <v>81</v>
      </c>
      <c r="AV414" s="16" t="s">
        <v>185</v>
      </c>
      <c r="AW414" s="16" t="s">
        <v>33</v>
      </c>
      <c r="AX414" s="16" t="s">
        <v>71</v>
      </c>
      <c r="AY414" s="276" t="s">
        <v>166</v>
      </c>
    </row>
    <row r="415" s="15" customFormat="1">
      <c r="A415" s="15"/>
      <c r="B415" s="255"/>
      <c r="C415" s="256"/>
      <c r="D415" s="235" t="s">
        <v>177</v>
      </c>
      <c r="E415" s="257" t="s">
        <v>19</v>
      </c>
      <c r="F415" s="258" t="s">
        <v>180</v>
      </c>
      <c r="G415" s="256"/>
      <c r="H415" s="259">
        <v>17.349999999999998</v>
      </c>
      <c r="I415" s="260"/>
      <c r="J415" s="256"/>
      <c r="K415" s="256"/>
      <c r="L415" s="261"/>
      <c r="M415" s="262"/>
      <c r="N415" s="263"/>
      <c r="O415" s="263"/>
      <c r="P415" s="263"/>
      <c r="Q415" s="263"/>
      <c r="R415" s="263"/>
      <c r="S415" s="263"/>
      <c r="T415" s="264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T415" s="265" t="s">
        <v>177</v>
      </c>
      <c r="AU415" s="265" t="s">
        <v>81</v>
      </c>
      <c r="AV415" s="15" t="s">
        <v>173</v>
      </c>
      <c r="AW415" s="15" t="s">
        <v>33</v>
      </c>
      <c r="AX415" s="15" t="s">
        <v>79</v>
      </c>
      <c r="AY415" s="265" t="s">
        <v>166</v>
      </c>
    </row>
    <row r="416" s="2" customFormat="1" ht="16.5" customHeight="1">
      <c r="A416" s="41"/>
      <c r="B416" s="42"/>
      <c r="C416" s="215" t="s">
        <v>651</v>
      </c>
      <c r="D416" s="215" t="s">
        <v>168</v>
      </c>
      <c r="E416" s="216" t="s">
        <v>423</v>
      </c>
      <c r="F416" s="217" t="s">
        <v>424</v>
      </c>
      <c r="G416" s="218" t="s">
        <v>188</v>
      </c>
      <c r="H416" s="219">
        <v>17.350000000000001</v>
      </c>
      <c r="I416" s="220"/>
      <c r="J416" s="221">
        <f>ROUND(I416*H416,2)</f>
        <v>0</v>
      </c>
      <c r="K416" s="217" t="s">
        <v>172</v>
      </c>
      <c r="L416" s="47"/>
      <c r="M416" s="222" t="s">
        <v>19</v>
      </c>
      <c r="N416" s="223" t="s">
        <v>42</v>
      </c>
      <c r="O416" s="87"/>
      <c r="P416" s="224">
        <f>O416*H416</f>
        <v>0</v>
      </c>
      <c r="Q416" s="224">
        <v>0.0019300000000000001</v>
      </c>
      <c r="R416" s="224">
        <f>Q416*H416</f>
        <v>0.033485500000000001</v>
      </c>
      <c r="S416" s="224">
        <v>0</v>
      </c>
      <c r="T416" s="225">
        <f>S416*H416</f>
        <v>0</v>
      </c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R416" s="226" t="s">
        <v>315</v>
      </c>
      <c r="AT416" s="226" t="s">
        <v>168</v>
      </c>
      <c r="AU416" s="226" t="s">
        <v>81</v>
      </c>
      <c r="AY416" s="20" t="s">
        <v>166</v>
      </c>
      <c r="BE416" s="227">
        <f>IF(N416="základní",J416,0)</f>
        <v>0</v>
      </c>
      <c r="BF416" s="227">
        <f>IF(N416="snížená",J416,0)</f>
        <v>0</v>
      </c>
      <c r="BG416" s="227">
        <f>IF(N416="zákl. přenesená",J416,0)</f>
        <v>0</v>
      </c>
      <c r="BH416" s="227">
        <f>IF(N416="sníž. přenesená",J416,0)</f>
        <v>0</v>
      </c>
      <c r="BI416" s="227">
        <f>IF(N416="nulová",J416,0)</f>
        <v>0</v>
      </c>
      <c r="BJ416" s="20" t="s">
        <v>79</v>
      </c>
      <c r="BK416" s="227">
        <f>ROUND(I416*H416,2)</f>
        <v>0</v>
      </c>
      <c r="BL416" s="20" t="s">
        <v>315</v>
      </c>
      <c r="BM416" s="226" t="s">
        <v>656</v>
      </c>
    </row>
    <row r="417" s="2" customFormat="1">
      <c r="A417" s="41"/>
      <c r="B417" s="42"/>
      <c r="C417" s="43"/>
      <c r="D417" s="228" t="s">
        <v>175</v>
      </c>
      <c r="E417" s="43"/>
      <c r="F417" s="229" t="s">
        <v>426</v>
      </c>
      <c r="G417" s="43"/>
      <c r="H417" s="43"/>
      <c r="I417" s="230"/>
      <c r="J417" s="43"/>
      <c r="K417" s="43"/>
      <c r="L417" s="47"/>
      <c r="M417" s="231"/>
      <c r="N417" s="232"/>
      <c r="O417" s="87"/>
      <c r="P417" s="87"/>
      <c r="Q417" s="87"/>
      <c r="R417" s="87"/>
      <c r="S417" s="87"/>
      <c r="T417" s="88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T417" s="20" t="s">
        <v>175</v>
      </c>
      <c r="AU417" s="20" t="s">
        <v>81</v>
      </c>
    </row>
    <row r="418" s="13" customFormat="1">
      <c r="A418" s="13"/>
      <c r="B418" s="233"/>
      <c r="C418" s="234"/>
      <c r="D418" s="235" t="s">
        <v>177</v>
      </c>
      <c r="E418" s="236" t="s">
        <v>19</v>
      </c>
      <c r="F418" s="237" t="s">
        <v>659</v>
      </c>
      <c r="G418" s="234"/>
      <c r="H418" s="236" t="s">
        <v>19</v>
      </c>
      <c r="I418" s="238"/>
      <c r="J418" s="234"/>
      <c r="K418" s="234"/>
      <c r="L418" s="239"/>
      <c r="M418" s="240"/>
      <c r="N418" s="241"/>
      <c r="O418" s="241"/>
      <c r="P418" s="241"/>
      <c r="Q418" s="241"/>
      <c r="R418" s="241"/>
      <c r="S418" s="241"/>
      <c r="T418" s="242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43" t="s">
        <v>177</v>
      </c>
      <c r="AU418" s="243" t="s">
        <v>81</v>
      </c>
      <c r="AV418" s="13" t="s">
        <v>79</v>
      </c>
      <c r="AW418" s="13" t="s">
        <v>33</v>
      </c>
      <c r="AX418" s="13" t="s">
        <v>71</v>
      </c>
      <c r="AY418" s="243" t="s">
        <v>166</v>
      </c>
    </row>
    <row r="419" s="13" customFormat="1">
      <c r="A419" s="13"/>
      <c r="B419" s="233"/>
      <c r="C419" s="234"/>
      <c r="D419" s="235" t="s">
        <v>177</v>
      </c>
      <c r="E419" s="236" t="s">
        <v>19</v>
      </c>
      <c r="F419" s="237" t="s">
        <v>690</v>
      </c>
      <c r="G419" s="234"/>
      <c r="H419" s="236" t="s">
        <v>19</v>
      </c>
      <c r="I419" s="238"/>
      <c r="J419" s="234"/>
      <c r="K419" s="234"/>
      <c r="L419" s="239"/>
      <c r="M419" s="240"/>
      <c r="N419" s="241"/>
      <c r="O419" s="241"/>
      <c r="P419" s="241"/>
      <c r="Q419" s="241"/>
      <c r="R419" s="241"/>
      <c r="S419" s="241"/>
      <c r="T419" s="242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43" t="s">
        <v>177</v>
      </c>
      <c r="AU419" s="243" t="s">
        <v>81</v>
      </c>
      <c r="AV419" s="13" t="s">
        <v>79</v>
      </c>
      <c r="AW419" s="13" t="s">
        <v>33</v>
      </c>
      <c r="AX419" s="13" t="s">
        <v>71</v>
      </c>
      <c r="AY419" s="243" t="s">
        <v>166</v>
      </c>
    </row>
    <row r="420" s="13" customFormat="1">
      <c r="A420" s="13"/>
      <c r="B420" s="233"/>
      <c r="C420" s="234"/>
      <c r="D420" s="235" t="s">
        <v>177</v>
      </c>
      <c r="E420" s="236" t="s">
        <v>19</v>
      </c>
      <c r="F420" s="237" t="s">
        <v>631</v>
      </c>
      <c r="G420" s="234"/>
      <c r="H420" s="236" t="s">
        <v>19</v>
      </c>
      <c r="I420" s="238"/>
      <c r="J420" s="234"/>
      <c r="K420" s="234"/>
      <c r="L420" s="239"/>
      <c r="M420" s="240"/>
      <c r="N420" s="241"/>
      <c r="O420" s="241"/>
      <c r="P420" s="241"/>
      <c r="Q420" s="241"/>
      <c r="R420" s="241"/>
      <c r="S420" s="241"/>
      <c r="T420" s="242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3" t="s">
        <v>177</v>
      </c>
      <c r="AU420" s="243" t="s">
        <v>81</v>
      </c>
      <c r="AV420" s="13" t="s">
        <v>79</v>
      </c>
      <c r="AW420" s="13" t="s">
        <v>33</v>
      </c>
      <c r="AX420" s="13" t="s">
        <v>71</v>
      </c>
      <c r="AY420" s="243" t="s">
        <v>166</v>
      </c>
    </row>
    <row r="421" s="14" customFormat="1">
      <c r="A421" s="14"/>
      <c r="B421" s="244"/>
      <c r="C421" s="245"/>
      <c r="D421" s="235" t="s">
        <v>177</v>
      </c>
      <c r="E421" s="246" t="s">
        <v>19</v>
      </c>
      <c r="F421" s="247" t="s">
        <v>728</v>
      </c>
      <c r="G421" s="245"/>
      <c r="H421" s="248">
        <v>5.056</v>
      </c>
      <c r="I421" s="249"/>
      <c r="J421" s="245"/>
      <c r="K421" s="245"/>
      <c r="L421" s="250"/>
      <c r="M421" s="251"/>
      <c r="N421" s="252"/>
      <c r="O421" s="252"/>
      <c r="P421" s="252"/>
      <c r="Q421" s="252"/>
      <c r="R421" s="252"/>
      <c r="S421" s="252"/>
      <c r="T421" s="253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54" t="s">
        <v>177</v>
      </c>
      <c r="AU421" s="254" t="s">
        <v>81</v>
      </c>
      <c r="AV421" s="14" t="s">
        <v>81</v>
      </c>
      <c r="AW421" s="14" t="s">
        <v>33</v>
      </c>
      <c r="AX421" s="14" t="s">
        <v>71</v>
      </c>
      <c r="AY421" s="254" t="s">
        <v>166</v>
      </c>
    </row>
    <row r="422" s="13" customFormat="1">
      <c r="A422" s="13"/>
      <c r="B422" s="233"/>
      <c r="C422" s="234"/>
      <c r="D422" s="235" t="s">
        <v>177</v>
      </c>
      <c r="E422" s="236" t="s">
        <v>19</v>
      </c>
      <c r="F422" s="237" t="s">
        <v>637</v>
      </c>
      <c r="G422" s="234"/>
      <c r="H422" s="236" t="s">
        <v>19</v>
      </c>
      <c r="I422" s="238"/>
      <c r="J422" s="234"/>
      <c r="K422" s="234"/>
      <c r="L422" s="239"/>
      <c r="M422" s="240"/>
      <c r="N422" s="241"/>
      <c r="O422" s="241"/>
      <c r="P422" s="241"/>
      <c r="Q422" s="241"/>
      <c r="R422" s="241"/>
      <c r="S422" s="241"/>
      <c r="T422" s="242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43" t="s">
        <v>177</v>
      </c>
      <c r="AU422" s="243" t="s">
        <v>81</v>
      </c>
      <c r="AV422" s="13" t="s">
        <v>79</v>
      </c>
      <c r="AW422" s="13" t="s">
        <v>33</v>
      </c>
      <c r="AX422" s="13" t="s">
        <v>71</v>
      </c>
      <c r="AY422" s="243" t="s">
        <v>166</v>
      </c>
    </row>
    <row r="423" s="14" customFormat="1">
      <c r="A423" s="14"/>
      <c r="B423" s="244"/>
      <c r="C423" s="245"/>
      <c r="D423" s="235" t="s">
        <v>177</v>
      </c>
      <c r="E423" s="246" t="s">
        <v>19</v>
      </c>
      <c r="F423" s="247" t="s">
        <v>729</v>
      </c>
      <c r="G423" s="245"/>
      <c r="H423" s="248">
        <v>7.2770000000000001</v>
      </c>
      <c r="I423" s="249"/>
      <c r="J423" s="245"/>
      <c r="K423" s="245"/>
      <c r="L423" s="250"/>
      <c r="M423" s="251"/>
      <c r="N423" s="252"/>
      <c r="O423" s="252"/>
      <c r="P423" s="252"/>
      <c r="Q423" s="252"/>
      <c r="R423" s="252"/>
      <c r="S423" s="252"/>
      <c r="T423" s="253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54" t="s">
        <v>177</v>
      </c>
      <c r="AU423" s="254" t="s">
        <v>81</v>
      </c>
      <c r="AV423" s="14" t="s">
        <v>81</v>
      </c>
      <c r="AW423" s="14" t="s">
        <v>33</v>
      </c>
      <c r="AX423" s="14" t="s">
        <v>71</v>
      </c>
      <c r="AY423" s="254" t="s">
        <v>166</v>
      </c>
    </row>
    <row r="424" s="13" customFormat="1">
      <c r="A424" s="13"/>
      <c r="B424" s="233"/>
      <c r="C424" s="234"/>
      <c r="D424" s="235" t="s">
        <v>177</v>
      </c>
      <c r="E424" s="236" t="s">
        <v>19</v>
      </c>
      <c r="F424" s="237" t="s">
        <v>643</v>
      </c>
      <c r="G424" s="234"/>
      <c r="H424" s="236" t="s">
        <v>19</v>
      </c>
      <c r="I424" s="238"/>
      <c r="J424" s="234"/>
      <c r="K424" s="234"/>
      <c r="L424" s="239"/>
      <c r="M424" s="240"/>
      <c r="N424" s="241"/>
      <c r="O424" s="241"/>
      <c r="P424" s="241"/>
      <c r="Q424" s="241"/>
      <c r="R424" s="241"/>
      <c r="S424" s="241"/>
      <c r="T424" s="242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43" t="s">
        <v>177</v>
      </c>
      <c r="AU424" s="243" t="s">
        <v>81</v>
      </c>
      <c r="AV424" s="13" t="s">
        <v>79</v>
      </c>
      <c r="AW424" s="13" t="s">
        <v>33</v>
      </c>
      <c r="AX424" s="13" t="s">
        <v>71</v>
      </c>
      <c r="AY424" s="243" t="s">
        <v>166</v>
      </c>
    </row>
    <row r="425" s="14" customFormat="1">
      <c r="A425" s="14"/>
      <c r="B425" s="244"/>
      <c r="C425" s="245"/>
      <c r="D425" s="235" t="s">
        <v>177</v>
      </c>
      <c r="E425" s="246" t="s">
        <v>19</v>
      </c>
      <c r="F425" s="247" t="s">
        <v>730</v>
      </c>
      <c r="G425" s="245"/>
      <c r="H425" s="248">
        <v>0.30199999999999999</v>
      </c>
      <c r="I425" s="249"/>
      <c r="J425" s="245"/>
      <c r="K425" s="245"/>
      <c r="L425" s="250"/>
      <c r="M425" s="251"/>
      <c r="N425" s="252"/>
      <c r="O425" s="252"/>
      <c r="P425" s="252"/>
      <c r="Q425" s="252"/>
      <c r="R425" s="252"/>
      <c r="S425" s="252"/>
      <c r="T425" s="253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54" t="s">
        <v>177</v>
      </c>
      <c r="AU425" s="254" t="s">
        <v>81</v>
      </c>
      <c r="AV425" s="14" t="s">
        <v>81</v>
      </c>
      <c r="AW425" s="14" t="s">
        <v>33</v>
      </c>
      <c r="AX425" s="14" t="s">
        <v>71</v>
      </c>
      <c r="AY425" s="254" t="s">
        <v>166</v>
      </c>
    </row>
    <row r="426" s="16" customFormat="1">
      <c r="A426" s="16"/>
      <c r="B426" s="266"/>
      <c r="C426" s="267"/>
      <c r="D426" s="235" t="s">
        <v>177</v>
      </c>
      <c r="E426" s="268" t="s">
        <v>19</v>
      </c>
      <c r="F426" s="269" t="s">
        <v>218</v>
      </c>
      <c r="G426" s="267"/>
      <c r="H426" s="270">
        <v>12.635</v>
      </c>
      <c r="I426" s="271"/>
      <c r="J426" s="267"/>
      <c r="K426" s="267"/>
      <c r="L426" s="272"/>
      <c r="M426" s="273"/>
      <c r="N426" s="274"/>
      <c r="O426" s="274"/>
      <c r="P426" s="274"/>
      <c r="Q426" s="274"/>
      <c r="R426" s="274"/>
      <c r="S426" s="274"/>
      <c r="T426" s="275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T426" s="276" t="s">
        <v>177</v>
      </c>
      <c r="AU426" s="276" t="s">
        <v>81</v>
      </c>
      <c r="AV426" s="16" t="s">
        <v>185</v>
      </c>
      <c r="AW426" s="16" t="s">
        <v>33</v>
      </c>
      <c r="AX426" s="16" t="s">
        <v>71</v>
      </c>
      <c r="AY426" s="276" t="s">
        <v>166</v>
      </c>
    </row>
    <row r="427" s="13" customFormat="1">
      <c r="A427" s="13"/>
      <c r="B427" s="233"/>
      <c r="C427" s="234"/>
      <c r="D427" s="235" t="s">
        <v>177</v>
      </c>
      <c r="E427" s="236" t="s">
        <v>19</v>
      </c>
      <c r="F427" s="237" t="s">
        <v>709</v>
      </c>
      <c r="G427" s="234"/>
      <c r="H427" s="236" t="s">
        <v>19</v>
      </c>
      <c r="I427" s="238"/>
      <c r="J427" s="234"/>
      <c r="K427" s="234"/>
      <c r="L427" s="239"/>
      <c r="M427" s="240"/>
      <c r="N427" s="241"/>
      <c r="O427" s="241"/>
      <c r="P427" s="241"/>
      <c r="Q427" s="241"/>
      <c r="R427" s="241"/>
      <c r="S427" s="241"/>
      <c r="T427" s="242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43" t="s">
        <v>177</v>
      </c>
      <c r="AU427" s="243" t="s">
        <v>81</v>
      </c>
      <c r="AV427" s="13" t="s">
        <v>79</v>
      </c>
      <c r="AW427" s="13" t="s">
        <v>33</v>
      </c>
      <c r="AX427" s="13" t="s">
        <v>71</v>
      </c>
      <c r="AY427" s="243" t="s">
        <v>166</v>
      </c>
    </row>
    <row r="428" s="13" customFormat="1">
      <c r="A428" s="13"/>
      <c r="B428" s="233"/>
      <c r="C428" s="234"/>
      <c r="D428" s="235" t="s">
        <v>177</v>
      </c>
      <c r="E428" s="236" t="s">
        <v>19</v>
      </c>
      <c r="F428" s="237" t="s">
        <v>710</v>
      </c>
      <c r="G428" s="234"/>
      <c r="H428" s="236" t="s">
        <v>19</v>
      </c>
      <c r="I428" s="238"/>
      <c r="J428" s="234"/>
      <c r="K428" s="234"/>
      <c r="L428" s="239"/>
      <c r="M428" s="240"/>
      <c r="N428" s="241"/>
      <c r="O428" s="241"/>
      <c r="P428" s="241"/>
      <c r="Q428" s="241"/>
      <c r="R428" s="241"/>
      <c r="S428" s="241"/>
      <c r="T428" s="242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43" t="s">
        <v>177</v>
      </c>
      <c r="AU428" s="243" t="s">
        <v>81</v>
      </c>
      <c r="AV428" s="13" t="s">
        <v>79</v>
      </c>
      <c r="AW428" s="13" t="s">
        <v>33</v>
      </c>
      <c r="AX428" s="13" t="s">
        <v>71</v>
      </c>
      <c r="AY428" s="243" t="s">
        <v>166</v>
      </c>
    </row>
    <row r="429" s="14" customFormat="1">
      <c r="A429" s="14"/>
      <c r="B429" s="244"/>
      <c r="C429" s="245"/>
      <c r="D429" s="235" t="s">
        <v>177</v>
      </c>
      <c r="E429" s="246" t="s">
        <v>19</v>
      </c>
      <c r="F429" s="247" t="s">
        <v>731</v>
      </c>
      <c r="G429" s="245"/>
      <c r="H429" s="248">
        <v>1.825</v>
      </c>
      <c r="I429" s="249"/>
      <c r="J429" s="245"/>
      <c r="K429" s="245"/>
      <c r="L429" s="250"/>
      <c r="M429" s="251"/>
      <c r="N429" s="252"/>
      <c r="O429" s="252"/>
      <c r="P429" s="252"/>
      <c r="Q429" s="252"/>
      <c r="R429" s="252"/>
      <c r="S429" s="252"/>
      <c r="T429" s="253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54" t="s">
        <v>177</v>
      </c>
      <c r="AU429" s="254" t="s">
        <v>81</v>
      </c>
      <c r="AV429" s="14" t="s">
        <v>81</v>
      </c>
      <c r="AW429" s="14" t="s">
        <v>33</v>
      </c>
      <c r="AX429" s="14" t="s">
        <v>71</v>
      </c>
      <c r="AY429" s="254" t="s">
        <v>166</v>
      </c>
    </row>
    <row r="430" s="13" customFormat="1">
      <c r="A430" s="13"/>
      <c r="B430" s="233"/>
      <c r="C430" s="234"/>
      <c r="D430" s="235" t="s">
        <v>177</v>
      </c>
      <c r="E430" s="236" t="s">
        <v>19</v>
      </c>
      <c r="F430" s="237" t="s">
        <v>712</v>
      </c>
      <c r="G430" s="234"/>
      <c r="H430" s="236" t="s">
        <v>19</v>
      </c>
      <c r="I430" s="238"/>
      <c r="J430" s="234"/>
      <c r="K430" s="234"/>
      <c r="L430" s="239"/>
      <c r="M430" s="240"/>
      <c r="N430" s="241"/>
      <c r="O430" s="241"/>
      <c r="P430" s="241"/>
      <c r="Q430" s="241"/>
      <c r="R430" s="241"/>
      <c r="S430" s="241"/>
      <c r="T430" s="242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43" t="s">
        <v>177</v>
      </c>
      <c r="AU430" s="243" t="s">
        <v>81</v>
      </c>
      <c r="AV430" s="13" t="s">
        <v>79</v>
      </c>
      <c r="AW430" s="13" t="s">
        <v>33</v>
      </c>
      <c r="AX430" s="13" t="s">
        <v>71</v>
      </c>
      <c r="AY430" s="243" t="s">
        <v>166</v>
      </c>
    </row>
    <row r="431" s="14" customFormat="1">
      <c r="A431" s="14"/>
      <c r="B431" s="244"/>
      <c r="C431" s="245"/>
      <c r="D431" s="235" t="s">
        <v>177</v>
      </c>
      <c r="E431" s="246" t="s">
        <v>19</v>
      </c>
      <c r="F431" s="247" t="s">
        <v>732</v>
      </c>
      <c r="G431" s="245"/>
      <c r="H431" s="248">
        <v>2.8900000000000001</v>
      </c>
      <c r="I431" s="249"/>
      <c r="J431" s="245"/>
      <c r="K431" s="245"/>
      <c r="L431" s="250"/>
      <c r="M431" s="251"/>
      <c r="N431" s="252"/>
      <c r="O431" s="252"/>
      <c r="P431" s="252"/>
      <c r="Q431" s="252"/>
      <c r="R431" s="252"/>
      <c r="S431" s="252"/>
      <c r="T431" s="253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54" t="s">
        <v>177</v>
      </c>
      <c r="AU431" s="254" t="s">
        <v>81</v>
      </c>
      <c r="AV431" s="14" t="s">
        <v>81</v>
      </c>
      <c r="AW431" s="14" t="s">
        <v>33</v>
      </c>
      <c r="AX431" s="14" t="s">
        <v>71</v>
      </c>
      <c r="AY431" s="254" t="s">
        <v>166</v>
      </c>
    </row>
    <row r="432" s="16" customFormat="1">
      <c r="A432" s="16"/>
      <c r="B432" s="266"/>
      <c r="C432" s="267"/>
      <c r="D432" s="235" t="s">
        <v>177</v>
      </c>
      <c r="E432" s="268" t="s">
        <v>19</v>
      </c>
      <c r="F432" s="269" t="s">
        <v>218</v>
      </c>
      <c r="G432" s="267"/>
      <c r="H432" s="270">
        <v>4.7149999999999999</v>
      </c>
      <c r="I432" s="271"/>
      <c r="J432" s="267"/>
      <c r="K432" s="267"/>
      <c r="L432" s="272"/>
      <c r="M432" s="273"/>
      <c r="N432" s="274"/>
      <c r="O432" s="274"/>
      <c r="P432" s="274"/>
      <c r="Q432" s="274"/>
      <c r="R432" s="274"/>
      <c r="S432" s="274"/>
      <c r="T432" s="275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T432" s="276" t="s">
        <v>177</v>
      </c>
      <c r="AU432" s="276" t="s">
        <v>81</v>
      </c>
      <c r="AV432" s="16" t="s">
        <v>185</v>
      </c>
      <c r="AW432" s="16" t="s">
        <v>33</v>
      </c>
      <c r="AX432" s="16" t="s">
        <v>71</v>
      </c>
      <c r="AY432" s="276" t="s">
        <v>166</v>
      </c>
    </row>
    <row r="433" s="15" customFormat="1">
      <c r="A433" s="15"/>
      <c r="B433" s="255"/>
      <c r="C433" s="256"/>
      <c r="D433" s="235" t="s">
        <v>177</v>
      </c>
      <c r="E433" s="257" t="s">
        <v>19</v>
      </c>
      <c r="F433" s="258" t="s">
        <v>180</v>
      </c>
      <c r="G433" s="256"/>
      <c r="H433" s="259">
        <v>17.349999999999998</v>
      </c>
      <c r="I433" s="260"/>
      <c r="J433" s="256"/>
      <c r="K433" s="256"/>
      <c r="L433" s="261"/>
      <c r="M433" s="262"/>
      <c r="N433" s="263"/>
      <c r="O433" s="263"/>
      <c r="P433" s="263"/>
      <c r="Q433" s="263"/>
      <c r="R433" s="263"/>
      <c r="S433" s="263"/>
      <c r="T433" s="264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T433" s="265" t="s">
        <v>177</v>
      </c>
      <c r="AU433" s="265" t="s">
        <v>81</v>
      </c>
      <c r="AV433" s="15" t="s">
        <v>173</v>
      </c>
      <c r="AW433" s="15" t="s">
        <v>33</v>
      </c>
      <c r="AX433" s="15" t="s">
        <v>79</v>
      </c>
      <c r="AY433" s="265" t="s">
        <v>166</v>
      </c>
    </row>
    <row r="434" s="12" customFormat="1" ht="25.92" customHeight="1">
      <c r="A434" s="12"/>
      <c r="B434" s="199"/>
      <c r="C434" s="200"/>
      <c r="D434" s="201" t="s">
        <v>70</v>
      </c>
      <c r="E434" s="202" t="s">
        <v>342</v>
      </c>
      <c r="F434" s="202" t="s">
        <v>343</v>
      </c>
      <c r="G434" s="200"/>
      <c r="H434" s="200"/>
      <c r="I434" s="203"/>
      <c r="J434" s="204">
        <f>BK434</f>
        <v>0</v>
      </c>
      <c r="K434" s="200"/>
      <c r="L434" s="205"/>
      <c r="M434" s="206"/>
      <c r="N434" s="207"/>
      <c r="O434" s="207"/>
      <c r="P434" s="208">
        <f>P435</f>
        <v>0</v>
      </c>
      <c r="Q434" s="207"/>
      <c r="R434" s="208">
        <f>R435</f>
        <v>0</v>
      </c>
      <c r="S434" s="207"/>
      <c r="T434" s="209">
        <f>T435</f>
        <v>0</v>
      </c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R434" s="210" t="s">
        <v>198</v>
      </c>
      <c r="AT434" s="211" t="s">
        <v>70</v>
      </c>
      <c r="AU434" s="211" t="s">
        <v>71</v>
      </c>
      <c r="AY434" s="210" t="s">
        <v>166</v>
      </c>
      <c r="BK434" s="212">
        <f>BK435</f>
        <v>0</v>
      </c>
    </row>
    <row r="435" s="2" customFormat="1" ht="16.5" customHeight="1">
      <c r="A435" s="41"/>
      <c r="B435" s="42"/>
      <c r="C435" s="215" t="s">
        <v>653</v>
      </c>
      <c r="D435" s="215" t="s">
        <v>168</v>
      </c>
      <c r="E435" s="216" t="s">
        <v>345</v>
      </c>
      <c r="F435" s="217" t="s">
        <v>346</v>
      </c>
      <c r="G435" s="218" t="s">
        <v>347</v>
      </c>
      <c r="H435" s="277"/>
      <c r="I435" s="220"/>
      <c r="J435" s="221">
        <f>ROUND(I435*H435,2)</f>
        <v>0</v>
      </c>
      <c r="K435" s="217" t="s">
        <v>19</v>
      </c>
      <c r="L435" s="47"/>
      <c r="M435" s="278" t="s">
        <v>19</v>
      </c>
      <c r="N435" s="279" t="s">
        <v>42</v>
      </c>
      <c r="O435" s="280"/>
      <c r="P435" s="281">
        <f>O435*H435</f>
        <v>0</v>
      </c>
      <c r="Q435" s="281">
        <v>0</v>
      </c>
      <c r="R435" s="281">
        <f>Q435*H435</f>
        <v>0</v>
      </c>
      <c r="S435" s="281">
        <v>0</v>
      </c>
      <c r="T435" s="282">
        <f>S435*H435</f>
        <v>0</v>
      </c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R435" s="226" t="s">
        <v>173</v>
      </c>
      <c r="AT435" s="226" t="s">
        <v>168</v>
      </c>
      <c r="AU435" s="226" t="s">
        <v>79</v>
      </c>
      <c r="AY435" s="20" t="s">
        <v>166</v>
      </c>
      <c r="BE435" s="227">
        <f>IF(N435="základní",J435,0)</f>
        <v>0</v>
      </c>
      <c r="BF435" s="227">
        <f>IF(N435="snížená",J435,0)</f>
        <v>0</v>
      </c>
      <c r="BG435" s="227">
        <f>IF(N435="zákl. přenesená",J435,0)</f>
        <v>0</v>
      </c>
      <c r="BH435" s="227">
        <f>IF(N435="sníž. přenesená",J435,0)</f>
        <v>0</v>
      </c>
      <c r="BI435" s="227">
        <f>IF(N435="nulová",J435,0)</f>
        <v>0</v>
      </c>
      <c r="BJ435" s="20" t="s">
        <v>79</v>
      </c>
      <c r="BK435" s="227">
        <f>ROUND(I435*H435,2)</f>
        <v>0</v>
      </c>
      <c r="BL435" s="20" t="s">
        <v>173</v>
      </c>
      <c r="BM435" s="226" t="s">
        <v>532</v>
      </c>
    </row>
    <row r="436" s="2" customFormat="1" ht="6.96" customHeight="1">
      <c r="A436" s="41"/>
      <c r="B436" s="62"/>
      <c r="C436" s="63"/>
      <c r="D436" s="63"/>
      <c r="E436" s="63"/>
      <c r="F436" s="63"/>
      <c r="G436" s="63"/>
      <c r="H436" s="63"/>
      <c r="I436" s="63"/>
      <c r="J436" s="63"/>
      <c r="K436" s="63"/>
      <c r="L436" s="47"/>
      <c r="M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</row>
  </sheetData>
  <sheetProtection sheet="1" autoFilter="0" formatColumns="0" formatRows="0" objects="1" scenarios="1" spinCount="100000" saltValue="2V6lWy+wUaMdRV1Bi4e7fKPvg1dvOZW2zUJOttFyTdunLS2jkSv1zQ8GxCExbiNvy4xO6dLwuXUTOrOQQQLCUw==" hashValue="ozVVREENduC4wIv5NKpzdiYamiM4FB2GZMQ0XyD2RfAsEzvZ5w9O7Vtth/UXoXH886OFq+7SZkZg1P8qSXv8Zg==" algorithmName="SHA-512" password="CC35"/>
  <autoFilter ref="C94:K43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3:H83"/>
    <mergeCell ref="E85:H85"/>
    <mergeCell ref="E87:H87"/>
    <mergeCell ref="L2:V2"/>
  </mergeCells>
  <hyperlinks>
    <hyperlink ref="F99" r:id="rId1" display="https://podminky.urs.cz/item/CS_URS_2025_02/213141112"/>
    <hyperlink ref="F119" r:id="rId2" display="https://podminky.urs.cz/item/CS_URS_2025_02/213311151"/>
    <hyperlink ref="F128" r:id="rId3" display="https://podminky.urs.cz/item/CS_URS_2025_02/631311236"/>
    <hyperlink ref="F154" r:id="rId4" display="https://podminky.urs.cz/item/CS_URS_2025_02/631319175"/>
    <hyperlink ref="F169" r:id="rId5" display="https://podminky.urs.cz/item/CS_URS_2025_02/631319185"/>
    <hyperlink ref="F184" r:id="rId6" display="https://podminky.urs.cz/item/CS_URS_2025_02/631351101"/>
    <hyperlink ref="F191" r:id="rId7" display="https://podminky.urs.cz/item/CS_URS_2025_02/631351102"/>
    <hyperlink ref="F198" r:id="rId8" display="https://podminky.urs.cz/item/CS_URS_2025_02/631362021"/>
    <hyperlink ref="F213" r:id="rId9" display="https://podminky.urs.cz/item/CS_URS_2025_02/632481213"/>
    <hyperlink ref="F228" r:id="rId10" display="https://podminky.urs.cz/item/CS_URS_2025_02/633991111"/>
    <hyperlink ref="F244" r:id="rId11" display="https://podminky.urs.cz/item/CS_URS_2025_02/949101111"/>
    <hyperlink ref="F250" r:id="rId12" display="https://podminky.urs.cz/item/CS_URS_2025_02/953943121"/>
    <hyperlink ref="F280" r:id="rId13" display="https://podminky.urs.cz/item/CS_URS_2025_02/953961214"/>
    <hyperlink ref="F286" r:id="rId14" display="https://podminky.urs.cz/item/CS_URS_2025_02/953965131"/>
    <hyperlink ref="F303" r:id="rId15" display="https://podminky.urs.cz/item/CS_URS_2025_02/998011008"/>
    <hyperlink ref="F307" r:id="rId16" display="https://podminky.urs.cz/item/CS_URS_2025_02/767163122"/>
    <hyperlink ref="F331" r:id="rId17" display="https://podminky.urs.cz/item/CS_URS_2025_02/767995112"/>
    <hyperlink ref="F359" r:id="rId18" display="https://podminky.urs.cz/item/CS_URS_2025_02/998767121"/>
    <hyperlink ref="F362" r:id="rId19" display="https://podminky.urs.cz/item/CS_URS_2025_02/783317101"/>
    <hyperlink ref="F381" r:id="rId20" display="https://podminky.urs.cz/item/CS_URS_2025_02/789111141"/>
    <hyperlink ref="F399" r:id="rId21" display="https://podminky.urs.cz/item/CS_URS_2025_02/789111260"/>
    <hyperlink ref="F417" r:id="rId22" display="https://podminky.urs.cz/item/CS_URS_2025_02/78941253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3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100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733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ROUND(J95,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ROUND((SUM(BE95:BE282)),  2)</f>
        <v>0</v>
      </c>
      <c r="G35" s="41"/>
      <c r="H35" s="41"/>
      <c r="I35" s="160">
        <v>0.20999999999999999</v>
      </c>
      <c r="J35" s="159">
        <f>ROUND(((SUM(BE95:BE282))*I35),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ROUND((SUM(BF95:BF282)),  2)</f>
        <v>0</v>
      </c>
      <c r="G36" s="41"/>
      <c r="H36" s="41"/>
      <c r="I36" s="160">
        <v>0.12</v>
      </c>
      <c r="J36" s="159">
        <f>ROUND(((SUM(BF95:BF282))*I36),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ROUND((SUM(BG95:BG282)),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ROUND((SUM(BH95:BH282)),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ROUND((SUM(BI95:BI282)),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0205 - Překážka 5 - Šikmý rail hranatý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J95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J96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J97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430</v>
      </c>
      <c r="E66" s="185"/>
      <c r="F66" s="185"/>
      <c r="G66" s="185"/>
      <c r="H66" s="185"/>
      <c r="I66" s="185"/>
      <c r="J66" s="186">
        <f>J144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147</v>
      </c>
      <c r="E67" s="185"/>
      <c r="F67" s="185"/>
      <c r="G67" s="185"/>
      <c r="H67" s="185"/>
      <c r="I67" s="185"/>
      <c r="J67" s="186">
        <f>J211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148</v>
      </c>
      <c r="E68" s="185"/>
      <c r="F68" s="185"/>
      <c r="G68" s="185"/>
      <c r="H68" s="185"/>
      <c r="I68" s="185"/>
      <c r="J68" s="186">
        <f>J230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352</v>
      </c>
      <c r="E69" s="180"/>
      <c r="F69" s="180"/>
      <c r="G69" s="180"/>
      <c r="H69" s="180"/>
      <c r="I69" s="180"/>
      <c r="J69" s="181">
        <f>J233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353</v>
      </c>
      <c r="E70" s="185"/>
      <c r="F70" s="185"/>
      <c r="G70" s="185"/>
      <c r="H70" s="185"/>
      <c r="I70" s="185"/>
      <c r="J70" s="186">
        <f>J234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354</v>
      </c>
      <c r="E71" s="185"/>
      <c r="F71" s="185"/>
      <c r="G71" s="185"/>
      <c r="H71" s="185"/>
      <c r="I71" s="185"/>
      <c r="J71" s="186">
        <f>J255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355</v>
      </c>
      <c r="E72" s="185"/>
      <c r="F72" s="185"/>
      <c r="G72" s="185"/>
      <c r="H72" s="185"/>
      <c r="I72" s="185"/>
      <c r="J72" s="186">
        <f>J262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77"/>
      <c r="C73" s="178"/>
      <c r="D73" s="179" t="s">
        <v>150</v>
      </c>
      <c r="E73" s="180"/>
      <c r="F73" s="180"/>
      <c r="G73" s="180"/>
      <c r="H73" s="180"/>
      <c r="I73" s="180"/>
      <c r="J73" s="181">
        <f>J281</f>
        <v>0</v>
      </c>
      <c r="K73" s="178"/>
      <c r="L73" s="182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151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172" t="str">
        <f>E7</f>
        <v>Novostavba skateparkového hřiště, Bystřice pod Hostýnem</v>
      </c>
      <c r="F83" s="35"/>
      <c r="G83" s="35"/>
      <c r="H83" s="35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138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2" customFormat="1" ht="16.5" customHeight="1">
      <c r="A85" s="41"/>
      <c r="B85" s="42"/>
      <c r="C85" s="43"/>
      <c r="D85" s="43"/>
      <c r="E85" s="172" t="s">
        <v>349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350</v>
      </c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72" t="str">
        <f>E11</f>
        <v>0205 - Překážka 5 - Šikmý rail hranatý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21</v>
      </c>
      <c r="D89" s="43"/>
      <c r="E89" s="43"/>
      <c r="F89" s="30" t="str">
        <f>F14</f>
        <v xml:space="preserve"> </v>
      </c>
      <c r="G89" s="43"/>
      <c r="H89" s="43"/>
      <c r="I89" s="35" t="s">
        <v>23</v>
      </c>
      <c r="J89" s="75" t="str">
        <f>IF(J14="","",J14)</f>
        <v>31. 8. 2025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25.65" customHeight="1">
      <c r="A91" s="41"/>
      <c r="B91" s="42"/>
      <c r="C91" s="35" t="s">
        <v>25</v>
      </c>
      <c r="D91" s="43"/>
      <c r="E91" s="43"/>
      <c r="F91" s="30" t="str">
        <f>E17</f>
        <v>Město Bystřice pod Hostýnem</v>
      </c>
      <c r="G91" s="43"/>
      <c r="H91" s="43"/>
      <c r="I91" s="35" t="s">
        <v>31</v>
      </c>
      <c r="J91" s="39" t="str">
        <f>E23</f>
        <v>Michal Langoš, Hranice na Moravě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29</v>
      </c>
      <c r="D92" s="43"/>
      <c r="E92" s="43"/>
      <c r="F92" s="30" t="str">
        <f>IF(E20="","",E20)</f>
        <v>Vyplň údaj</v>
      </c>
      <c r="G92" s="43"/>
      <c r="H92" s="43"/>
      <c r="I92" s="35" t="s">
        <v>34</v>
      </c>
      <c r="J92" s="39" t="str">
        <f>E26</f>
        <v xml:space="preserve"> 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0.32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1" customFormat="1" ht="29.28" customHeight="1">
      <c r="A94" s="188"/>
      <c r="B94" s="189"/>
      <c r="C94" s="190" t="s">
        <v>152</v>
      </c>
      <c r="D94" s="191" t="s">
        <v>56</v>
      </c>
      <c r="E94" s="191" t="s">
        <v>52</v>
      </c>
      <c r="F94" s="191" t="s">
        <v>53</v>
      </c>
      <c r="G94" s="191" t="s">
        <v>153</v>
      </c>
      <c r="H94" s="191" t="s">
        <v>154</v>
      </c>
      <c r="I94" s="191" t="s">
        <v>155</v>
      </c>
      <c r="J94" s="191" t="s">
        <v>142</v>
      </c>
      <c r="K94" s="192" t="s">
        <v>156</v>
      </c>
      <c r="L94" s="193"/>
      <c r="M94" s="95" t="s">
        <v>19</v>
      </c>
      <c r="N94" s="96" t="s">
        <v>41</v>
      </c>
      <c r="O94" s="96" t="s">
        <v>157</v>
      </c>
      <c r="P94" s="96" t="s">
        <v>158</v>
      </c>
      <c r="Q94" s="96" t="s">
        <v>159</v>
      </c>
      <c r="R94" s="96" t="s">
        <v>160</v>
      </c>
      <c r="S94" s="96" t="s">
        <v>161</v>
      </c>
      <c r="T94" s="97" t="s">
        <v>162</v>
      </c>
      <c r="U94" s="188"/>
      <c r="V94" s="188"/>
      <c r="W94" s="188"/>
      <c r="X94" s="188"/>
      <c r="Y94" s="188"/>
      <c r="Z94" s="188"/>
      <c r="AA94" s="188"/>
      <c r="AB94" s="188"/>
      <c r="AC94" s="188"/>
      <c r="AD94" s="188"/>
      <c r="AE94" s="188"/>
    </row>
    <row r="95" s="2" customFormat="1" ht="22.8" customHeight="1">
      <c r="A95" s="41"/>
      <c r="B95" s="42"/>
      <c r="C95" s="102" t="s">
        <v>163</v>
      </c>
      <c r="D95" s="43"/>
      <c r="E95" s="43"/>
      <c r="F95" s="43"/>
      <c r="G95" s="43"/>
      <c r="H95" s="43"/>
      <c r="I95" s="43"/>
      <c r="J95" s="194">
        <f>BK95</f>
        <v>0</v>
      </c>
      <c r="K95" s="43"/>
      <c r="L95" s="47"/>
      <c r="M95" s="98"/>
      <c r="N95" s="195"/>
      <c r="O95" s="99"/>
      <c r="P95" s="196">
        <f>P96+P233+P281</f>
        <v>0</v>
      </c>
      <c r="Q95" s="99"/>
      <c r="R95" s="196">
        <f>R96+R233+R281</f>
        <v>32.748478280000008</v>
      </c>
      <c r="S95" s="99"/>
      <c r="T95" s="197">
        <f>T96+T233+T281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70</v>
      </c>
      <c r="AU95" s="20" t="s">
        <v>143</v>
      </c>
      <c r="BK95" s="198">
        <f>BK96+BK233+BK281</f>
        <v>0</v>
      </c>
    </row>
    <row r="96" s="12" customFormat="1" ht="25.92" customHeight="1">
      <c r="A96" s="12"/>
      <c r="B96" s="199"/>
      <c r="C96" s="200"/>
      <c r="D96" s="201" t="s">
        <v>70</v>
      </c>
      <c r="E96" s="202" t="s">
        <v>164</v>
      </c>
      <c r="F96" s="202" t="s">
        <v>165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P97+P144+P211+P230</f>
        <v>0</v>
      </c>
      <c r="Q96" s="207"/>
      <c r="R96" s="208">
        <f>R97+R144+R211+R230</f>
        <v>32.686418760000009</v>
      </c>
      <c r="S96" s="207"/>
      <c r="T96" s="209">
        <f>T97+T144+T211+T230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79</v>
      </c>
      <c r="AT96" s="211" t="s">
        <v>70</v>
      </c>
      <c r="AU96" s="211" t="s">
        <v>71</v>
      </c>
      <c r="AY96" s="210" t="s">
        <v>166</v>
      </c>
      <c r="BK96" s="212">
        <f>BK97+BK144+BK211+BK230</f>
        <v>0</v>
      </c>
    </row>
    <row r="97" s="12" customFormat="1" ht="22.8" customHeight="1">
      <c r="A97" s="12"/>
      <c r="B97" s="199"/>
      <c r="C97" s="200"/>
      <c r="D97" s="201" t="s">
        <v>70</v>
      </c>
      <c r="E97" s="213" t="s">
        <v>81</v>
      </c>
      <c r="F97" s="213" t="s">
        <v>248</v>
      </c>
      <c r="G97" s="200"/>
      <c r="H97" s="200"/>
      <c r="I97" s="203"/>
      <c r="J97" s="214">
        <f>BK97</f>
        <v>0</v>
      </c>
      <c r="K97" s="200"/>
      <c r="L97" s="205"/>
      <c r="M97" s="206"/>
      <c r="N97" s="207"/>
      <c r="O97" s="207"/>
      <c r="P97" s="208">
        <f>SUM(P98:P143)</f>
        <v>0</v>
      </c>
      <c r="Q97" s="207"/>
      <c r="R97" s="208">
        <f>SUM(R98:R143)</f>
        <v>26.297945020000004</v>
      </c>
      <c r="S97" s="207"/>
      <c r="T97" s="209">
        <f>SUM(T98:T143)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79</v>
      </c>
      <c r="AT97" s="211" t="s">
        <v>70</v>
      </c>
      <c r="AU97" s="211" t="s">
        <v>79</v>
      </c>
      <c r="AY97" s="210" t="s">
        <v>166</v>
      </c>
      <c r="BK97" s="212">
        <f>SUM(BK98:BK143)</f>
        <v>0</v>
      </c>
    </row>
    <row r="98" s="2" customFormat="1" ht="24.15" customHeight="1">
      <c r="A98" s="41"/>
      <c r="B98" s="42"/>
      <c r="C98" s="215" t="s">
        <v>79</v>
      </c>
      <c r="D98" s="215" t="s">
        <v>168</v>
      </c>
      <c r="E98" s="216" t="s">
        <v>431</v>
      </c>
      <c r="F98" s="217" t="s">
        <v>432</v>
      </c>
      <c r="G98" s="218" t="s">
        <v>188</v>
      </c>
      <c r="H98" s="219">
        <v>15.539999999999999</v>
      </c>
      <c r="I98" s="220"/>
      <c r="J98" s="221">
        <f>ROUND(I98*H98,2)</f>
        <v>0</v>
      </c>
      <c r="K98" s="217" t="s">
        <v>172</v>
      </c>
      <c r="L98" s="47"/>
      <c r="M98" s="222" t="s">
        <v>19</v>
      </c>
      <c r="N98" s="223" t="s">
        <v>42</v>
      </c>
      <c r="O98" s="87"/>
      <c r="P98" s="224">
        <f>O98*H98</f>
        <v>0</v>
      </c>
      <c r="Q98" s="224">
        <v>0.00013999999999999999</v>
      </c>
      <c r="R98" s="224">
        <f>Q98*H98</f>
        <v>0.0021755999999999998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173</v>
      </c>
      <c r="AT98" s="226" t="s">
        <v>168</v>
      </c>
      <c r="AU98" s="226" t="s">
        <v>81</v>
      </c>
      <c r="AY98" s="20" t="s">
        <v>166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79</v>
      </c>
      <c r="BK98" s="227">
        <f>ROUND(I98*H98,2)</f>
        <v>0</v>
      </c>
      <c r="BL98" s="20" t="s">
        <v>173</v>
      </c>
      <c r="BM98" s="226" t="s">
        <v>433</v>
      </c>
    </row>
    <row r="99" s="2" customFormat="1">
      <c r="A99" s="41"/>
      <c r="B99" s="42"/>
      <c r="C99" s="43"/>
      <c r="D99" s="228" t="s">
        <v>175</v>
      </c>
      <c r="E99" s="43"/>
      <c r="F99" s="229" t="s">
        <v>434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175</v>
      </c>
      <c r="AU99" s="20" t="s">
        <v>81</v>
      </c>
    </row>
    <row r="100" s="13" customFormat="1">
      <c r="A100" s="13"/>
      <c r="B100" s="233"/>
      <c r="C100" s="234"/>
      <c r="D100" s="235" t="s">
        <v>177</v>
      </c>
      <c r="E100" s="236" t="s">
        <v>19</v>
      </c>
      <c r="F100" s="237" t="s">
        <v>734</v>
      </c>
      <c r="G100" s="234"/>
      <c r="H100" s="236" t="s">
        <v>19</v>
      </c>
      <c r="I100" s="238"/>
      <c r="J100" s="234"/>
      <c r="K100" s="234"/>
      <c r="L100" s="239"/>
      <c r="M100" s="240"/>
      <c r="N100" s="241"/>
      <c r="O100" s="241"/>
      <c r="P100" s="241"/>
      <c r="Q100" s="241"/>
      <c r="R100" s="241"/>
      <c r="S100" s="241"/>
      <c r="T100" s="242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3" t="s">
        <v>177</v>
      </c>
      <c r="AU100" s="243" t="s">
        <v>81</v>
      </c>
      <c r="AV100" s="13" t="s">
        <v>79</v>
      </c>
      <c r="AW100" s="13" t="s">
        <v>33</v>
      </c>
      <c r="AX100" s="13" t="s">
        <v>71</v>
      </c>
      <c r="AY100" s="243" t="s">
        <v>166</v>
      </c>
    </row>
    <row r="101" s="13" customFormat="1">
      <c r="A101" s="13"/>
      <c r="B101" s="233"/>
      <c r="C101" s="234"/>
      <c r="D101" s="235" t="s">
        <v>177</v>
      </c>
      <c r="E101" s="236" t="s">
        <v>19</v>
      </c>
      <c r="F101" s="237" t="s">
        <v>436</v>
      </c>
      <c r="G101" s="234"/>
      <c r="H101" s="236" t="s">
        <v>19</v>
      </c>
      <c r="I101" s="238"/>
      <c r="J101" s="234"/>
      <c r="K101" s="234"/>
      <c r="L101" s="239"/>
      <c r="M101" s="240"/>
      <c r="N101" s="241"/>
      <c r="O101" s="241"/>
      <c r="P101" s="241"/>
      <c r="Q101" s="241"/>
      <c r="R101" s="241"/>
      <c r="S101" s="241"/>
      <c r="T101" s="242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3" t="s">
        <v>177</v>
      </c>
      <c r="AU101" s="243" t="s">
        <v>81</v>
      </c>
      <c r="AV101" s="13" t="s">
        <v>79</v>
      </c>
      <c r="AW101" s="13" t="s">
        <v>33</v>
      </c>
      <c r="AX101" s="13" t="s">
        <v>71</v>
      </c>
      <c r="AY101" s="243" t="s">
        <v>166</v>
      </c>
    </row>
    <row r="102" s="14" customFormat="1">
      <c r="A102" s="14"/>
      <c r="B102" s="244"/>
      <c r="C102" s="245"/>
      <c r="D102" s="235" t="s">
        <v>177</v>
      </c>
      <c r="E102" s="246" t="s">
        <v>19</v>
      </c>
      <c r="F102" s="247" t="s">
        <v>735</v>
      </c>
      <c r="G102" s="245"/>
      <c r="H102" s="248">
        <v>6.2000000000000002</v>
      </c>
      <c r="I102" s="249"/>
      <c r="J102" s="245"/>
      <c r="K102" s="245"/>
      <c r="L102" s="250"/>
      <c r="M102" s="251"/>
      <c r="N102" s="252"/>
      <c r="O102" s="252"/>
      <c r="P102" s="252"/>
      <c r="Q102" s="252"/>
      <c r="R102" s="252"/>
      <c r="S102" s="252"/>
      <c r="T102" s="253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4" t="s">
        <v>177</v>
      </c>
      <c r="AU102" s="254" t="s">
        <v>81</v>
      </c>
      <c r="AV102" s="14" t="s">
        <v>81</v>
      </c>
      <c r="AW102" s="14" t="s">
        <v>33</v>
      </c>
      <c r="AX102" s="14" t="s">
        <v>71</v>
      </c>
      <c r="AY102" s="254" t="s">
        <v>166</v>
      </c>
    </row>
    <row r="103" s="14" customFormat="1">
      <c r="A103" s="14"/>
      <c r="B103" s="244"/>
      <c r="C103" s="245"/>
      <c r="D103" s="235" t="s">
        <v>177</v>
      </c>
      <c r="E103" s="246" t="s">
        <v>19</v>
      </c>
      <c r="F103" s="247" t="s">
        <v>736</v>
      </c>
      <c r="G103" s="245"/>
      <c r="H103" s="248">
        <v>9.3399999999999999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177</v>
      </c>
      <c r="AU103" s="254" t="s">
        <v>81</v>
      </c>
      <c r="AV103" s="14" t="s">
        <v>81</v>
      </c>
      <c r="AW103" s="14" t="s">
        <v>33</v>
      </c>
      <c r="AX103" s="14" t="s">
        <v>71</v>
      </c>
      <c r="AY103" s="254" t="s">
        <v>166</v>
      </c>
    </row>
    <row r="104" s="15" customFormat="1">
      <c r="A104" s="15"/>
      <c r="B104" s="255"/>
      <c r="C104" s="256"/>
      <c r="D104" s="235" t="s">
        <v>177</v>
      </c>
      <c r="E104" s="257" t="s">
        <v>19</v>
      </c>
      <c r="F104" s="258" t="s">
        <v>180</v>
      </c>
      <c r="G104" s="256"/>
      <c r="H104" s="259">
        <v>15.539999999999999</v>
      </c>
      <c r="I104" s="260"/>
      <c r="J104" s="256"/>
      <c r="K104" s="256"/>
      <c r="L104" s="261"/>
      <c r="M104" s="262"/>
      <c r="N104" s="263"/>
      <c r="O104" s="263"/>
      <c r="P104" s="263"/>
      <c r="Q104" s="263"/>
      <c r="R104" s="263"/>
      <c r="S104" s="263"/>
      <c r="T104" s="264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65" t="s">
        <v>177</v>
      </c>
      <c r="AU104" s="265" t="s">
        <v>81</v>
      </c>
      <c r="AV104" s="15" t="s">
        <v>173</v>
      </c>
      <c r="AW104" s="15" t="s">
        <v>33</v>
      </c>
      <c r="AX104" s="15" t="s">
        <v>79</v>
      </c>
      <c r="AY104" s="265" t="s">
        <v>166</v>
      </c>
    </row>
    <row r="105" s="2" customFormat="1" ht="16.5" customHeight="1">
      <c r="A105" s="41"/>
      <c r="B105" s="42"/>
      <c r="C105" s="283" t="s">
        <v>81</v>
      </c>
      <c r="D105" s="283" t="s">
        <v>392</v>
      </c>
      <c r="E105" s="284" t="s">
        <v>438</v>
      </c>
      <c r="F105" s="285" t="s">
        <v>439</v>
      </c>
      <c r="G105" s="286" t="s">
        <v>188</v>
      </c>
      <c r="H105" s="287">
        <v>18.407</v>
      </c>
      <c r="I105" s="288"/>
      <c r="J105" s="289">
        <f>ROUND(I105*H105,2)</f>
        <v>0</v>
      </c>
      <c r="K105" s="285" t="s">
        <v>172</v>
      </c>
      <c r="L105" s="290"/>
      <c r="M105" s="291" t="s">
        <v>19</v>
      </c>
      <c r="N105" s="292" t="s">
        <v>42</v>
      </c>
      <c r="O105" s="87"/>
      <c r="P105" s="224">
        <f>O105*H105</f>
        <v>0</v>
      </c>
      <c r="Q105" s="224">
        <v>0.00029999999999999997</v>
      </c>
      <c r="R105" s="224">
        <f>Q105*H105</f>
        <v>0.0055220999999999994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226</v>
      </c>
      <c r="AT105" s="226" t="s">
        <v>392</v>
      </c>
      <c r="AU105" s="226" t="s">
        <v>81</v>
      </c>
      <c r="AY105" s="20" t="s">
        <v>166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79</v>
      </c>
      <c r="BK105" s="227">
        <f>ROUND(I105*H105,2)</f>
        <v>0</v>
      </c>
      <c r="BL105" s="20" t="s">
        <v>173</v>
      </c>
      <c r="BM105" s="226" t="s">
        <v>440</v>
      </c>
    </row>
    <row r="106" s="13" customFormat="1">
      <c r="A106" s="13"/>
      <c r="B106" s="233"/>
      <c r="C106" s="234"/>
      <c r="D106" s="235" t="s">
        <v>177</v>
      </c>
      <c r="E106" s="236" t="s">
        <v>19</v>
      </c>
      <c r="F106" s="237" t="s">
        <v>734</v>
      </c>
      <c r="G106" s="234"/>
      <c r="H106" s="236" t="s">
        <v>19</v>
      </c>
      <c r="I106" s="238"/>
      <c r="J106" s="234"/>
      <c r="K106" s="234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177</v>
      </c>
      <c r="AU106" s="243" t="s">
        <v>81</v>
      </c>
      <c r="AV106" s="13" t="s">
        <v>79</v>
      </c>
      <c r="AW106" s="13" t="s">
        <v>33</v>
      </c>
      <c r="AX106" s="13" t="s">
        <v>71</v>
      </c>
      <c r="AY106" s="243" t="s">
        <v>166</v>
      </c>
    </row>
    <row r="107" s="13" customFormat="1">
      <c r="A107" s="13"/>
      <c r="B107" s="233"/>
      <c r="C107" s="234"/>
      <c r="D107" s="235" t="s">
        <v>177</v>
      </c>
      <c r="E107" s="236" t="s">
        <v>19</v>
      </c>
      <c r="F107" s="237" t="s">
        <v>436</v>
      </c>
      <c r="G107" s="234"/>
      <c r="H107" s="236" t="s">
        <v>19</v>
      </c>
      <c r="I107" s="238"/>
      <c r="J107" s="234"/>
      <c r="K107" s="234"/>
      <c r="L107" s="239"/>
      <c r="M107" s="240"/>
      <c r="N107" s="241"/>
      <c r="O107" s="241"/>
      <c r="P107" s="241"/>
      <c r="Q107" s="241"/>
      <c r="R107" s="241"/>
      <c r="S107" s="241"/>
      <c r="T107" s="242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3" t="s">
        <v>177</v>
      </c>
      <c r="AU107" s="243" t="s">
        <v>81</v>
      </c>
      <c r="AV107" s="13" t="s">
        <v>79</v>
      </c>
      <c r="AW107" s="13" t="s">
        <v>33</v>
      </c>
      <c r="AX107" s="13" t="s">
        <v>71</v>
      </c>
      <c r="AY107" s="243" t="s">
        <v>166</v>
      </c>
    </row>
    <row r="108" s="14" customFormat="1">
      <c r="A108" s="14"/>
      <c r="B108" s="244"/>
      <c r="C108" s="245"/>
      <c r="D108" s="235" t="s">
        <v>177</v>
      </c>
      <c r="E108" s="246" t="s">
        <v>19</v>
      </c>
      <c r="F108" s="247" t="s">
        <v>735</v>
      </c>
      <c r="G108" s="245"/>
      <c r="H108" s="248">
        <v>6.2000000000000002</v>
      </c>
      <c r="I108" s="249"/>
      <c r="J108" s="245"/>
      <c r="K108" s="245"/>
      <c r="L108" s="250"/>
      <c r="M108" s="251"/>
      <c r="N108" s="252"/>
      <c r="O108" s="252"/>
      <c r="P108" s="252"/>
      <c r="Q108" s="252"/>
      <c r="R108" s="252"/>
      <c r="S108" s="252"/>
      <c r="T108" s="253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4" t="s">
        <v>177</v>
      </c>
      <c r="AU108" s="254" t="s">
        <v>81</v>
      </c>
      <c r="AV108" s="14" t="s">
        <v>81</v>
      </c>
      <c r="AW108" s="14" t="s">
        <v>33</v>
      </c>
      <c r="AX108" s="14" t="s">
        <v>71</v>
      </c>
      <c r="AY108" s="254" t="s">
        <v>166</v>
      </c>
    </row>
    <row r="109" s="14" customFormat="1">
      <c r="A109" s="14"/>
      <c r="B109" s="244"/>
      <c r="C109" s="245"/>
      <c r="D109" s="235" t="s">
        <v>177</v>
      </c>
      <c r="E109" s="246" t="s">
        <v>19</v>
      </c>
      <c r="F109" s="247" t="s">
        <v>736</v>
      </c>
      <c r="G109" s="245"/>
      <c r="H109" s="248">
        <v>9.3399999999999999</v>
      </c>
      <c r="I109" s="249"/>
      <c r="J109" s="245"/>
      <c r="K109" s="245"/>
      <c r="L109" s="250"/>
      <c r="M109" s="251"/>
      <c r="N109" s="252"/>
      <c r="O109" s="252"/>
      <c r="P109" s="252"/>
      <c r="Q109" s="252"/>
      <c r="R109" s="252"/>
      <c r="S109" s="252"/>
      <c r="T109" s="253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4" t="s">
        <v>177</v>
      </c>
      <c r="AU109" s="254" t="s">
        <v>81</v>
      </c>
      <c r="AV109" s="14" t="s">
        <v>81</v>
      </c>
      <c r="AW109" s="14" t="s">
        <v>33</v>
      </c>
      <c r="AX109" s="14" t="s">
        <v>71</v>
      </c>
      <c r="AY109" s="254" t="s">
        <v>166</v>
      </c>
    </row>
    <row r="110" s="15" customFormat="1">
      <c r="A110" s="15"/>
      <c r="B110" s="255"/>
      <c r="C110" s="256"/>
      <c r="D110" s="235" t="s">
        <v>177</v>
      </c>
      <c r="E110" s="257" t="s">
        <v>19</v>
      </c>
      <c r="F110" s="258" t="s">
        <v>180</v>
      </c>
      <c r="G110" s="256"/>
      <c r="H110" s="259">
        <v>15.539999999999999</v>
      </c>
      <c r="I110" s="260"/>
      <c r="J110" s="256"/>
      <c r="K110" s="256"/>
      <c r="L110" s="261"/>
      <c r="M110" s="262"/>
      <c r="N110" s="263"/>
      <c r="O110" s="263"/>
      <c r="P110" s="263"/>
      <c r="Q110" s="263"/>
      <c r="R110" s="263"/>
      <c r="S110" s="263"/>
      <c r="T110" s="264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T110" s="265" t="s">
        <v>177</v>
      </c>
      <c r="AU110" s="265" t="s">
        <v>81</v>
      </c>
      <c r="AV110" s="15" t="s">
        <v>173</v>
      </c>
      <c r="AW110" s="15" t="s">
        <v>33</v>
      </c>
      <c r="AX110" s="15" t="s">
        <v>79</v>
      </c>
      <c r="AY110" s="265" t="s">
        <v>166</v>
      </c>
    </row>
    <row r="111" s="14" customFormat="1">
      <c r="A111" s="14"/>
      <c r="B111" s="244"/>
      <c r="C111" s="245"/>
      <c r="D111" s="235" t="s">
        <v>177</v>
      </c>
      <c r="E111" s="245"/>
      <c r="F111" s="247" t="s">
        <v>737</v>
      </c>
      <c r="G111" s="245"/>
      <c r="H111" s="248">
        <v>18.407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177</v>
      </c>
      <c r="AU111" s="254" t="s">
        <v>81</v>
      </c>
      <c r="AV111" s="14" t="s">
        <v>81</v>
      </c>
      <c r="AW111" s="14" t="s">
        <v>4</v>
      </c>
      <c r="AX111" s="14" t="s">
        <v>79</v>
      </c>
      <c r="AY111" s="254" t="s">
        <v>166</v>
      </c>
    </row>
    <row r="112" s="2" customFormat="1" ht="16.5" customHeight="1">
      <c r="A112" s="41"/>
      <c r="B112" s="42"/>
      <c r="C112" s="215" t="s">
        <v>185</v>
      </c>
      <c r="D112" s="215" t="s">
        <v>168</v>
      </c>
      <c r="E112" s="216" t="s">
        <v>442</v>
      </c>
      <c r="F112" s="217" t="s">
        <v>443</v>
      </c>
      <c r="G112" s="218" t="s">
        <v>194</v>
      </c>
      <c r="H112" s="219">
        <v>12.106999999999999</v>
      </c>
      <c r="I112" s="220"/>
      <c r="J112" s="221">
        <f>ROUND(I112*H112,2)</f>
        <v>0</v>
      </c>
      <c r="K112" s="217" t="s">
        <v>172</v>
      </c>
      <c r="L112" s="47"/>
      <c r="M112" s="222" t="s">
        <v>19</v>
      </c>
      <c r="N112" s="223" t="s">
        <v>42</v>
      </c>
      <c r="O112" s="87"/>
      <c r="P112" s="224">
        <f>O112*H112</f>
        <v>0</v>
      </c>
      <c r="Q112" s="224">
        <v>2.1600000000000001</v>
      </c>
      <c r="R112" s="224">
        <f>Q112*H112</f>
        <v>26.151119999999999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173</v>
      </c>
      <c r="AT112" s="226" t="s">
        <v>168</v>
      </c>
      <c r="AU112" s="226" t="s">
        <v>81</v>
      </c>
      <c r="AY112" s="20" t="s">
        <v>166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79</v>
      </c>
      <c r="BK112" s="227">
        <f>ROUND(I112*H112,2)</f>
        <v>0</v>
      </c>
      <c r="BL112" s="20" t="s">
        <v>173</v>
      </c>
      <c r="BM112" s="226" t="s">
        <v>444</v>
      </c>
    </row>
    <row r="113" s="2" customFormat="1">
      <c r="A113" s="41"/>
      <c r="B113" s="42"/>
      <c r="C113" s="43"/>
      <c r="D113" s="228" t="s">
        <v>175</v>
      </c>
      <c r="E113" s="43"/>
      <c r="F113" s="229" t="s">
        <v>445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175</v>
      </c>
      <c r="AU113" s="20" t="s">
        <v>81</v>
      </c>
    </row>
    <row r="114" s="13" customFormat="1">
      <c r="A114" s="13"/>
      <c r="B114" s="233"/>
      <c r="C114" s="234"/>
      <c r="D114" s="235" t="s">
        <v>177</v>
      </c>
      <c r="E114" s="236" t="s">
        <v>19</v>
      </c>
      <c r="F114" s="237" t="s">
        <v>734</v>
      </c>
      <c r="G114" s="234"/>
      <c r="H114" s="236" t="s">
        <v>19</v>
      </c>
      <c r="I114" s="238"/>
      <c r="J114" s="234"/>
      <c r="K114" s="234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177</v>
      </c>
      <c r="AU114" s="243" t="s">
        <v>81</v>
      </c>
      <c r="AV114" s="13" t="s">
        <v>79</v>
      </c>
      <c r="AW114" s="13" t="s">
        <v>33</v>
      </c>
      <c r="AX114" s="13" t="s">
        <v>71</v>
      </c>
      <c r="AY114" s="243" t="s">
        <v>166</v>
      </c>
    </row>
    <row r="115" s="13" customFormat="1">
      <c r="A115" s="13"/>
      <c r="B115" s="233"/>
      <c r="C115" s="234"/>
      <c r="D115" s="235" t="s">
        <v>177</v>
      </c>
      <c r="E115" s="236" t="s">
        <v>19</v>
      </c>
      <c r="F115" s="237" t="s">
        <v>436</v>
      </c>
      <c r="G115" s="234"/>
      <c r="H115" s="236" t="s">
        <v>19</v>
      </c>
      <c r="I115" s="238"/>
      <c r="J115" s="234"/>
      <c r="K115" s="234"/>
      <c r="L115" s="239"/>
      <c r="M115" s="240"/>
      <c r="N115" s="241"/>
      <c r="O115" s="241"/>
      <c r="P115" s="241"/>
      <c r="Q115" s="241"/>
      <c r="R115" s="241"/>
      <c r="S115" s="241"/>
      <c r="T115" s="242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3" t="s">
        <v>177</v>
      </c>
      <c r="AU115" s="243" t="s">
        <v>81</v>
      </c>
      <c r="AV115" s="13" t="s">
        <v>79</v>
      </c>
      <c r="AW115" s="13" t="s">
        <v>33</v>
      </c>
      <c r="AX115" s="13" t="s">
        <v>71</v>
      </c>
      <c r="AY115" s="243" t="s">
        <v>166</v>
      </c>
    </row>
    <row r="116" s="14" customFormat="1">
      <c r="A116" s="14"/>
      <c r="B116" s="244"/>
      <c r="C116" s="245"/>
      <c r="D116" s="235" t="s">
        <v>177</v>
      </c>
      <c r="E116" s="246" t="s">
        <v>19</v>
      </c>
      <c r="F116" s="247" t="s">
        <v>738</v>
      </c>
      <c r="G116" s="245"/>
      <c r="H116" s="248">
        <v>3.6960000000000002</v>
      </c>
      <c r="I116" s="249"/>
      <c r="J116" s="245"/>
      <c r="K116" s="245"/>
      <c r="L116" s="250"/>
      <c r="M116" s="251"/>
      <c r="N116" s="252"/>
      <c r="O116" s="252"/>
      <c r="P116" s="252"/>
      <c r="Q116" s="252"/>
      <c r="R116" s="252"/>
      <c r="S116" s="252"/>
      <c r="T116" s="253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4" t="s">
        <v>177</v>
      </c>
      <c r="AU116" s="254" t="s">
        <v>81</v>
      </c>
      <c r="AV116" s="14" t="s">
        <v>81</v>
      </c>
      <c r="AW116" s="14" t="s">
        <v>33</v>
      </c>
      <c r="AX116" s="14" t="s">
        <v>71</v>
      </c>
      <c r="AY116" s="254" t="s">
        <v>166</v>
      </c>
    </row>
    <row r="117" s="14" customFormat="1">
      <c r="A117" s="14"/>
      <c r="B117" s="244"/>
      <c r="C117" s="245"/>
      <c r="D117" s="235" t="s">
        <v>177</v>
      </c>
      <c r="E117" s="246" t="s">
        <v>19</v>
      </c>
      <c r="F117" s="247" t="s">
        <v>739</v>
      </c>
      <c r="G117" s="245"/>
      <c r="H117" s="248">
        <v>8.4109999999999996</v>
      </c>
      <c r="I117" s="249"/>
      <c r="J117" s="245"/>
      <c r="K117" s="245"/>
      <c r="L117" s="250"/>
      <c r="M117" s="251"/>
      <c r="N117" s="252"/>
      <c r="O117" s="252"/>
      <c r="P117" s="252"/>
      <c r="Q117" s="252"/>
      <c r="R117" s="252"/>
      <c r="S117" s="252"/>
      <c r="T117" s="253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4" t="s">
        <v>177</v>
      </c>
      <c r="AU117" s="254" t="s">
        <v>81</v>
      </c>
      <c r="AV117" s="14" t="s">
        <v>81</v>
      </c>
      <c r="AW117" s="14" t="s">
        <v>33</v>
      </c>
      <c r="AX117" s="14" t="s">
        <v>71</v>
      </c>
      <c r="AY117" s="254" t="s">
        <v>166</v>
      </c>
    </row>
    <row r="118" s="15" customFormat="1">
      <c r="A118" s="15"/>
      <c r="B118" s="255"/>
      <c r="C118" s="256"/>
      <c r="D118" s="235" t="s">
        <v>177</v>
      </c>
      <c r="E118" s="257" t="s">
        <v>19</v>
      </c>
      <c r="F118" s="258" t="s">
        <v>180</v>
      </c>
      <c r="G118" s="256"/>
      <c r="H118" s="259">
        <v>12.106999999999999</v>
      </c>
      <c r="I118" s="260"/>
      <c r="J118" s="256"/>
      <c r="K118" s="256"/>
      <c r="L118" s="261"/>
      <c r="M118" s="262"/>
      <c r="N118" s="263"/>
      <c r="O118" s="263"/>
      <c r="P118" s="263"/>
      <c r="Q118" s="263"/>
      <c r="R118" s="263"/>
      <c r="S118" s="263"/>
      <c r="T118" s="264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T118" s="265" t="s">
        <v>177</v>
      </c>
      <c r="AU118" s="265" t="s">
        <v>81</v>
      </c>
      <c r="AV118" s="15" t="s">
        <v>173</v>
      </c>
      <c r="AW118" s="15" t="s">
        <v>33</v>
      </c>
      <c r="AX118" s="15" t="s">
        <v>79</v>
      </c>
      <c r="AY118" s="265" t="s">
        <v>166</v>
      </c>
    </row>
    <row r="119" s="2" customFormat="1" ht="21.75" customHeight="1">
      <c r="A119" s="41"/>
      <c r="B119" s="42"/>
      <c r="C119" s="215" t="s">
        <v>173</v>
      </c>
      <c r="D119" s="215" t="s">
        <v>168</v>
      </c>
      <c r="E119" s="216" t="s">
        <v>356</v>
      </c>
      <c r="F119" s="217" t="s">
        <v>357</v>
      </c>
      <c r="G119" s="218" t="s">
        <v>194</v>
      </c>
      <c r="H119" s="219">
        <v>0.053999999999999999</v>
      </c>
      <c r="I119" s="220"/>
      <c r="J119" s="221">
        <f>ROUND(I119*H119,2)</f>
        <v>0</v>
      </c>
      <c r="K119" s="217" t="s">
        <v>172</v>
      </c>
      <c r="L119" s="47"/>
      <c r="M119" s="222" t="s">
        <v>19</v>
      </c>
      <c r="N119" s="223" t="s">
        <v>42</v>
      </c>
      <c r="O119" s="87"/>
      <c r="P119" s="224">
        <f>O119*H119</f>
        <v>0</v>
      </c>
      <c r="Q119" s="224">
        <v>2.5018699999999998</v>
      </c>
      <c r="R119" s="224">
        <f>Q119*H119</f>
        <v>0.13510097999999998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173</v>
      </c>
      <c r="AT119" s="226" t="s">
        <v>168</v>
      </c>
      <c r="AU119" s="226" t="s">
        <v>81</v>
      </c>
      <c r="AY119" s="20" t="s">
        <v>166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79</v>
      </c>
      <c r="BK119" s="227">
        <f>ROUND(I119*H119,2)</f>
        <v>0</v>
      </c>
      <c r="BL119" s="20" t="s">
        <v>173</v>
      </c>
      <c r="BM119" s="226" t="s">
        <v>740</v>
      </c>
    </row>
    <row r="120" s="2" customFormat="1">
      <c r="A120" s="41"/>
      <c r="B120" s="42"/>
      <c r="C120" s="43"/>
      <c r="D120" s="228" t="s">
        <v>175</v>
      </c>
      <c r="E120" s="43"/>
      <c r="F120" s="229" t="s">
        <v>359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175</v>
      </c>
      <c r="AU120" s="20" t="s">
        <v>81</v>
      </c>
    </row>
    <row r="121" s="13" customFormat="1">
      <c r="A121" s="13"/>
      <c r="B121" s="233"/>
      <c r="C121" s="234"/>
      <c r="D121" s="235" t="s">
        <v>177</v>
      </c>
      <c r="E121" s="236" t="s">
        <v>19</v>
      </c>
      <c r="F121" s="237" t="s">
        <v>734</v>
      </c>
      <c r="G121" s="234"/>
      <c r="H121" s="236" t="s">
        <v>19</v>
      </c>
      <c r="I121" s="238"/>
      <c r="J121" s="234"/>
      <c r="K121" s="234"/>
      <c r="L121" s="239"/>
      <c r="M121" s="240"/>
      <c r="N121" s="241"/>
      <c r="O121" s="241"/>
      <c r="P121" s="241"/>
      <c r="Q121" s="241"/>
      <c r="R121" s="241"/>
      <c r="S121" s="241"/>
      <c r="T121" s="242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3" t="s">
        <v>177</v>
      </c>
      <c r="AU121" s="243" t="s">
        <v>81</v>
      </c>
      <c r="AV121" s="13" t="s">
        <v>79</v>
      </c>
      <c r="AW121" s="13" t="s">
        <v>33</v>
      </c>
      <c r="AX121" s="13" t="s">
        <v>71</v>
      </c>
      <c r="AY121" s="243" t="s">
        <v>166</v>
      </c>
    </row>
    <row r="122" s="14" customFormat="1">
      <c r="A122" s="14"/>
      <c r="B122" s="244"/>
      <c r="C122" s="245"/>
      <c r="D122" s="235" t="s">
        <v>177</v>
      </c>
      <c r="E122" s="246" t="s">
        <v>19</v>
      </c>
      <c r="F122" s="247" t="s">
        <v>361</v>
      </c>
      <c r="G122" s="245"/>
      <c r="H122" s="248">
        <v>0.027</v>
      </c>
      <c r="I122" s="249"/>
      <c r="J122" s="245"/>
      <c r="K122" s="245"/>
      <c r="L122" s="250"/>
      <c r="M122" s="251"/>
      <c r="N122" s="252"/>
      <c r="O122" s="252"/>
      <c r="P122" s="252"/>
      <c r="Q122" s="252"/>
      <c r="R122" s="252"/>
      <c r="S122" s="252"/>
      <c r="T122" s="253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4" t="s">
        <v>177</v>
      </c>
      <c r="AU122" s="254" t="s">
        <v>81</v>
      </c>
      <c r="AV122" s="14" t="s">
        <v>81</v>
      </c>
      <c r="AW122" s="14" t="s">
        <v>33</v>
      </c>
      <c r="AX122" s="14" t="s">
        <v>71</v>
      </c>
      <c r="AY122" s="254" t="s">
        <v>166</v>
      </c>
    </row>
    <row r="123" s="14" customFormat="1">
      <c r="A123" s="14"/>
      <c r="B123" s="244"/>
      <c r="C123" s="245"/>
      <c r="D123" s="235" t="s">
        <v>177</v>
      </c>
      <c r="E123" s="246" t="s">
        <v>19</v>
      </c>
      <c r="F123" s="247" t="s">
        <v>361</v>
      </c>
      <c r="G123" s="245"/>
      <c r="H123" s="248">
        <v>0.027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177</v>
      </c>
      <c r="AU123" s="254" t="s">
        <v>81</v>
      </c>
      <c r="AV123" s="14" t="s">
        <v>81</v>
      </c>
      <c r="AW123" s="14" t="s">
        <v>33</v>
      </c>
      <c r="AX123" s="14" t="s">
        <v>71</v>
      </c>
      <c r="AY123" s="254" t="s">
        <v>166</v>
      </c>
    </row>
    <row r="124" s="15" customFormat="1">
      <c r="A124" s="15"/>
      <c r="B124" s="255"/>
      <c r="C124" s="256"/>
      <c r="D124" s="235" t="s">
        <v>177</v>
      </c>
      <c r="E124" s="257" t="s">
        <v>19</v>
      </c>
      <c r="F124" s="258" t="s">
        <v>180</v>
      </c>
      <c r="G124" s="256"/>
      <c r="H124" s="259">
        <v>0.053999999999999999</v>
      </c>
      <c r="I124" s="260"/>
      <c r="J124" s="256"/>
      <c r="K124" s="256"/>
      <c r="L124" s="261"/>
      <c r="M124" s="262"/>
      <c r="N124" s="263"/>
      <c r="O124" s="263"/>
      <c r="P124" s="263"/>
      <c r="Q124" s="263"/>
      <c r="R124" s="263"/>
      <c r="S124" s="263"/>
      <c r="T124" s="264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T124" s="265" t="s">
        <v>177</v>
      </c>
      <c r="AU124" s="265" t="s">
        <v>81</v>
      </c>
      <c r="AV124" s="15" t="s">
        <v>173</v>
      </c>
      <c r="AW124" s="15" t="s">
        <v>33</v>
      </c>
      <c r="AX124" s="15" t="s">
        <v>79</v>
      </c>
      <c r="AY124" s="265" t="s">
        <v>166</v>
      </c>
    </row>
    <row r="125" s="2" customFormat="1" ht="16.5" customHeight="1">
      <c r="A125" s="41"/>
      <c r="B125" s="42"/>
      <c r="C125" s="215" t="s">
        <v>198</v>
      </c>
      <c r="D125" s="215" t="s">
        <v>168</v>
      </c>
      <c r="E125" s="216" t="s">
        <v>362</v>
      </c>
      <c r="F125" s="217" t="s">
        <v>363</v>
      </c>
      <c r="G125" s="218" t="s">
        <v>188</v>
      </c>
      <c r="H125" s="219">
        <v>0.71999999999999997</v>
      </c>
      <c r="I125" s="220"/>
      <c r="J125" s="221">
        <f>ROUND(I125*H125,2)</f>
        <v>0</v>
      </c>
      <c r="K125" s="217" t="s">
        <v>172</v>
      </c>
      <c r="L125" s="47"/>
      <c r="M125" s="222" t="s">
        <v>19</v>
      </c>
      <c r="N125" s="223" t="s">
        <v>42</v>
      </c>
      <c r="O125" s="87"/>
      <c r="P125" s="224">
        <f>O125*H125</f>
        <v>0</v>
      </c>
      <c r="Q125" s="224">
        <v>0.00264</v>
      </c>
      <c r="R125" s="224">
        <f>Q125*H125</f>
        <v>0.0019008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173</v>
      </c>
      <c r="AT125" s="226" t="s">
        <v>168</v>
      </c>
      <c r="AU125" s="226" t="s">
        <v>81</v>
      </c>
      <c r="AY125" s="20" t="s">
        <v>166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79</v>
      </c>
      <c r="BK125" s="227">
        <f>ROUND(I125*H125,2)</f>
        <v>0</v>
      </c>
      <c r="BL125" s="20" t="s">
        <v>173</v>
      </c>
      <c r="BM125" s="226" t="s">
        <v>741</v>
      </c>
    </row>
    <row r="126" s="2" customFormat="1">
      <c r="A126" s="41"/>
      <c r="B126" s="42"/>
      <c r="C126" s="43"/>
      <c r="D126" s="228" t="s">
        <v>175</v>
      </c>
      <c r="E126" s="43"/>
      <c r="F126" s="229" t="s">
        <v>365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175</v>
      </c>
      <c r="AU126" s="20" t="s">
        <v>81</v>
      </c>
    </row>
    <row r="127" s="13" customFormat="1">
      <c r="A127" s="13"/>
      <c r="B127" s="233"/>
      <c r="C127" s="234"/>
      <c r="D127" s="235" t="s">
        <v>177</v>
      </c>
      <c r="E127" s="236" t="s">
        <v>19</v>
      </c>
      <c r="F127" s="237" t="s">
        <v>742</v>
      </c>
      <c r="G127" s="234"/>
      <c r="H127" s="236" t="s">
        <v>19</v>
      </c>
      <c r="I127" s="238"/>
      <c r="J127" s="234"/>
      <c r="K127" s="234"/>
      <c r="L127" s="239"/>
      <c r="M127" s="240"/>
      <c r="N127" s="241"/>
      <c r="O127" s="241"/>
      <c r="P127" s="241"/>
      <c r="Q127" s="241"/>
      <c r="R127" s="241"/>
      <c r="S127" s="241"/>
      <c r="T127" s="242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3" t="s">
        <v>177</v>
      </c>
      <c r="AU127" s="243" t="s">
        <v>81</v>
      </c>
      <c r="AV127" s="13" t="s">
        <v>79</v>
      </c>
      <c r="AW127" s="13" t="s">
        <v>33</v>
      </c>
      <c r="AX127" s="13" t="s">
        <v>71</v>
      </c>
      <c r="AY127" s="243" t="s">
        <v>166</v>
      </c>
    </row>
    <row r="128" s="14" customFormat="1">
      <c r="A128" s="14"/>
      <c r="B128" s="244"/>
      <c r="C128" s="245"/>
      <c r="D128" s="235" t="s">
        <v>177</v>
      </c>
      <c r="E128" s="246" t="s">
        <v>19</v>
      </c>
      <c r="F128" s="247" t="s">
        <v>367</v>
      </c>
      <c r="G128" s="245"/>
      <c r="H128" s="248">
        <v>0.35999999999999999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177</v>
      </c>
      <c r="AU128" s="254" t="s">
        <v>81</v>
      </c>
      <c r="AV128" s="14" t="s">
        <v>81</v>
      </c>
      <c r="AW128" s="14" t="s">
        <v>33</v>
      </c>
      <c r="AX128" s="14" t="s">
        <v>71</v>
      </c>
      <c r="AY128" s="254" t="s">
        <v>166</v>
      </c>
    </row>
    <row r="129" s="14" customFormat="1">
      <c r="A129" s="14"/>
      <c r="B129" s="244"/>
      <c r="C129" s="245"/>
      <c r="D129" s="235" t="s">
        <v>177</v>
      </c>
      <c r="E129" s="246" t="s">
        <v>19</v>
      </c>
      <c r="F129" s="247" t="s">
        <v>367</v>
      </c>
      <c r="G129" s="245"/>
      <c r="H129" s="248">
        <v>0.35999999999999999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4" t="s">
        <v>177</v>
      </c>
      <c r="AU129" s="254" t="s">
        <v>81</v>
      </c>
      <c r="AV129" s="14" t="s">
        <v>81</v>
      </c>
      <c r="AW129" s="14" t="s">
        <v>33</v>
      </c>
      <c r="AX129" s="14" t="s">
        <v>71</v>
      </c>
      <c r="AY129" s="254" t="s">
        <v>166</v>
      </c>
    </row>
    <row r="130" s="15" customFormat="1">
      <c r="A130" s="15"/>
      <c r="B130" s="255"/>
      <c r="C130" s="256"/>
      <c r="D130" s="235" t="s">
        <v>177</v>
      </c>
      <c r="E130" s="257" t="s">
        <v>19</v>
      </c>
      <c r="F130" s="258" t="s">
        <v>180</v>
      </c>
      <c r="G130" s="256"/>
      <c r="H130" s="259">
        <v>0.71999999999999997</v>
      </c>
      <c r="I130" s="260"/>
      <c r="J130" s="256"/>
      <c r="K130" s="256"/>
      <c r="L130" s="261"/>
      <c r="M130" s="262"/>
      <c r="N130" s="263"/>
      <c r="O130" s="263"/>
      <c r="P130" s="263"/>
      <c r="Q130" s="263"/>
      <c r="R130" s="263"/>
      <c r="S130" s="263"/>
      <c r="T130" s="264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5" t="s">
        <v>177</v>
      </c>
      <c r="AU130" s="265" t="s">
        <v>81</v>
      </c>
      <c r="AV130" s="15" t="s">
        <v>173</v>
      </c>
      <c r="AW130" s="15" t="s">
        <v>33</v>
      </c>
      <c r="AX130" s="15" t="s">
        <v>79</v>
      </c>
      <c r="AY130" s="265" t="s">
        <v>166</v>
      </c>
    </row>
    <row r="131" s="2" customFormat="1" ht="16.5" customHeight="1">
      <c r="A131" s="41"/>
      <c r="B131" s="42"/>
      <c r="C131" s="215" t="s">
        <v>213</v>
      </c>
      <c r="D131" s="215" t="s">
        <v>168</v>
      </c>
      <c r="E131" s="216" t="s">
        <v>368</v>
      </c>
      <c r="F131" s="217" t="s">
        <v>369</v>
      </c>
      <c r="G131" s="218" t="s">
        <v>188</v>
      </c>
      <c r="H131" s="219">
        <v>0.71999999999999997</v>
      </c>
      <c r="I131" s="220"/>
      <c r="J131" s="221">
        <f>ROUND(I131*H131,2)</f>
        <v>0</v>
      </c>
      <c r="K131" s="217" t="s">
        <v>172</v>
      </c>
      <c r="L131" s="47"/>
      <c r="M131" s="222" t="s">
        <v>19</v>
      </c>
      <c r="N131" s="223" t="s">
        <v>42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173</v>
      </c>
      <c r="AT131" s="226" t="s">
        <v>168</v>
      </c>
      <c r="AU131" s="226" t="s">
        <v>81</v>
      </c>
      <c r="AY131" s="20" t="s">
        <v>166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79</v>
      </c>
      <c r="BK131" s="227">
        <f>ROUND(I131*H131,2)</f>
        <v>0</v>
      </c>
      <c r="BL131" s="20" t="s">
        <v>173</v>
      </c>
      <c r="BM131" s="226" t="s">
        <v>743</v>
      </c>
    </row>
    <row r="132" s="2" customFormat="1">
      <c r="A132" s="41"/>
      <c r="B132" s="42"/>
      <c r="C132" s="43"/>
      <c r="D132" s="228" t="s">
        <v>175</v>
      </c>
      <c r="E132" s="43"/>
      <c r="F132" s="229" t="s">
        <v>371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175</v>
      </c>
      <c r="AU132" s="20" t="s">
        <v>81</v>
      </c>
    </row>
    <row r="133" s="13" customFormat="1">
      <c r="A133" s="13"/>
      <c r="B133" s="233"/>
      <c r="C133" s="234"/>
      <c r="D133" s="235" t="s">
        <v>177</v>
      </c>
      <c r="E133" s="236" t="s">
        <v>19</v>
      </c>
      <c r="F133" s="237" t="s">
        <v>742</v>
      </c>
      <c r="G133" s="234"/>
      <c r="H133" s="236" t="s">
        <v>19</v>
      </c>
      <c r="I133" s="238"/>
      <c r="J133" s="234"/>
      <c r="K133" s="234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177</v>
      </c>
      <c r="AU133" s="243" t="s">
        <v>81</v>
      </c>
      <c r="AV133" s="13" t="s">
        <v>79</v>
      </c>
      <c r="AW133" s="13" t="s">
        <v>33</v>
      </c>
      <c r="AX133" s="13" t="s">
        <v>71</v>
      </c>
      <c r="AY133" s="243" t="s">
        <v>166</v>
      </c>
    </row>
    <row r="134" s="14" customFormat="1">
      <c r="A134" s="14"/>
      <c r="B134" s="244"/>
      <c r="C134" s="245"/>
      <c r="D134" s="235" t="s">
        <v>177</v>
      </c>
      <c r="E134" s="246" t="s">
        <v>19</v>
      </c>
      <c r="F134" s="247" t="s">
        <v>367</v>
      </c>
      <c r="G134" s="245"/>
      <c r="H134" s="248">
        <v>0.35999999999999999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4" t="s">
        <v>177</v>
      </c>
      <c r="AU134" s="254" t="s">
        <v>81</v>
      </c>
      <c r="AV134" s="14" t="s">
        <v>81</v>
      </c>
      <c r="AW134" s="14" t="s">
        <v>33</v>
      </c>
      <c r="AX134" s="14" t="s">
        <v>71</v>
      </c>
      <c r="AY134" s="254" t="s">
        <v>166</v>
      </c>
    </row>
    <row r="135" s="14" customFormat="1">
      <c r="A135" s="14"/>
      <c r="B135" s="244"/>
      <c r="C135" s="245"/>
      <c r="D135" s="235" t="s">
        <v>177</v>
      </c>
      <c r="E135" s="246" t="s">
        <v>19</v>
      </c>
      <c r="F135" s="247" t="s">
        <v>367</v>
      </c>
      <c r="G135" s="245"/>
      <c r="H135" s="248">
        <v>0.35999999999999999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177</v>
      </c>
      <c r="AU135" s="254" t="s">
        <v>81</v>
      </c>
      <c r="AV135" s="14" t="s">
        <v>81</v>
      </c>
      <c r="AW135" s="14" t="s">
        <v>33</v>
      </c>
      <c r="AX135" s="14" t="s">
        <v>71</v>
      </c>
      <c r="AY135" s="254" t="s">
        <v>166</v>
      </c>
    </row>
    <row r="136" s="15" customFormat="1">
      <c r="A136" s="15"/>
      <c r="B136" s="255"/>
      <c r="C136" s="256"/>
      <c r="D136" s="235" t="s">
        <v>177</v>
      </c>
      <c r="E136" s="257" t="s">
        <v>19</v>
      </c>
      <c r="F136" s="258" t="s">
        <v>180</v>
      </c>
      <c r="G136" s="256"/>
      <c r="H136" s="259">
        <v>0.71999999999999997</v>
      </c>
      <c r="I136" s="260"/>
      <c r="J136" s="256"/>
      <c r="K136" s="256"/>
      <c r="L136" s="261"/>
      <c r="M136" s="262"/>
      <c r="N136" s="263"/>
      <c r="O136" s="263"/>
      <c r="P136" s="263"/>
      <c r="Q136" s="263"/>
      <c r="R136" s="263"/>
      <c r="S136" s="263"/>
      <c r="T136" s="264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65" t="s">
        <v>177</v>
      </c>
      <c r="AU136" s="265" t="s">
        <v>81</v>
      </c>
      <c r="AV136" s="15" t="s">
        <v>173</v>
      </c>
      <c r="AW136" s="15" t="s">
        <v>33</v>
      </c>
      <c r="AX136" s="15" t="s">
        <v>79</v>
      </c>
      <c r="AY136" s="265" t="s">
        <v>166</v>
      </c>
    </row>
    <row r="137" s="2" customFormat="1" ht="16.5" customHeight="1">
      <c r="A137" s="41"/>
      <c r="B137" s="42"/>
      <c r="C137" s="215" t="s">
        <v>179</v>
      </c>
      <c r="D137" s="215" t="s">
        <v>168</v>
      </c>
      <c r="E137" s="216" t="s">
        <v>372</v>
      </c>
      <c r="F137" s="217" t="s">
        <v>373</v>
      </c>
      <c r="G137" s="218" t="s">
        <v>234</v>
      </c>
      <c r="H137" s="219">
        <v>0.002</v>
      </c>
      <c r="I137" s="220"/>
      <c r="J137" s="221">
        <f>ROUND(I137*H137,2)</f>
        <v>0</v>
      </c>
      <c r="K137" s="217" t="s">
        <v>172</v>
      </c>
      <c r="L137" s="47"/>
      <c r="M137" s="222" t="s">
        <v>19</v>
      </c>
      <c r="N137" s="223" t="s">
        <v>42</v>
      </c>
      <c r="O137" s="87"/>
      <c r="P137" s="224">
        <f>O137*H137</f>
        <v>0</v>
      </c>
      <c r="Q137" s="224">
        <v>1.06277</v>
      </c>
      <c r="R137" s="224">
        <f>Q137*H137</f>
        <v>0.00212554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173</v>
      </c>
      <c r="AT137" s="226" t="s">
        <v>168</v>
      </c>
      <c r="AU137" s="226" t="s">
        <v>81</v>
      </c>
      <c r="AY137" s="20" t="s">
        <v>166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79</v>
      </c>
      <c r="BK137" s="227">
        <f>ROUND(I137*H137,2)</f>
        <v>0</v>
      </c>
      <c r="BL137" s="20" t="s">
        <v>173</v>
      </c>
      <c r="BM137" s="226" t="s">
        <v>744</v>
      </c>
    </row>
    <row r="138" s="2" customFormat="1">
      <c r="A138" s="41"/>
      <c r="B138" s="42"/>
      <c r="C138" s="43"/>
      <c r="D138" s="228" t="s">
        <v>175</v>
      </c>
      <c r="E138" s="43"/>
      <c r="F138" s="229" t="s">
        <v>375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175</v>
      </c>
      <c r="AU138" s="20" t="s">
        <v>81</v>
      </c>
    </row>
    <row r="139" s="13" customFormat="1">
      <c r="A139" s="13"/>
      <c r="B139" s="233"/>
      <c r="C139" s="234"/>
      <c r="D139" s="235" t="s">
        <v>177</v>
      </c>
      <c r="E139" s="236" t="s">
        <v>19</v>
      </c>
      <c r="F139" s="237" t="s">
        <v>734</v>
      </c>
      <c r="G139" s="234"/>
      <c r="H139" s="236" t="s">
        <v>19</v>
      </c>
      <c r="I139" s="238"/>
      <c r="J139" s="234"/>
      <c r="K139" s="234"/>
      <c r="L139" s="239"/>
      <c r="M139" s="240"/>
      <c r="N139" s="241"/>
      <c r="O139" s="241"/>
      <c r="P139" s="241"/>
      <c r="Q139" s="241"/>
      <c r="R139" s="241"/>
      <c r="S139" s="241"/>
      <c r="T139" s="24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3" t="s">
        <v>177</v>
      </c>
      <c r="AU139" s="243" t="s">
        <v>81</v>
      </c>
      <c r="AV139" s="13" t="s">
        <v>79</v>
      </c>
      <c r="AW139" s="13" t="s">
        <v>33</v>
      </c>
      <c r="AX139" s="13" t="s">
        <v>71</v>
      </c>
      <c r="AY139" s="243" t="s">
        <v>166</v>
      </c>
    </row>
    <row r="140" s="13" customFormat="1">
      <c r="A140" s="13"/>
      <c r="B140" s="233"/>
      <c r="C140" s="234"/>
      <c r="D140" s="235" t="s">
        <v>177</v>
      </c>
      <c r="E140" s="236" t="s">
        <v>19</v>
      </c>
      <c r="F140" s="237" t="s">
        <v>376</v>
      </c>
      <c r="G140" s="234"/>
      <c r="H140" s="236" t="s">
        <v>19</v>
      </c>
      <c r="I140" s="238"/>
      <c r="J140" s="234"/>
      <c r="K140" s="234"/>
      <c r="L140" s="239"/>
      <c r="M140" s="240"/>
      <c r="N140" s="241"/>
      <c r="O140" s="241"/>
      <c r="P140" s="241"/>
      <c r="Q140" s="241"/>
      <c r="R140" s="241"/>
      <c r="S140" s="241"/>
      <c r="T140" s="242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3" t="s">
        <v>177</v>
      </c>
      <c r="AU140" s="243" t="s">
        <v>81</v>
      </c>
      <c r="AV140" s="13" t="s">
        <v>79</v>
      </c>
      <c r="AW140" s="13" t="s">
        <v>33</v>
      </c>
      <c r="AX140" s="13" t="s">
        <v>71</v>
      </c>
      <c r="AY140" s="243" t="s">
        <v>166</v>
      </c>
    </row>
    <row r="141" s="14" customFormat="1">
      <c r="A141" s="14"/>
      <c r="B141" s="244"/>
      <c r="C141" s="245"/>
      <c r="D141" s="235" t="s">
        <v>177</v>
      </c>
      <c r="E141" s="246" t="s">
        <v>19</v>
      </c>
      <c r="F141" s="247" t="s">
        <v>377</v>
      </c>
      <c r="G141" s="245"/>
      <c r="H141" s="248">
        <v>0.001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4" t="s">
        <v>177</v>
      </c>
      <c r="AU141" s="254" t="s">
        <v>81</v>
      </c>
      <c r="AV141" s="14" t="s">
        <v>81</v>
      </c>
      <c r="AW141" s="14" t="s">
        <v>33</v>
      </c>
      <c r="AX141" s="14" t="s">
        <v>71</v>
      </c>
      <c r="AY141" s="254" t="s">
        <v>166</v>
      </c>
    </row>
    <row r="142" s="14" customFormat="1">
      <c r="A142" s="14"/>
      <c r="B142" s="244"/>
      <c r="C142" s="245"/>
      <c r="D142" s="235" t="s">
        <v>177</v>
      </c>
      <c r="E142" s="246" t="s">
        <v>19</v>
      </c>
      <c r="F142" s="247" t="s">
        <v>377</v>
      </c>
      <c r="G142" s="245"/>
      <c r="H142" s="248">
        <v>0.001</v>
      </c>
      <c r="I142" s="249"/>
      <c r="J142" s="245"/>
      <c r="K142" s="245"/>
      <c r="L142" s="250"/>
      <c r="M142" s="251"/>
      <c r="N142" s="252"/>
      <c r="O142" s="252"/>
      <c r="P142" s="252"/>
      <c r="Q142" s="252"/>
      <c r="R142" s="252"/>
      <c r="S142" s="252"/>
      <c r="T142" s="253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4" t="s">
        <v>177</v>
      </c>
      <c r="AU142" s="254" t="s">
        <v>81</v>
      </c>
      <c r="AV142" s="14" t="s">
        <v>81</v>
      </c>
      <c r="AW142" s="14" t="s">
        <v>33</v>
      </c>
      <c r="AX142" s="14" t="s">
        <v>71</v>
      </c>
      <c r="AY142" s="254" t="s">
        <v>166</v>
      </c>
    </row>
    <row r="143" s="15" customFormat="1">
      <c r="A143" s="15"/>
      <c r="B143" s="255"/>
      <c r="C143" s="256"/>
      <c r="D143" s="235" t="s">
        <v>177</v>
      </c>
      <c r="E143" s="257" t="s">
        <v>19</v>
      </c>
      <c r="F143" s="258" t="s">
        <v>180</v>
      </c>
      <c r="G143" s="256"/>
      <c r="H143" s="259">
        <v>0.002</v>
      </c>
      <c r="I143" s="260"/>
      <c r="J143" s="256"/>
      <c r="K143" s="256"/>
      <c r="L143" s="261"/>
      <c r="M143" s="262"/>
      <c r="N143" s="263"/>
      <c r="O143" s="263"/>
      <c r="P143" s="263"/>
      <c r="Q143" s="263"/>
      <c r="R143" s="263"/>
      <c r="S143" s="263"/>
      <c r="T143" s="264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5" t="s">
        <v>177</v>
      </c>
      <c r="AU143" s="265" t="s">
        <v>81</v>
      </c>
      <c r="AV143" s="15" t="s">
        <v>173</v>
      </c>
      <c r="AW143" s="15" t="s">
        <v>33</v>
      </c>
      <c r="AX143" s="15" t="s">
        <v>79</v>
      </c>
      <c r="AY143" s="265" t="s">
        <v>166</v>
      </c>
    </row>
    <row r="144" s="12" customFormat="1" ht="22.8" customHeight="1">
      <c r="A144" s="12"/>
      <c r="B144" s="199"/>
      <c r="C144" s="200"/>
      <c r="D144" s="201" t="s">
        <v>70</v>
      </c>
      <c r="E144" s="213" t="s">
        <v>213</v>
      </c>
      <c r="F144" s="213" t="s">
        <v>462</v>
      </c>
      <c r="G144" s="200"/>
      <c r="H144" s="200"/>
      <c r="I144" s="203"/>
      <c r="J144" s="214">
        <f>BK144</f>
        <v>0</v>
      </c>
      <c r="K144" s="200"/>
      <c r="L144" s="205"/>
      <c r="M144" s="206"/>
      <c r="N144" s="207"/>
      <c r="O144" s="207"/>
      <c r="P144" s="208">
        <f>SUM(P145:P210)</f>
        <v>0</v>
      </c>
      <c r="Q144" s="207"/>
      <c r="R144" s="208">
        <f>SUM(R145:R210)</f>
        <v>6.3875413400000003</v>
      </c>
      <c r="S144" s="207"/>
      <c r="T144" s="209">
        <f>SUM(T145:T210)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10" t="s">
        <v>79</v>
      </c>
      <c r="AT144" s="211" t="s">
        <v>70</v>
      </c>
      <c r="AU144" s="211" t="s">
        <v>79</v>
      </c>
      <c r="AY144" s="210" t="s">
        <v>166</v>
      </c>
      <c r="BK144" s="212">
        <f>SUM(BK145:BK210)</f>
        <v>0</v>
      </c>
    </row>
    <row r="145" s="2" customFormat="1" ht="21.75" customHeight="1">
      <c r="A145" s="41"/>
      <c r="B145" s="42"/>
      <c r="C145" s="215" t="s">
        <v>226</v>
      </c>
      <c r="D145" s="215" t="s">
        <v>168</v>
      </c>
      <c r="E145" s="216" t="s">
        <v>463</v>
      </c>
      <c r="F145" s="217" t="s">
        <v>464</v>
      </c>
      <c r="G145" s="218" t="s">
        <v>194</v>
      </c>
      <c r="H145" s="219">
        <v>2.48</v>
      </c>
      <c r="I145" s="220"/>
      <c r="J145" s="221">
        <f>ROUND(I145*H145,2)</f>
        <v>0</v>
      </c>
      <c r="K145" s="217" t="s">
        <v>172</v>
      </c>
      <c r="L145" s="47"/>
      <c r="M145" s="222" t="s">
        <v>19</v>
      </c>
      <c r="N145" s="223" t="s">
        <v>42</v>
      </c>
      <c r="O145" s="87"/>
      <c r="P145" s="224">
        <f>O145*H145</f>
        <v>0</v>
      </c>
      <c r="Q145" s="224">
        <v>2.5018699999999998</v>
      </c>
      <c r="R145" s="224">
        <f>Q145*H145</f>
        <v>6.2046375999999999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173</v>
      </c>
      <c r="AT145" s="226" t="s">
        <v>168</v>
      </c>
      <c r="AU145" s="226" t="s">
        <v>81</v>
      </c>
      <c r="AY145" s="20" t="s">
        <v>166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79</v>
      </c>
      <c r="BK145" s="227">
        <f>ROUND(I145*H145,2)</f>
        <v>0</v>
      </c>
      <c r="BL145" s="20" t="s">
        <v>173</v>
      </c>
      <c r="BM145" s="226" t="s">
        <v>465</v>
      </c>
    </row>
    <row r="146" s="2" customFormat="1">
      <c r="A146" s="41"/>
      <c r="B146" s="42"/>
      <c r="C146" s="43"/>
      <c r="D146" s="228" t="s">
        <v>175</v>
      </c>
      <c r="E146" s="43"/>
      <c r="F146" s="229" t="s">
        <v>466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175</v>
      </c>
      <c r="AU146" s="20" t="s">
        <v>81</v>
      </c>
    </row>
    <row r="147" s="13" customFormat="1">
      <c r="A147" s="13"/>
      <c r="B147" s="233"/>
      <c r="C147" s="234"/>
      <c r="D147" s="235" t="s">
        <v>177</v>
      </c>
      <c r="E147" s="236" t="s">
        <v>19</v>
      </c>
      <c r="F147" s="237" t="s">
        <v>734</v>
      </c>
      <c r="G147" s="234"/>
      <c r="H147" s="236" t="s">
        <v>19</v>
      </c>
      <c r="I147" s="238"/>
      <c r="J147" s="234"/>
      <c r="K147" s="234"/>
      <c r="L147" s="239"/>
      <c r="M147" s="240"/>
      <c r="N147" s="241"/>
      <c r="O147" s="241"/>
      <c r="P147" s="241"/>
      <c r="Q147" s="241"/>
      <c r="R147" s="241"/>
      <c r="S147" s="241"/>
      <c r="T147" s="24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3" t="s">
        <v>177</v>
      </c>
      <c r="AU147" s="243" t="s">
        <v>81</v>
      </c>
      <c r="AV147" s="13" t="s">
        <v>79</v>
      </c>
      <c r="AW147" s="13" t="s">
        <v>33</v>
      </c>
      <c r="AX147" s="13" t="s">
        <v>71</v>
      </c>
      <c r="AY147" s="243" t="s">
        <v>166</v>
      </c>
    </row>
    <row r="148" s="13" customFormat="1">
      <c r="A148" s="13"/>
      <c r="B148" s="233"/>
      <c r="C148" s="234"/>
      <c r="D148" s="235" t="s">
        <v>177</v>
      </c>
      <c r="E148" s="236" t="s">
        <v>19</v>
      </c>
      <c r="F148" s="237" t="s">
        <v>446</v>
      </c>
      <c r="G148" s="234"/>
      <c r="H148" s="236" t="s">
        <v>19</v>
      </c>
      <c r="I148" s="238"/>
      <c r="J148" s="234"/>
      <c r="K148" s="234"/>
      <c r="L148" s="239"/>
      <c r="M148" s="240"/>
      <c r="N148" s="241"/>
      <c r="O148" s="241"/>
      <c r="P148" s="241"/>
      <c r="Q148" s="241"/>
      <c r="R148" s="241"/>
      <c r="S148" s="241"/>
      <c r="T148" s="242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3" t="s">
        <v>177</v>
      </c>
      <c r="AU148" s="243" t="s">
        <v>81</v>
      </c>
      <c r="AV148" s="13" t="s">
        <v>79</v>
      </c>
      <c r="AW148" s="13" t="s">
        <v>33</v>
      </c>
      <c r="AX148" s="13" t="s">
        <v>71</v>
      </c>
      <c r="AY148" s="243" t="s">
        <v>166</v>
      </c>
    </row>
    <row r="149" s="13" customFormat="1">
      <c r="A149" s="13"/>
      <c r="B149" s="233"/>
      <c r="C149" s="234"/>
      <c r="D149" s="235" t="s">
        <v>177</v>
      </c>
      <c r="E149" s="236" t="s">
        <v>19</v>
      </c>
      <c r="F149" s="237" t="s">
        <v>745</v>
      </c>
      <c r="G149" s="234"/>
      <c r="H149" s="236" t="s">
        <v>19</v>
      </c>
      <c r="I149" s="238"/>
      <c r="J149" s="234"/>
      <c r="K149" s="234"/>
      <c r="L149" s="239"/>
      <c r="M149" s="240"/>
      <c r="N149" s="241"/>
      <c r="O149" s="241"/>
      <c r="P149" s="241"/>
      <c r="Q149" s="241"/>
      <c r="R149" s="241"/>
      <c r="S149" s="241"/>
      <c r="T149" s="242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3" t="s">
        <v>177</v>
      </c>
      <c r="AU149" s="243" t="s">
        <v>81</v>
      </c>
      <c r="AV149" s="13" t="s">
        <v>79</v>
      </c>
      <c r="AW149" s="13" t="s">
        <v>33</v>
      </c>
      <c r="AX149" s="13" t="s">
        <v>71</v>
      </c>
      <c r="AY149" s="243" t="s">
        <v>166</v>
      </c>
    </row>
    <row r="150" s="14" customFormat="1">
      <c r="A150" s="14"/>
      <c r="B150" s="244"/>
      <c r="C150" s="245"/>
      <c r="D150" s="235" t="s">
        <v>177</v>
      </c>
      <c r="E150" s="246" t="s">
        <v>19</v>
      </c>
      <c r="F150" s="247" t="s">
        <v>746</v>
      </c>
      <c r="G150" s="245"/>
      <c r="H150" s="248">
        <v>0.98999999999999999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4" t="s">
        <v>177</v>
      </c>
      <c r="AU150" s="254" t="s">
        <v>81</v>
      </c>
      <c r="AV150" s="14" t="s">
        <v>81</v>
      </c>
      <c r="AW150" s="14" t="s">
        <v>33</v>
      </c>
      <c r="AX150" s="14" t="s">
        <v>71</v>
      </c>
      <c r="AY150" s="254" t="s">
        <v>166</v>
      </c>
    </row>
    <row r="151" s="13" customFormat="1">
      <c r="A151" s="13"/>
      <c r="B151" s="233"/>
      <c r="C151" s="234"/>
      <c r="D151" s="235" t="s">
        <v>177</v>
      </c>
      <c r="E151" s="236" t="s">
        <v>19</v>
      </c>
      <c r="F151" s="237" t="s">
        <v>747</v>
      </c>
      <c r="G151" s="234"/>
      <c r="H151" s="236" t="s">
        <v>19</v>
      </c>
      <c r="I151" s="238"/>
      <c r="J151" s="234"/>
      <c r="K151" s="234"/>
      <c r="L151" s="239"/>
      <c r="M151" s="240"/>
      <c r="N151" s="241"/>
      <c r="O151" s="241"/>
      <c r="P151" s="241"/>
      <c r="Q151" s="241"/>
      <c r="R151" s="241"/>
      <c r="S151" s="241"/>
      <c r="T151" s="242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3" t="s">
        <v>177</v>
      </c>
      <c r="AU151" s="243" t="s">
        <v>81</v>
      </c>
      <c r="AV151" s="13" t="s">
        <v>79</v>
      </c>
      <c r="AW151" s="13" t="s">
        <v>33</v>
      </c>
      <c r="AX151" s="13" t="s">
        <v>71</v>
      </c>
      <c r="AY151" s="243" t="s">
        <v>166</v>
      </c>
    </row>
    <row r="152" s="14" customFormat="1">
      <c r="A152" s="14"/>
      <c r="B152" s="244"/>
      <c r="C152" s="245"/>
      <c r="D152" s="235" t="s">
        <v>177</v>
      </c>
      <c r="E152" s="246" t="s">
        <v>19</v>
      </c>
      <c r="F152" s="247" t="s">
        <v>748</v>
      </c>
      <c r="G152" s="245"/>
      <c r="H152" s="248">
        <v>1.49</v>
      </c>
      <c r="I152" s="249"/>
      <c r="J152" s="245"/>
      <c r="K152" s="245"/>
      <c r="L152" s="250"/>
      <c r="M152" s="251"/>
      <c r="N152" s="252"/>
      <c r="O152" s="252"/>
      <c r="P152" s="252"/>
      <c r="Q152" s="252"/>
      <c r="R152" s="252"/>
      <c r="S152" s="252"/>
      <c r="T152" s="253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4" t="s">
        <v>177</v>
      </c>
      <c r="AU152" s="254" t="s">
        <v>81</v>
      </c>
      <c r="AV152" s="14" t="s">
        <v>81</v>
      </c>
      <c r="AW152" s="14" t="s">
        <v>33</v>
      </c>
      <c r="AX152" s="14" t="s">
        <v>71</v>
      </c>
      <c r="AY152" s="254" t="s">
        <v>166</v>
      </c>
    </row>
    <row r="153" s="15" customFormat="1">
      <c r="A153" s="15"/>
      <c r="B153" s="255"/>
      <c r="C153" s="256"/>
      <c r="D153" s="235" t="s">
        <v>177</v>
      </c>
      <c r="E153" s="257" t="s">
        <v>19</v>
      </c>
      <c r="F153" s="258" t="s">
        <v>180</v>
      </c>
      <c r="G153" s="256"/>
      <c r="H153" s="259">
        <v>2.48</v>
      </c>
      <c r="I153" s="260"/>
      <c r="J153" s="256"/>
      <c r="K153" s="256"/>
      <c r="L153" s="261"/>
      <c r="M153" s="262"/>
      <c r="N153" s="263"/>
      <c r="O153" s="263"/>
      <c r="P153" s="263"/>
      <c r="Q153" s="263"/>
      <c r="R153" s="263"/>
      <c r="S153" s="263"/>
      <c r="T153" s="264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5" t="s">
        <v>177</v>
      </c>
      <c r="AU153" s="265" t="s">
        <v>81</v>
      </c>
      <c r="AV153" s="15" t="s">
        <v>173</v>
      </c>
      <c r="AW153" s="15" t="s">
        <v>33</v>
      </c>
      <c r="AX153" s="15" t="s">
        <v>79</v>
      </c>
      <c r="AY153" s="265" t="s">
        <v>166</v>
      </c>
    </row>
    <row r="154" s="2" customFormat="1" ht="16.5" customHeight="1">
      <c r="A154" s="41"/>
      <c r="B154" s="42"/>
      <c r="C154" s="283" t="s">
        <v>231</v>
      </c>
      <c r="D154" s="283" t="s">
        <v>392</v>
      </c>
      <c r="E154" s="284" t="s">
        <v>474</v>
      </c>
      <c r="F154" s="285" t="s">
        <v>475</v>
      </c>
      <c r="G154" s="286" t="s">
        <v>385</v>
      </c>
      <c r="H154" s="287">
        <v>62</v>
      </c>
      <c r="I154" s="288"/>
      <c r="J154" s="289">
        <f>ROUND(I154*H154,2)</f>
        <v>0</v>
      </c>
      <c r="K154" s="285" t="s">
        <v>476</v>
      </c>
      <c r="L154" s="290"/>
      <c r="M154" s="291" t="s">
        <v>19</v>
      </c>
      <c r="N154" s="292" t="s">
        <v>42</v>
      </c>
      <c r="O154" s="87"/>
      <c r="P154" s="224">
        <f>O154*H154</f>
        <v>0</v>
      </c>
      <c r="Q154" s="224">
        <v>0.001</v>
      </c>
      <c r="R154" s="224">
        <f>Q154*H154</f>
        <v>0.062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226</v>
      </c>
      <c r="AT154" s="226" t="s">
        <v>392</v>
      </c>
      <c r="AU154" s="226" t="s">
        <v>81</v>
      </c>
      <c r="AY154" s="20" t="s">
        <v>166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79</v>
      </c>
      <c r="BK154" s="227">
        <f>ROUND(I154*H154,2)</f>
        <v>0</v>
      </c>
      <c r="BL154" s="20" t="s">
        <v>173</v>
      </c>
      <c r="BM154" s="226" t="s">
        <v>577</v>
      </c>
    </row>
    <row r="155" s="13" customFormat="1">
      <c r="A155" s="13"/>
      <c r="B155" s="233"/>
      <c r="C155" s="234"/>
      <c r="D155" s="235" t="s">
        <v>177</v>
      </c>
      <c r="E155" s="236" t="s">
        <v>19</v>
      </c>
      <c r="F155" s="237" t="s">
        <v>734</v>
      </c>
      <c r="G155" s="234"/>
      <c r="H155" s="236" t="s">
        <v>19</v>
      </c>
      <c r="I155" s="238"/>
      <c r="J155" s="234"/>
      <c r="K155" s="234"/>
      <c r="L155" s="239"/>
      <c r="M155" s="240"/>
      <c r="N155" s="241"/>
      <c r="O155" s="241"/>
      <c r="P155" s="241"/>
      <c r="Q155" s="241"/>
      <c r="R155" s="241"/>
      <c r="S155" s="241"/>
      <c r="T155" s="242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3" t="s">
        <v>177</v>
      </c>
      <c r="AU155" s="243" t="s">
        <v>81</v>
      </c>
      <c r="AV155" s="13" t="s">
        <v>79</v>
      </c>
      <c r="AW155" s="13" t="s">
        <v>33</v>
      </c>
      <c r="AX155" s="13" t="s">
        <v>71</v>
      </c>
      <c r="AY155" s="243" t="s">
        <v>166</v>
      </c>
    </row>
    <row r="156" s="13" customFormat="1">
      <c r="A156" s="13"/>
      <c r="B156" s="233"/>
      <c r="C156" s="234"/>
      <c r="D156" s="235" t="s">
        <v>177</v>
      </c>
      <c r="E156" s="236" t="s">
        <v>19</v>
      </c>
      <c r="F156" s="237" t="s">
        <v>446</v>
      </c>
      <c r="G156" s="234"/>
      <c r="H156" s="236" t="s">
        <v>19</v>
      </c>
      <c r="I156" s="238"/>
      <c r="J156" s="234"/>
      <c r="K156" s="234"/>
      <c r="L156" s="239"/>
      <c r="M156" s="240"/>
      <c r="N156" s="241"/>
      <c r="O156" s="241"/>
      <c r="P156" s="241"/>
      <c r="Q156" s="241"/>
      <c r="R156" s="241"/>
      <c r="S156" s="241"/>
      <c r="T156" s="242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3" t="s">
        <v>177</v>
      </c>
      <c r="AU156" s="243" t="s">
        <v>81</v>
      </c>
      <c r="AV156" s="13" t="s">
        <v>79</v>
      </c>
      <c r="AW156" s="13" t="s">
        <v>33</v>
      </c>
      <c r="AX156" s="13" t="s">
        <v>71</v>
      </c>
      <c r="AY156" s="243" t="s">
        <v>166</v>
      </c>
    </row>
    <row r="157" s="13" customFormat="1">
      <c r="A157" s="13"/>
      <c r="B157" s="233"/>
      <c r="C157" s="234"/>
      <c r="D157" s="235" t="s">
        <v>177</v>
      </c>
      <c r="E157" s="236" t="s">
        <v>19</v>
      </c>
      <c r="F157" s="237" t="s">
        <v>745</v>
      </c>
      <c r="G157" s="234"/>
      <c r="H157" s="236" t="s">
        <v>19</v>
      </c>
      <c r="I157" s="238"/>
      <c r="J157" s="234"/>
      <c r="K157" s="234"/>
      <c r="L157" s="239"/>
      <c r="M157" s="240"/>
      <c r="N157" s="241"/>
      <c r="O157" s="241"/>
      <c r="P157" s="241"/>
      <c r="Q157" s="241"/>
      <c r="R157" s="241"/>
      <c r="S157" s="241"/>
      <c r="T157" s="24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3" t="s">
        <v>177</v>
      </c>
      <c r="AU157" s="243" t="s">
        <v>81</v>
      </c>
      <c r="AV157" s="13" t="s">
        <v>79</v>
      </c>
      <c r="AW157" s="13" t="s">
        <v>33</v>
      </c>
      <c r="AX157" s="13" t="s">
        <v>71</v>
      </c>
      <c r="AY157" s="243" t="s">
        <v>166</v>
      </c>
    </row>
    <row r="158" s="14" customFormat="1">
      <c r="A158" s="14"/>
      <c r="B158" s="244"/>
      <c r="C158" s="245"/>
      <c r="D158" s="235" t="s">
        <v>177</v>
      </c>
      <c r="E158" s="246" t="s">
        <v>19</v>
      </c>
      <c r="F158" s="247" t="s">
        <v>746</v>
      </c>
      <c r="G158" s="245"/>
      <c r="H158" s="248">
        <v>0.98999999999999999</v>
      </c>
      <c r="I158" s="249"/>
      <c r="J158" s="245"/>
      <c r="K158" s="245"/>
      <c r="L158" s="250"/>
      <c r="M158" s="251"/>
      <c r="N158" s="252"/>
      <c r="O158" s="252"/>
      <c r="P158" s="252"/>
      <c r="Q158" s="252"/>
      <c r="R158" s="252"/>
      <c r="S158" s="252"/>
      <c r="T158" s="253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4" t="s">
        <v>177</v>
      </c>
      <c r="AU158" s="254" t="s">
        <v>81</v>
      </c>
      <c r="AV158" s="14" t="s">
        <v>81</v>
      </c>
      <c r="AW158" s="14" t="s">
        <v>33</v>
      </c>
      <c r="AX158" s="14" t="s">
        <v>71</v>
      </c>
      <c r="AY158" s="254" t="s">
        <v>166</v>
      </c>
    </row>
    <row r="159" s="13" customFormat="1">
      <c r="A159" s="13"/>
      <c r="B159" s="233"/>
      <c r="C159" s="234"/>
      <c r="D159" s="235" t="s">
        <v>177</v>
      </c>
      <c r="E159" s="236" t="s">
        <v>19</v>
      </c>
      <c r="F159" s="237" t="s">
        <v>747</v>
      </c>
      <c r="G159" s="234"/>
      <c r="H159" s="236" t="s">
        <v>19</v>
      </c>
      <c r="I159" s="238"/>
      <c r="J159" s="234"/>
      <c r="K159" s="234"/>
      <c r="L159" s="239"/>
      <c r="M159" s="240"/>
      <c r="N159" s="241"/>
      <c r="O159" s="241"/>
      <c r="P159" s="241"/>
      <c r="Q159" s="241"/>
      <c r="R159" s="241"/>
      <c r="S159" s="241"/>
      <c r="T159" s="242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3" t="s">
        <v>177</v>
      </c>
      <c r="AU159" s="243" t="s">
        <v>81</v>
      </c>
      <c r="AV159" s="13" t="s">
        <v>79</v>
      </c>
      <c r="AW159" s="13" t="s">
        <v>33</v>
      </c>
      <c r="AX159" s="13" t="s">
        <v>71</v>
      </c>
      <c r="AY159" s="243" t="s">
        <v>166</v>
      </c>
    </row>
    <row r="160" s="14" customFormat="1">
      <c r="A160" s="14"/>
      <c r="B160" s="244"/>
      <c r="C160" s="245"/>
      <c r="D160" s="235" t="s">
        <v>177</v>
      </c>
      <c r="E160" s="246" t="s">
        <v>19</v>
      </c>
      <c r="F160" s="247" t="s">
        <v>748</v>
      </c>
      <c r="G160" s="245"/>
      <c r="H160" s="248">
        <v>1.49</v>
      </c>
      <c r="I160" s="249"/>
      <c r="J160" s="245"/>
      <c r="K160" s="245"/>
      <c r="L160" s="250"/>
      <c r="M160" s="251"/>
      <c r="N160" s="252"/>
      <c r="O160" s="252"/>
      <c r="P160" s="252"/>
      <c r="Q160" s="252"/>
      <c r="R160" s="252"/>
      <c r="S160" s="252"/>
      <c r="T160" s="253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4" t="s">
        <v>177</v>
      </c>
      <c r="AU160" s="254" t="s">
        <v>81</v>
      </c>
      <c r="AV160" s="14" t="s">
        <v>81</v>
      </c>
      <c r="AW160" s="14" t="s">
        <v>33</v>
      </c>
      <c r="AX160" s="14" t="s">
        <v>71</v>
      </c>
      <c r="AY160" s="254" t="s">
        <v>166</v>
      </c>
    </row>
    <row r="161" s="15" customFormat="1">
      <c r="A161" s="15"/>
      <c r="B161" s="255"/>
      <c r="C161" s="256"/>
      <c r="D161" s="235" t="s">
        <v>177</v>
      </c>
      <c r="E161" s="257" t="s">
        <v>19</v>
      </c>
      <c r="F161" s="258" t="s">
        <v>180</v>
      </c>
      <c r="G161" s="256"/>
      <c r="H161" s="259">
        <v>2.48</v>
      </c>
      <c r="I161" s="260"/>
      <c r="J161" s="256"/>
      <c r="K161" s="256"/>
      <c r="L161" s="261"/>
      <c r="M161" s="262"/>
      <c r="N161" s="263"/>
      <c r="O161" s="263"/>
      <c r="P161" s="263"/>
      <c r="Q161" s="263"/>
      <c r="R161" s="263"/>
      <c r="S161" s="263"/>
      <c r="T161" s="264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65" t="s">
        <v>177</v>
      </c>
      <c r="AU161" s="265" t="s">
        <v>81</v>
      </c>
      <c r="AV161" s="15" t="s">
        <v>173</v>
      </c>
      <c r="AW161" s="15" t="s">
        <v>33</v>
      </c>
      <c r="AX161" s="15" t="s">
        <v>79</v>
      </c>
      <c r="AY161" s="265" t="s">
        <v>166</v>
      </c>
    </row>
    <row r="162" s="14" customFormat="1">
      <c r="A162" s="14"/>
      <c r="B162" s="244"/>
      <c r="C162" s="245"/>
      <c r="D162" s="235" t="s">
        <v>177</v>
      </c>
      <c r="E162" s="245"/>
      <c r="F162" s="247" t="s">
        <v>749</v>
      </c>
      <c r="G162" s="245"/>
      <c r="H162" s="248">
        <v>62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177</v>
      </c>
      <c r="AU162" s="254" t="s">
        <v>81</v>
      </c>
      <c r="AV162" s="14" t="s">
        <v>81</v>
      </c>
      <c r="AW162" s="14" t="s">
        <v>4</v>
      </c>
      <c r="AX162" s="14" t="s">
        <v>79</v>
      </c>
      <c r="AY162" s="254" t="s">
        <v>166</v>
      </c>
    </row>
    <row r="163" s="2" customFormat="1" ht="24.15" customHeight="1">
      <c r="A163" s="41"/>
      <c r="B163" s="42"/>
      <c r="C163" s="215" t="s">
        <v>238</v>
      </c>
      <c r="D163" s="215" t="s">
        <v>168</v>
      </c>
      <c r="E163" s="216" t="s">
        <v>479</v>
      </c>
      <c r="F163" s="217" t="s">
        <v>480</v>
      </c>
      <c r="G163" s="218" t="s">
        <v>194</v>
      </c>
      <c r="H163" s="219">
        <v>2.48</v>
      </c>
      <c r="I163" s="220"/>
      <c r="J163" s="221">
        <f>ROUND(I163*H163,2)</f>
        <v>0</v>
      </c>
      <c r="K163" s="217" t="s">
        <v>172</v>
      </c>
      <c r="L163" s="47"/>
      <c r="M163" s="222" t="s">
        <v>19</v>
      </c>
      <c r="N163" s="223" t="s">
        <v>42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173</v>
      </c>
      <c r="AT163" s="226" t="s">
        <v>168</v>
      </c>
      <c r="AU163" s="226" t="s">
        <v>81</v>
      </c>
      <c r="AY163" s="20" t="s">
        <v>166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79</v>
      </c>
      <c r="BK163" s="227">
        <f>ROUND(I163*H163,2)</f>
        <v>0</v>
      </c>
      <c r="BL163" s="20" t="s">
        <v>173</v>
      </c>
      <c r="BM163" s="226" t="s">
        <v>481</v>
      </c>
    </row>
    <row r="164" s="2" customFormat="1">
      <c r="A164" s="41"/>
      <c r="B164" s="42"/>
      <c r="C164" s="43"/>
      <c r="D164" s="228" t="s">
        <v>175</v>
      </c>
      <c r="E164" s="43"/>
      <c r="F164" s="229" t="s">
        <v>482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175</v>
      </c>
      <c r="AU164" s="20" t="s">
        <v>81</v>
      </c>
    </row>
    <row r="165" s="13" customFormat="1">
      <c r="A165" s="13"/>
      <c r="B165" s="233"/>
      <c r="C165" s="234"/>
      <c r="D165" s="235" t="s">
        <v>177</v>
      </c>
      <c r="E165" s="236" t="s">
        <v>19</v>
      </c>
      <c r="F165" s="237" t="s">
        <v>734</v>
      </c>
      <c r="G165" s="234"/>
      <c r="H165" s="236" t="s">
        <v>19</v>
      </c>
      <c r="I165" s="238"/>
      <c r="J165" s="234"/>
      <c r="K165" s="234"/>
      <c r="L165" s="239"/>
      <c r="M165" s="240"/>
      <c r="N165" s="241"/>
      <c r="O165" s="241"/>
      <c r="P165" s="241"/>
      <c r="Q165" s="241"/>
      <c r="R165" s="241"/>
      <c r="S165" s="241"/>
      <c r="T165" s="242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3" t="s">
        <v>177</v>
      </c>
      <c r="AU165" s="243" t="s">
        <v>81</v>
      </c>
      <c r="AV165" s="13" t="s">
        <v>79</v>
      </c>
      <c r="AW165" s="13" t="s">
        <v>33</v>
      </c>
      <c r="AX165" s="13" t="s">
        <v>71</v>
      </c>
      <c r="AY165" s="243" t="s">
        <v>166</v>
      </c>
    </row>
    <row r="166" s="13" customFormat="1">
      <c r="A166" s="13"/>
      <c r="B166" s="233"/>
      <c r="C166" s="234"/>
      <c r="D166" s="235" t="s">
        <v>177</v>
      </c>
      <c r="E166" s="236" t="s">
        <v>19</v>
      </c>
      <c r="F166" s="237" t="s">
        <v>446</v>
      </c>
      <c r="G166" s="234"/>
      <c r="H166" s="236" t="s">
        <v>19</v>
      </c>
      <c r="I166" s="238"/>
      <c r="J166" s="234"/>
      <c r="K166" s="234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177</v>
      </c>
      <c r="AU166" s="243" t="s">
        <v>81</v>
      </c>
      <c r="AV166" s="13" t="s">
        <v>79</v>
      </c>
      <c r="AW166" s="13" t="s">
        <v>33</v>
      </c>
      <c r="AX166" s="13" t="s">
        <v>71</v>
      </c>
      <c r="AY166" s="243" t="s">
        <v>166</v>
      </c>
    </row>
    <row r="167" s="13" customFormat="1">
      <c r="A167" s="13"/>
      <c r="B167" s="233"/>
      <c r="C167" s="234"/>
      <c r="D167" s="235" t="s">
        <v>177</v>
      </c>
      <c r="E167" s="236" t="s">
        <v>19</v>
      </c>
      <c r="F167" s="237" t="s">
        <v>745</v>
      </c>
      <c r="G167" s="234"/>
      <c r="H167" s="236" t="s">
        <v>19</v>
      </c>
      <c r="I167" s="238"/>
      <c r="J167" s="234"/>
      <c r="K167" s="234"/>
      <c r="L167" s="239"/>
      <c r="M167" s="240"/>
      <c r="N167" s="241"/>
      <c r="O167" s="241"/>
      <c r="P167" s="241"/>
      <c r="Q167" s="241"/>
      <c r="R167" s="241"/>
      <c r="S167" s="241"/>
      <c r="T167" s="242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3" t="s">
        <v>177</v>
      </c>
      <c r="AU167" s="243" t="s">
        <v>81</v>
      </c>
      <c r="AV167" s="13" t="s">
        <v>79</v>
      </c>
      <c r="AW167" s="13" t="s">
        <v>33</v>
      </c>
      <c r="AX167" s="13" t="s">
        <v>71</v>
      </c>
      <c r="AY167" s="243" t="s">
        <v>166</v>
      </c>
    </row>
    <row r="168" s="14" customFormat="1">
      <c r="A168" s="14"/>
      <c r="B168" s="244"/>
      <c r="C168" s="245"/>
      <c r="D168" s="235" t="s">
        <v>177</v>
      </c>
      <c r="E168" s="246" t="s">
        <v>19</v>
      </c>
      <c r="F168" s="247" t="s">
        <v>746</v>
      </c>
      <c r="G168" s="245"/>
      <c r="H168" s="248">
        <v>0.98999999999999999</v>
      </c>
      <c r="I168" s="249"/>
      <c r="J168" s="245"/>
      <c r="K168" s="245"/>
      <c r="L168" s="250"/>
      <c r="M168" s="251"/>
      <c r="N168" s="252"/>
      <c r="O168" s="252"/>
      <c r="P168" s="252"/>
      <c r="Q168" s="252"/>
      <c r="R168" s="252"/>
      <c r="S168" s="252"/>
      <c r="T168" s="253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4" t="s">
        <v>177</v>
      </c>
      <c r="AU168" s="254" t="s">
        <v>81</v>
      </c>
      <c r="AV168" s="14" t="s">
        <v>81</v>
      </c>
      <c r="AW168" s="14" t="s">
        <v>33</v>
      </c>
      <c r="AX168" s="14" t="s">
        <v>71</v>
      </c>
      <c r="AY168" s="254" t="s">
        <v>166</v>
      </c>
    </row>
    <row r="169" s="13" customFormat="1">
      <c r="A169" s="13"/>
      <c r="B169" s="233"/>
      <c r="C169" s="234"/>
      <c r="D169" s="235" t="s">
        <v>177</v>
      </c>
      <c r="E169" s="236" t="s">
        <v>19</v>
      </c>
      <c r="F169" s="237" t="s">
        <v>747</v>
      </c>
      <c r="G169" s="234"/>
      <c r="H169" s="236" t="s">
        <v>19</v>
      </c>
      <c r="I169" s="238"/>
      <c r="J169" s="234"/>
      <c r="K169" s="234"/>
      <c r="L169" s="239"/>
      <c r="M169" s="240"/>
      <c r="N169" s="241"/>
      <c r="O169" s="241"/>
      <c r="P169" s="241"/>
      <c r="Q169" s="241"/>
      <c r="R169" s="241"/>
      <c r="S169" s="241"/>
      <c r="T169" s="24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3" t="s">
        <v>177</v>
      </c>
      <c r="AU169" s="243" t="s">
        <v>81</v>
      </c>
      <c r="AV169" s="13" t="s">
        <v>79</v>
      </c>
      <c r="AW169" s="13" t="s">
        <v>33</v>
      </c>
      <c r="AX169" s="13" t="s">
        <v>71</v>
      </c>
      <c r="AY169" s="243" t="s">
        <v>166</v>
      </c>
    </row>
    <row r="170" s="14" customFormat="1">
      <c r="A170" s="14"/>
      <c r="B170" s="244"/>
      <c r="C170" s="245"/>
      <c r="D170" s="235" t="s">
        <v>177</v>
      </c>
      <c r="E170" s="246" t="s">
        <v>19</v>
      </c>
      <c r="F170" s="247" t="s">
        <v>748</v>
      </c>
      <c r="G170" s="245"/>
      <c r="H170" s="248">
        <v>1.49</v>
      </c>
      <c r="I170" s="249"/>
      <c r="J170" s="245"/>
      <c r="K170" s="245"/>
      <c r="L170" s="250"/>
      <c r="M170" s="251"/>
      <c r="N170" s="252"/>
      <c r="O170" s="252"/>
      <c r="P170" s="252"/>
      <c r="Q170" s="252"/>
      <c r="R170" s="252"/>
      <c r="S170" s="252"/>
      <c r="T170" s="25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4" t="s">
        <v>177</v>
      </c>
      <c r="AU170" s="254" t="s">
        <v>81</v>
      </c>
      <c r="AV170" s="14" t="s">
        <v>81</v>
      </c>
      <c r="AW170" s="14" t="s">
        <v>33</v>
      </c>
      <c r="AX170" s="14" t="s">
        <v>71</v>
      </c>
      <c r="AY170" s="254" t="s">
        <v>166</v>
      </c>
    </row>
    <row r="171" s="15" customFormat="1">
      <c r="A171" s="15"/>
      <c r="B171" s="255"/>
      <c r="C171" s="256"/>
      <c r="D171" s="235" t="s">
        <v>177</v>
      </c>
      <c r="E171" s="257" t="s">
        <v>19</v>
      </c>
      <c r="F171" s="258" t="s">
        <v>180</v>
      </c>
      <c r="G171" s="256"/>
      <c r="H171" s="259">
        <v>2.48</v>
      </c>
      <c r="I171" s="260"/>
      <c r="J171" s="256"/>
      <c r="K171" s="256"/>
      <c r="L171" s="261"/>
      <c r="M171" s="262"/>
      <c r="N171" s="263"/>
      <c r="O171" s="263"/>
      <c r="P171" s="263"/>
      <c r="Q171" s="263"/>
      <c r="R171" s="263"/>
      <c r="S171" s="263"/>
      <c r="T171" s="264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5" t="s">
        <v>177</v>
      </c>
      <c r="AU171" s="265" t="s">
        <v>81</v>
      </c>
      <c r="AV171" s="15" t="s">
        <v>173</v>
      </c>
      <c r="AW171" s="15" t="s">
        <v>33</v>
      </c>
      <c r="AX171" s="15" t="s">
        <v>79</v>
      </c>
      <c r="AY171" s="265" t="s">
        <v>166</v>
      </c>
    </row>
    <row r="172" s="2" customFormat="1" ht="16.5" customHeight="1">
      <c r="A172" s="41"/>
      <c r="B172" s="42"/>
      <c r="C172" s="215" t="s">
        <v>243</v>
      </c>
      <c r="D172" s="215" t="s">
        <v>168</v>
      </c>
      <c r="E172" s="216" t="s">
        <v>487</v>
      </c>
      <c r="F172" s="217" t="s">
        <v>488</v>
      </c>
      <c r="G172" s="218" t="s">
        <v>188</v>
      </c>
      <c r="H172" s="219">
        <v>0.70399999999999996</v>
      </c>
      <c r="I172" s="220"/>
      <c r="J172" s="221">
        <f>ROUND(I172*H172,2)</f>
        <v>0</v>
      </c>
      <c r="K172" s="217" t="s">
        <v>172</v>
      </c>
      <c r="L172" s="47"/>
      <c r="M172" s="222" t="s">
        <v>19</v>
      </c>
      <c r="N172" s="223" t="s">
        <v>42</v>
      </c>
      <c r="O172" s="87"/>
      <c r="P172" s="224">
        <f>O172*H172</f>
        <v>0</v>
      </c>
      <c r="Q172" s="224">
        <v>0.016070000000000001</v>
      </c>
      <c r="R172" s="224">
        <f>Q172*H172</f>
        <v>0.01131328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173</v>
      </c>
      <c r="AT172" s="226" t="s">
        <v>168</v>
      </c>
      <c r="AU172" s="226" t="s">
        <v>81</v>
      </c>
      <c r="AY172" s="20" t="s">
        <v>166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79</v>
      </c>
      <c r="BK172" s="227">
        <f>ROUND(I172*H172,2)</f>
        <v>0</v>
      </c>
      <c r="BL172" s="20" t="s">
        <v>173</v>
      </c>
      <c r="BM172" s="226" t="s">
        <v>489</v>
      </c>
    </row>
    <row r="173" s="2" customFormat="1">
      <c r="A173" s="41"/>
      <c r="B173" s="42"/>
      <c r="C173" s="43"/>
      <c r="D173" s="228" t="s">
        <v>175</v>
      </c>
      <c r="E173" s="43"/>
      <c r="F173" s="229" t="s">
        <v>490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175</v>
      </c>
      <c r="AU173" s="20" t="s">
        <v>81</v>
      </c>
    </row>
    <row r="174" s="13" customFormat="1">
      <c r="A174" s="13"/>
      <c r="B174" s="233"/>
      <c r="C174" s="234"/>
      <c r="D174" s="235" t="s">
        <v>177</v>
      </c>
      <c r="E174" s="236" t="s">
        <v>19</v>
      </c>
      <c r="F174" s="237" t="s">
        <v>734</v>
      </c>
      <c r="G174" s="234"/>
      <c r="H174" s="236" t="s">
        <v>19</v>
      </c>
      <c r="I174" s="238"/>
      <c r="J174" s="234"/>
      <c r="K174" s="234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177</v>
      </c>
      <c r="AU174" s="243" t="s">
        <v>81</v>
      </c>
      <c r="AV174" s="13" t="s">
        <v>79</v>
      </c>
      <c r="AW174" s="13" t="s">
        <v>33</v>
      </c>
      <c r="AX174" s="13" t="s">
        <v>71</v>
      </c>
      <c r="AY174" s="243" t="s">
        <v>166</v>
      </c>
    </row>
    <row r="175" s="13" customFormat="1">
      <c r="A175" s="13"/>
      <c r="B175" s="233"/>
      <c r="C175" s="234"/>
      <c r="D175" s="235" t="s">
        <v>177</v>
      </c>
      <c r="E175" s="236" t="s">
        <v>19</v>
      </c>
      <c r="F175" s="237" t="s">
        <v>446</v>
      </c>
      <c r="G175" s="234"/>
      <c r="H175" s="236" t="s">
        <v>19</v>
      </c>
      <c r="I175" s="238"/>
      <c r="J175" s="234"/>
      <c r="K175" s="234"/>
      <c r="L175" s="239"/>
      <c r="M175" s="240"/>
      <c r="N175" s="241"/>
      <c r="O175" s="241"/>
      <c r="P175" s="241"/>
      <c r="Q175" s="241"/>
      <c r="R175" s="241"/>
      <c r="S175" s="241"/>
      <c r="T175" s="242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3" t="s">
        <v>177</v>
      </c>
      <c r="AU175" s="243" t="s">
        <v>81</v>
      </c>
      <c r="AV175" s="13" t="s">
        <v>79</v>
      </c>
      <c r="AW175" s="13" t="s">
        <v>33</v>
      </c>
      <c r="AX175" s="13" t="s">
        <v>71</v>
      </c>
      <c r="AY175" s="243" t="s">
        <v>166</v>
      </c>
    </row>
    <row r="176" s="14" customFormat="1">
      <c r="A176" s="14"/>
      <c r="B176" s="244"/>
      <c r="C176" s="245"/>
      <c r="D176" s="235" t="s">
        <v>177</v>
      </c>
      <c r="E176" s="246" t="s">
        <v>19</v>
      </c>
      <c r="F176" s="247" t="s">
        <v>750</v>
      </c>
      <c r="G176" s="245"/>
      <c r="H176" s="248">
        <v>0.70399999999999996</v>
      </c>
      <c r="I176" s="249"/>
      <c r="J176" s="245"/>
      <c r="K176" s="245"/>
      <c r="L176" s="250"/>
      <c r="M176" s="251"/>
      <c r="N176" s="252"/>
      <c r="O176" s="252"/>
      <c r="P176" s="252"/>
      <c r="Q176" s="252"/>
      <c r="R176" s="252"/>
      <c r="S176" s="252"/>
      <c r="T176" s="253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4" t="s">
        <v>177</v>
      </c>
      <c r="AU176" s="254" t="s">
        <v>81</v>
      </c>
      <c r="AV176" s="14" t="s">
        <v>81</v>
      </c>
      <c r="AW176" s="14" t="s">
        <v>33</v>
      </c>
      <c r="AX176" s="14" t="s">
        <v>71</v>
      </c>
      <c r="AY176" s="254" t="s">
        <v>166</v>
      </c>
    </row>
    <row r="177" s="15" customFormat="1">
      <c r="A177" s="15"/>
      <c r="B177" s="255"/>
      <c r="C177" s="256"/>
      <c r="D177" s="235" t="s">
        <v>177</v>
      </c>
      <c r="E177" s="257" t="s">
        <v>19</v>
      </c>
      <c r="F177" s="258" t="s">
        <v>180</v>
      </c>
      <c r="G177" s="256"/>
      <c r="H177" s="259">
        <v>0.70399999999999996</v>
      </c>
      <c r="I177" s="260"/>
      <c r="J177" s="256"/>
      <c r="K177" s="256"/>
      <c r="L177" s="261"/>
      <c r="M177" s="262"/>
      <c r="N177" s="263"/>
      <c r="O177" s="263"/>
      <c r="P177" s="263"/>
      <c r="Q177" s="263"/>
      <c r="R177" s="263"/>
      <c r="S177" s="263"/>
      <c r="T177" s="264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5" t="s">
        <v>177</v>
      </c>
      <c r="AU177" s="265" t="s">
        <v>81</v>
      </c>
      <c r="AV177" s="15" t="s">
        <v>173</v>
      </c>
      <c r="AW177" s="15" t="s">
        <v>33</v>
      </c>
      <c r="AX177" s="15" t="s">
        <v>79</v>
      </c>
      <c r="AY177" s="265" t="s">
        <v>166</v>
      </c>
    </row>
    <row r="178" s="2" customFormat="1" ht="16.5" customHeight="1">
      <c r="A178" s="41"/>
      <c r="B178" s="42"/>
      <c r="C178" s="215" t="s">
        <v>8</v>
      </c>
      <c r="D178" s="215" t="s">
        <v>168</v>
      </c>
      <c r="E178" s="216" t="s">
        <v>492</v>
      </c>
      <c r="F178" s="217" t="s">
        <v>493</v>
      </c>
      <c r="G178" s="218" t="s">
        <v>188</v>
      </c>
      <c r="H178" s="219">
        <v>0.70399999999999996</v>
      </c>
      <c r="I178" s="220"/>
      <c r="J178" s="221">
        <f>ROUND(I178*H178,2)</f>
        <v>0</v>
      </c>
      <c r="K178" s="217" t="s">
        <v>172</v>
      </c>
      <c r="L178" s="47"/>
      <c r="M178" s="222" t="s">
        <v>19</v>
      </c>
      <c r="N178" s="223" t="s">
        <v>42</v>
      </c>
      <c r="O178" s="87"/>
      <c r="P178" s="224">
        <f>O178*H178</f>
        <v>0</v>
      </c>
      <c r="Q178" s="224">
        <v>0</v>
      </c>
      <c r="R178" s="224">
        <f>Q178*H178</f>
        <v>0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173</v>
      </c>
      <c r="AT178" s="226" t="s">
        <v>168</v>
      </c>
      <c r="AU178" s="226" t="s">
        <v>81</v>
      </c>
      <c r="AY178" s="20" t="s">
        <v>166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79</v>
      </c>
      <c r="BK178" s="227">
        <f>ROUND(I178*H178,2)</f>
        <v>0</v>
      </c>
      <c r="BL178" s="20" t="s">
        <v>173</v>
      </c>
      <c r="BM178" s="226" t="s">
        <v>494</v>
      </c>
    </row>
    <row r="179" s="2" customFormat="1">
      <c r="A179" s="41"/>
      <c r="B179" s="42"/>
      <c r="C179" s="43"/>
      <c r="D179" s="228" t="s">
        <v>175</v>
      </c>
      <c r="E179" s="43"/>
      <c r="F179" s="229" t="s">
        <v>495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175</v>
      </c>
      <c r="AU179" s="20" t="s">
        <v>81</v>
      </c>
    </row>
    <row r="180" s="13" customFormat="1">
      <c r="A180" s="13"/>
      <c r="B180" s="233"/>
      <c r="C180" s="234"/>
      <c r="D180" s="235" t="s">
        <v>177</v>
      </c>
      <c r="E180" s="236" t="s">
        <v>19</v>
      </c>
      <c r="F180" s="237" t="s">
        <v>734</v>
      </c>
      <c r="G180" s="234"/>
      <c r="H180" s="236" t="s">
        <v>19</v>
      </c>
      <c r="I180" s="238"/>
      <c r="J180" s="234"/>
      <c r="K180" s="234"/>
      <c r="L180" s="239"/>
      <c r="M180" s="240"/>
      <c r="N180" s="241"/>
      <c r="O180" s="241"/>
      <c r="P180" s="241"/>
      <c r="Q180" s="241"/>
      <c r="R180" s="241"/>
      <c r="S180" s="241"/>
      <c r="T180" s="24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3" t="s">
        <v>177</v>
      </c>
      <c r="AU180" s="243" t="s">
        <v>81</v>
      </c>
      <c r="AV180" s="13" t="s">
        <v>79</v>
      </c>
      <c r="AW180" s="13" t="s">
        <v>33</v>
      </c>
      <c r="AX180" s="13" t="s">
        <v>71</v>
      </c>
      <c r="AY180" s="243" t="s">
        <v>166</v>
      </c>
    </row>
    <row r="181" s="13" customFormat="1">
      <c r="A181" s="13"/>
      <c r="B181" s="233"/>
      <c r="C181" s="234"/>
      <c r="D181" s="235" t="s">
        <v>177</v>
      </c>
      <c r="E181" s="236" t="s">
        <v>19</v>
      </c>
      <c r="F181" s="237" t="s">
        <v>446</v>
      </c>
      <c r="G181" s="234"/>
      <c r="H181" s="236" t="s">
        <v>19</v>
      </c>
      <c r="I181" s="238"/>
      <c r="J181" s="234"/>
      <c r="K181" s="234"/>
      <c r="L181" s="239"/>
      <c r="M181" s="240"/>
      <c r="N181" s="241"/>
      <c r="O181" s="241"/>
      <c r="P181" s="241"/>
      <c r="Q181" s="241"/>
      <c r="R181" s="241"/>
      <c r="S181" s="241"/>
      <c r="T181" s="242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3" t="s">
        <v>177</v>
      </c>
      <c r="AU181" s="243" t="s">
        <v>81</v>
      </c>
      <c r="AV181" s="13" t="s">
        <v>79</v>
      </c>
      <c r="AW181" s="13" t="s">
        <v>33</v>
      </c>
      <c r="AX181" s="13" t="s">
        <v>71</v>
      </c>
      <c r="AY181" s="243" t="s">
        <v>166</v>
      </c>
    </row>
    <row r="182" s="14" customFormat="1">
      <c r="A182" s="14"/>
      <c r="B182" s="244"/>
      <c r="C182" s="245"/>
      <c r="D182" s="235" t="s">
        <v>177</v>
      </c>
      <c r="E182" s="246" t="s">
        <v>19</v>
      </c>
      <c r="F182" s="247" t="s">
        <v>750</v>
      </c>
      <c r="G182" s="245"/>
      <c r="H182" s="248">
        <v>0.70399999999999996</v>
      </c>
      <c r="I182" s="249"/>
      <c r="J182" s="245"/>
      <c r="K182" s="245"/>
      <c r="L182" s="250"/>
      <c r="M182" s="251"/>
      <c r="N182" s="252"/>
      <c r="O182" s="252"/>
      <c r="P182" s="252"/>
      <c r="Q182" s="252"/>
      <c r="R182" s="252"/>
      <c r="S182" s="252"/>
      <c r="T182" s="253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4" t="s">
        <v>177</v>
      </c>
      <c r="AU182" s="254" t="s">
        <v>81</v>
      </c>
      <c r="AV182" s="14" t="s">
        <v>81</v>
      </c>
      <c r="AW182" s="14" t="s">
        <v>33</v>
      </c>
      <c r="AX182" s="14" t="s">
        <v>71</v>
      </c>
      <c r="AY182" s="254" t="s">
        <v>166</v>
      </c>
    </row>
    <row r="183" s="15" customFormat="1">
      <c r="A183" s="15"/>
      <c r="B183" s="255"/>
      <c r="C183" s="256"/>
      <c r="D183" s="235" t="s">
        <v>177</v>
      </c>
      <c r="E183" s="257" t="s">
        <v>19</v>
      </c>
      <c r="F183" s="258" t="s">
        <v>180</v>
      </c>
      <c r="G183" s="256"/>
      <c r="H183" s="259">
        <v>0.70399999999999996</v>
      </c>
      <c r="I183" s="260"/>
      <c r="J183" s="256"/>
      <c r="K183" s="256"/>
      <c r="L183" s="261"/>
      <c r="M183" s="262"/>
      <c r="N183" s="263"/>
      <c r="O183" s="263"/>
      <c r="P183" s="263"/>
      <c r="Q183" s="263"/>
      <c r="R183" s="263"/>
      <c r="S183" s="263"/>
      <c r="T183" s="264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5" t="s">
        <v>177</v>
      </c>
      <c r="AU183" s="265" t="s">
        <v>81</v>
      </c>
      <c r="AV183" s="15" t="s">
        <v>173</v>
      </c>
      <c r="AW183" s="15" t="s">
        <v>33</v>
      </c>
      <c r="AX183" s="15" t="s">
        <v>79</v>
      </c>
      <c r="AY183" s="265" t="s">
        <v>166</v>
      </c>
    </row>
    <row r="184" s="2" customFormat="1" ht="16.5" customHeight="1">
      <c r="A184" s="41"/>
      <c r="B184" s="42"/>
      <c r="C184" s="215" t="s">
        <v>263</v>
      </c>
      <c r="D184" s="215" t="s">
        <v>168</v>
      </c>
      <c r="E184" s="216" t="s">
        <v>496</v>
      </c>
      <c r="F184" s="217" t="s">
        <v>497</v>
      </c>
      <c r="G184" s="218" t="s">
        <v>234</v>
      </c>
      <c r="H184" s="219">
        <v>0.098000000000000004</v>
      </c>
      <c r="I184" s="220"/>
      <c r="J184" s="221">
        <f>ROUND(I184*H184,2)</f>
        <v>0</v>
      </c>
      <c r="K184" s="217" t="s">
        <v>172</v>
      </c>
      <c r="L184" s="47"/>
      <c r="M184" s="222" t="s">
        <v>19</v>
      </c>
      <c r="N184" s="223" t="s">
        <v>42</v>
      </c>
      <c r="O184" s="87"/>
      <c r="P184" s="224">
        <f>O184*H184</f>
        <v>0</v>
      </c>
      <c r="Q184" s="224">
        <v>1.06277</v>
      </c>
      <c r="R184" s="224">
        <f>Q184*H184</f>
        <v>0.10415146</v>
      </c>
      <c r="S184" s="224">
        <v>0</v>
      </c>
      <c r="T184" s="225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6" t="s">
        <v>173</v>
      </c>
      <c r="AT184" s="226" t="s">
        <v>168</v>
      </c>
      <c r="AU184" s="226" t="s">
        <v>81</v>
      </c>
      <c r="AY184" s="20" t="s">
        <v>166</v>
      </c>
      <c r="BE184" s="227">
        <f>IF(N184="základní",J184,0)</f>
        <v>0</v>
      </c>
      <c r="BF184" s="227">
        <f>IF(N184="snížená",J184,0)</f>
        <v>0</v>
      </c>
      <c r="BG184" s="227">
        <f>IF(N184="zákl. přenesená",J184,0)</f>
        <v>0</v>
      </c>
      <c r="BH184" s="227">
        <f>IF(N184="sníž. přenesená",J184,0)</f>
        <v>0</v>
      </c>
      <c r="BI184" s="227">
        <f>IF(N184="nulová",J184,0)</f>
        <v>0</v>
      </c>
      <c r="BJ184" s="20" t="s">
        <v>79</v>
      </c>
      <c r="BK184" s="227">
        <f>ROUND(I184*H184,2)</f>
        <v>0</v>
      </c>
      <c r="BL184" s="20" t="s">
        <v>173</v>
      </c>
      <c r="BM184" s="226" t="s">
        <v>498</v>
      </c>
    </row>
    <row r="185" s="2" customFormat="1">
      <c r="A185" s="41"/>
      <c r="B185" s="42"/>
      <c r="C185" s="43"/>
      <c r="D185" s="228" t="s">
        <v>175</v>
      </c>
      <c r="E185" s="43"/>
      <c r="F185" s="229" t="s">
        <v>499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175</v>
      </c>
      <c r="AU185" s="20" t="s">
        <v>81</v>
      </c>
    </row>
    <row r="186" s="13" customFormat="1">
      <c r="A186" s="13"/>
      <c r="B186" s="233"/>
      <c r="C186" s="234"/>
      <c r="D186" s="235" t="s">
        <v>177</v>
      </c>
      <c r="E186" s="236" t="s">
        <v>19</v>
      </c>
      <c r="F186" s="237" t="s">
        <v>734</v>
      </c>
      <c r="G186" s="234"/>
      <c r="H186" s="236" t="s">
        <v>19</v>
      </c>
      <c r="I186" s="238"/>
      <c r="J186" s="234"/>
      <c r="K186" s="234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177</v>
      </c>
      <c r="AU186" s="243" t="s">
        <v>81</v>
      </c>
      <c r="AV186" s="13" t="s">
        <v>79</v>
      </c>
      <c r="AW186" s="13" t="s">
        <v>33</v>
      </c>
      <c r="AX186" s="13" t="s">
        <v>71</v>
      </c>
      <c r="AY186" s="243" t="s">
        <v>166</v>
      </c>
    </row>
    <row r="187" s="13" customFormat="1">
      <c r="A187" s="13"/>
      <c r="B187" s="233"/>
      <c r="C187" s="234"/>
      <c r="D187" s="235" t="s">
        <v>177</v>
      </c>
      <c r="E187" s="236" t="s">
        <v>19</v>
      </c>
      <c r="F187" s="237" t="s">
        <v>446</v>
      </c>
      <c r="G187" s="234"/>
      <c r="H187" s="236" t="s">
        <v>19</v>
      </c>
      <c r="I187" s="238"/>
      <c r="J187" s="234"/>
      <c r="K187" s="234"/>
      <c r="L187" s="239"/>
      <c r="M187" s="240"/>
      <c r="N187" s="241"/>
      <c r="O187" s="241"/>
      <c r="P187" s="241"/>
      <c r="Q187" s="241"/>
      <c r="R187" s="241"/>
      <c r="S187" s="241"/>
      <c r="T187" s="242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3" t="s">
        <v>177</v>
      </c>
      <c r="AU187" s="243" t="s">
        <v>81</v>
      </c>
      <c r="AV187" s="13" t="s">
        <v>79</v>
      </c>
      <c r="AW187" s="13" t="s">
        <v>33</v>
      </c>
      <c r="AX187" s="13" t="s">
        <v>71</v>
      </c>
      <c r="AY187" s="243" t="s">
        <v>166</v>
      </c>
    </row>
    <row r="188" s="13" customFormat="1">
      <c r="A188" s="13"/>
      <c r="B188" s="233"/>
      <c r="C188" s="234"/>
      <c r="D188" s="235" t="s">
        <v>177</v>
      </c>
      <c r="E188" s="236" t="s">
        <v>19</v>
      </c>
      <c r="F188" s="237" t="s">
        <v>745</v>
      </c>
      <c r="G188" s="234"/>
      <c r="H188" s="236" t="s">
        <v>19</v>
      </c>
      <c r="I188" s="238"/>
      <c r="J188" s="234"/>
      <c r="K188" s="234"/>
      <c r="L188" s="239"/>
      <c r="M188" s="240"/>
      <c r="N188" s="241"/>
      <c r="O188" s="241"/>
      <c r="P188" s="241"/>
      <c r="Q188" s="241"/>
      <c r="R188" s="241"/>
      <c r="S188" s="241"/>
      <c r="T188" s="242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3" t="s">
        <v>177</v>
      </c>
      <c r="AU188" s="243" t="s">
        <v>81</v>
      </c>
      <c r="AV188" s="13" t="s">
        <v>79</v>
      </c>
      <c r="AW188" s="13" t="s">
        <v>33</v>
      </c>
      <c r="AX188" s="13" t="s">
        <v>71</v>
      </c>
      <c r="AY188" s="243" t="s">
        <v>166</v>
      </c>
    </row>
    <row r="189" s="14" customFormat="1">
      <c r="A189" s="14"/>
      <c r="B189" s="244"/>
      <c r="C189" s="245"/>
      <c r="D189" s="235" t="s">
        <v>177</v>
      </c>
      <c r="E189" s="246" t="s">
        <v>19</v>
      </c>
      <c r="F189" s="247" t="s">
        <v>751</v>
      </c>
      <c r="G189" s="245"/>
      <c r="H189" s="248">
        <v>0.039</v>
      </c>
      <c r="I189" s="249"/>
      <c r="J189" s="245"/>
      <c r="K189" s="245"/>
      <c r="L189" s="250"/>
      <c r="M189" s="251"/>
      <c r="N189" s="252"/>
      <c r="O189" s="252"/>
      <c r="P189" s="252"/>
      <c r="Q189" s="252"/>
      <c r="R189" s="252"/>
      <c r="S189" s="252"/>
      <c r="T189" s="253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4" t="s">
        <v>177</v>
      </c>
      <c r="AU189" s="254" t="s">
        <v>81</v>
      </c>
      <c r="AV189" s="14" t="s">
        <v>81</v>
      </c>
      <c r="AW189" s="14" t="s">
        <v>33</v>
      </c>
      <c r="AX189" s="14" t="s">
        <v>71</v>
      </c>
      <c r="AY189" s="254" t="s">
        <v>166</v>
      </c>
    </row>
    <row r="190" s="13" customFormat="1">
      <c r="A190" s="13"/>
      <c r="B190" s="233"/>
      <c r="C190" s="234"/>
      <c r="D190" s="235" t="s">
        <v>177</v>
      </c>
      <c r="E190" s="236" t="s">
        <v>19</v>
      </c>
      <c r="F190" s="237" t="s">
        <v>747</v>
      </c>
      <c r="G190" s="234"/>
      <c r="H190" s="236" t="s">
        <v>19</v>
      </c>
      <c r="I190" s="238"/>
      <c r="J190" s="234"/>
      <c r="K190" s="234"/>
      <c r="L190" s="239"/>
      <c r="M190" s="240"/>
      <c r="N190" s="241"/>
      <c r="O190" s="241"/>
      <c r="P190" s="241"/>
      <c r="Q190" s="241"/>
      <c r="R190" s="241"/>
      <c r="S190" s="241"/>
      <c r="T190" s="242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3" t="s">
        <v>177</v>
      </c>
      <c r="AU190" s="243" t="s">
        <v>81</v>
      </c>
      <c r="AV190" s="13" t="s">
        <v>79</v>
      </c>
      <c r="AW190" s="13" t="s">
        <v>33</v>
      </c>
      <c r="AX190" s="13" t="s">
        <v>71</v>
      </c>
      <c r="AY190" s="243" t="s">
        <v>166</v>
      </c>
    </row>
    <row r="191" s="14" customFormat="1">
      <c r="A191" s="14"/>
      <c r="B191" s="244"/>
      <c r="C191" s="245"/>
      <c r="D191" s="235" t="s">
        <v>177</v>
      </c>
      <c r="E191" s="246" t="s">
        <v>19</v>
      </c>
      <c r="F191" s="247" t="s">
        <v>752</v>
      </c>
      <c r="G191" s="245"/>
      <c r="H191" s="248">
        <v>0.058999999999999997</v>
      </c>
      <c r="I191" s="249"/>
      <c r="J191" s="245"/>
      <c r="K191" s="245"/>
      <c r="L191" s="250"/>
      <c r="M191" s="251"/>
      <c r="N191" s="252"/>
      <c r="O191" s="252"/>
      <c r="P191" s="252"/>
      <c r="Q191" s="252"/>
      <c r="R191" s="252"/>
      <c r="S191" s="252"/>
      <c r="T191" s="25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4" t="s">
        <v>177</v>
      </c>
      <c r="AU191" s="254" t="s">
        <v>81</v>
      </c>
      <c r="AV191" s="14" t="s">
        <v>81</v>
      </c>
      <c r="AW191" s="14" t="s">
        <v>33</v>
      </c>
      <c r="AX191" s="14" t="s">
        <v>71</v>
      </c>
      <c r="AY191" s="254" t="s">
        <v>166</v>
      </c>
    </row>
    <row r="192" s="15" customFormat="1">
      <c r="A192" s="15"/>
      <c r="B192" s="255"/>
      <c r="C192" s="256"/>
      <c r="D192" s="235" t="s">
        <v>177</v>
      </c>
      <c r="E192" s="257" t="s">
        <v>19</v>
      </c>
      <c r="F192" s="258" t="s">
        <v>180</v>
      </c>
      <c r="G192" s="256"/>
      <c r="H192" s="259">
        <v>0.098000000000000004</v>
      </c>
      <c r="I192" s="260"/>
      <c r="J192" s="256"/>
      <c r="K192" s="256"/>
      <c r="L192" s="261"/>
      <c r="M192" s="262"/>
      <c r="N192" s="263"/>
      <c r="O192" s="263"/>
      <c r="P192" s="263"/>
      <c r="Q192" s="263"/>
      <c r="R192" s="263"/>
      <c r="S192" s="263"/>
      <c r="T192" s="264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5" t="s">
        <v>177</v>
      </c>
      <c r="AU192" s="265" t="s">
        <v>81</v>
      </c>
      <c r="AV192" s="15" t="s">
        <v>173</v>
      </c>
      <c r="AW192" s="15" t="s">
        <v>33</v>
      </c>
      <c r="AX192" s="15" t="s">
        <v>79</v>
      </c>
      <c r="AY192" s="265" t="s">
        <v>166</v>
      </c>
    </row>
    <row r="193" s="2" customFormat="1" ht="16.5" customHeight="1">
      <c r="A193" s="41"/>
      <c r="B193" s="42"/>
      <c r="C193" s="215" t="s">
        <v>274</v>
      </c>
      <c r="D193" s="215" t="s">
        <v>168</v>
      </c>
      <c r="E193" s="216" t="s">
        <v>503</v>
      </c>
      <c r="F193" s="217" t="s">
        <v>504</v>
      </c>
      <c r="G193" s="218" t="s">
        <v>188</v>
      </c>
      <c r="H193" s="219">
        <v>15.539999999999999</v>
      </c>
      <c r="I193" s="220"/>
      <c r="J193" s="221">
        <f>ROUND(I193*H193,2)</f>
        <v>0</v>
      </c>
      <c r="K193" s="217" t="s">
        <v>172</v>
      </c>
      <c r="L193" s="47"/>
      <c r="M193" s="222" t="s">
        <v>19</v>
      </c>
      <c r="N193" s="223" t="s">
        <v>42</v>
      </c>
      <c r="O193" s="87"/>
      <c r="P193" s="224">
        <f>O193*H193</f>
        <v>0</v>
      </c>
      <c r="Q193" s="224">
        <v>0.00012999999999999999</v>
      </c>
      <c r="R193" s="224">
        <f>Q193*H193</f>
        <v>0.0020201999999999998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173</v>
      </c>
      <c r="AT193" s="226" t="s">
        <v>168</v>
      </c>
      <c r="AU193" s="226" t="s">
        <v>81</v>
      </c>
      <c r="AY193" s="20" t="s">
        <v>166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79</v>
      </c>
      <c r="BK193" s="227">
        <f>ROUND(I193*H193,2)</f>
        <v>0</v>
      </c>
      <c r="BL193" s="20" t="s">
        <v>173</v>
      </c>
      <c r="BM193" s="226" t="s">
        <v>505</v>
      </c>
    </row>
    <row r="194" s="2" customFormat="1">
      <c r="A194" s="41"/>
      <c r="B194" s="42"/>
      <c r="C194" s="43"/>
      <c r="D194" s="228" t="s">
        <v>175</v>
      </c>
      <c r="E194" s="43"/>
      <c r="F194" s="229" t="s">
        <v>506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175</v>
      </c>
      <c r="AU194" s="20" t="s">
        <v>81</v>
      </c>
    </row>
    <row r="195" s="13" customFormat="1">
      <c r="A195" s="13"/>
      <c r="B195" s="233"/>
      <c r="C195" s="234"/>
      <c r="D195" s="235" t="s">
        <v>177</v>
      </c>
      <c r="E195" s="236" t="s">
        <v>19</v>
      </c>
      <c r="F195" s="237" t="s">
        <v>734</v>
      </c>
      <c r="G195" s="234"/>
      <c r="H195" s="236" t="s">
        <v>19</v>
      </c>
      <c r="I195" s="238"/>
      <c r="J195" s="234"/>
      <c r="K195" s="234"/>
      <c r="L195" s="239"/>
      <c r="M195" s="240"/>
      <c r="N195" s="241"/>
      <c r="O195" s="241"/>
      <c r="P195" s="241"/>
      <c r="Q195" s="241"/>
      <c r="R195" s="241"/>
      <c r="S195" s="241"/>
      <c r="T195" s="242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3" t="s">
        <v>177</v>
      </c>
      <c r="AU195" s="243" t="s">
        <v>81</v>
      </c>
      <c r="AV195" s="13" t="s">
        <v>79</v>
      </c>
      <c r="AW195" s="13" t="s">
        <v>33</v>
      </c>
      <c r="AX195" s="13" t="s">
        <v>71</v>
      </c>
      <c r="AY195" s="243" t="s">
        <v>166</v>
      </c>
    </row>
    <row r="196" s="13" customFormat="1">
      <c r="A196" s="13"/>
      <c r="B196" s="233"/>
      <c r="C196" s="234"/>
      <c r="D196" s="235" t="s">
        <v>177</v>
      </c>
      <c r="E196" s="236" t="s">
        <v>19</v>
      </c>
      <c r="F196" s="237" t="s">
        <v>436</v>
      </c>
      <c r="G196" s="234"/>
      <c r="H196" s="236" t="s">
        <v>19</v>
      </c>
      <c r="I196" s="238"/>
      <c r="J196" s="234"/>
      <c r="K196" s="234"/>
      <c r="L196" s="239"/>
      <c r="M196" s="240"/>
      <c r="N196" s="241"/>
      <c r="O196" s="241"/>
      <c r="P196" s="241"/>
      <c r="Q196" s="241"/>
      <c r="R196" s="241"/>
      <c r="S196" s="241"/>
      <c r="T196" s="242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3" t="s">
        <v>177</v>
      </c>
      <c r="AU196" s="243" t="s">
        <v>81</v>
      </c>
      <c r="AV196" s="13" t="s">
        <v>79</v>
      </c>
      <c r="AW196" s="13" t="s">
        <v>33</v>
      </c>
      <c r="AX196" s="13" t="s">
        <v>71</v>
      </c>
      <c r="AY196" s="243" t="s">
        <v>166</v>
      </c>
    </row>
    <row r="197" s="13" customFormat="1">
      <c r="A197" s="13"/>
      <c r="B197" s="233"/>
      <c r="C197" s="234"/>
      <c r="D197" s="235" t="s">
        <v>177</v>
      </c>
      <c r="E197" s="236" t="s">
        <v>19</v>
      </c>
      <c r="F197" s="237" t="s">
        <v>745</v>
      </c>
      <c r="G197" s="234"/>
      <c r="H197" s="236" t="s">
        <v>19</v>
      </c>
      <c r="I197" s="238"/>
      <c r="J197" s="234"/>
      <c r="K197" s="234"/>
      <c r="L197" s="239"/>
      <c r="M197" s="240"/>
      <c r="N197" s="241"/>
      <c r="O197" s="241"/>
      <c r="P197" s="241"/>
      <c r="Q197" s="241"/>
      <c r="R197" s="241"/>
      <c r="S197" s="241"/>
      <c r="T197" s="242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3" t="s">
        <v>177</v>
      </c>
      <c r="AU197" s="243" t="s">
        <v>81</v>
      </c>
      <c r="AV197" s="13" t="s">
        <v>79</v>
      </c>
      <c r="AW197" s="13" t="s">
        <v>33</v>
      </c>
      <c r="AX197" s="13" t="s">
        <v>71</v>
      </c>
      <c r="AY197" s="243" t="s">
        <v>166</v>
      </c>
    </row>
    <row r="198" s="14" customFormat="1">
      <c r="A198" s="14"/>
      <c r="B198" s="244"/>
      <c r="C198" s="245"/>
      <c r="D198" s="235" t="s">
        <v>177</v>
      </c>
      <c r="E198" s="246" t="s">
        <v>19</v>
      </c>
      <c r="F198" s="247" t="s">
        <v>735</v>
      </c>
      <c r="G198" s="245"/>
      <c r="H198" s="248">
        <v>6.2000000000000002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4" t="s">
        <v>177</v>
      </c>
      <c r="AU198" s="254" t="s">
        <v>81</v>
      </c>
      <c r="AV198" s="14" t="s">
        <v>81</v>
      </c>
      <c r="AW198" s="14" t="s">
        <v>33</v>
      </c>
      <c r="AX198" s="14" t="s">
        <v>71</v>
      </c>
      <c r="AY198" s="254" t="s">
        <v>166</v>
      </c>
    </row>
    <row r="199" s="13" customFormat="1">
      <c r="A199" s="13"/>
      <c r="B199" s="233"/>
      <c r="C199" s="234"/>
      <c r="D199" s="235" t="s">
        <v>177</v>
      </c>
      <c r="E199" s="236" t="s">
        <v>19</v>
      </c>
      <c r="F199" s="237" t="s">
        <v>747</v>
      </c>
      <c r="G199" s="234"/>
      <c r="H199" s="236" t="s">
        <v>19</v>
      </c>
      <c r="I199" s="238"/>
      <c r="J199" s="234"/>
      <c r="K199" s="234"/>
      <c r="L199" s="239"/>
      <c r="M199" s="240"/>
      <c r="N199" s="241"/>
      <c r="O199" s="241"/>
      <c r="P199" s="241"/>
      <c r="Q199" s="241"/>
      <c r="R199" s="241"/>
      <c r="S199" s="241"/>
      <c r="T199" s="242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3" t="s">
        <v>177</v>
      </c>
      <c r="AU199" s="243" t="s">
        <v>81</v>
      </c>
      <c r="AV199" s="13" t="s">
        <v>79</v>
      </c>
      <c r="AW199" s="13" t="s">
        <v>33</v>
      </c>
      <c r="AX199" s="13" t="s">
        <v>71</v>
      </c>
      <c r="AY199" s="243" t="s">
        <v>166</v>
      </c>
    </row>
    <row r="200" s="14" customFormat="1">
      <c r="A200" s="14"/>
      <c r="B200" s="244"/>
      <c r="C200" s="245"/>
      <c r="D200" s="235" t="s">
        <v>177</v>
      </c>
      <c r="E200" s="246" t="s">
        <v>19</v>
      </c>
      <c r="F200" s="247" t="s">
        <v>736</v>
      </c>
      <c r="G200" s="245"/>
      <c r="H200" s="248">
        <v>9.3399999999999999</v>
      </c>
      <c r="I200" s="249"/>
      <c r="J200" s="245"/>
      <c r="K200" s="245"/>
      <c r="L200" s="250"/>
      <c r="M200" s="251"/>
      <c r="N200" s="252"/>
      <c r="O200" s="252"/>
      <c r="P200" s="252"/>
      <c r="Q200" s="252"/>
      <c r="R200" s="252"/>
      <c r="S200" s="252"/>
      <c r="T200" s="253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4" t="s">
        <v>177</v>
      </c>
      <c r="AU200" s="254" t="s">
        <v>81</v>
      </c>
      <c r="AV200" s="14" t="s">
        <v>81</v>
      </c>
      <c r="AW200" s="14" t="s">
        <v>33</v>
      </c>
      <c r="AX200" s="14" t="s">
        <v>71</v>
      </c>
      <c r="AY200" s="254" t="s">
        <v>166</v>
      </c>
    </row>
    <row r="201" s="15" customFormat="1">
      <c r="A201" s="15"/>
      <c r="B201" s="255"/>
      <c r="C201" s="256"/>
      <c r="D201" s="235" t="s">
        <v>177</v>
      </c>
      <c r="E201" s="257" t="s">
        <v>19</v>
      </c>
      <c r="F201" s="258" t="s">
        <v>180</v>
      </c>
      <c r="G201" s="256"/>
      <c r="H201" s="259">
        <v>15.539999999999999</v>
      </c>
      <c r="I201" s="260"/>
      <c r="J201" s="256"/>
      <c r="K201" s="256"/>
      <c r="L201" s="261"/>
      <c r="M201" s="262"/>
      <c r="N201" s="263"/>
      <c r="O201" s="263"/>
      <c r="P201" s="263"/>
      <c r="Q201" s="263"/>
      <c r="R201" s="263"/>
      <c r="S201" s="263"/>
      <c r="T201" s="264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65" t="s">
        <v>177</v>
      </c>
      <c r="AU201" s="265" t="s">
        <v>81</v>
      </c>
      <c r="AV201" s="15" t="s">
        <v>173</v>
      </c>
      <c r="AW201" s="15" t="s">
        <v>33</v>
      </c>
      <c r="AX201" s="15" t="s">
        <v>79</v>
      </c>
      <c r="AY201" s="265" t="s">
        <v>166</v>
      </c>
    </row>
    <row r="202" s="2" customFormat="1" ht="16.5" customHeight="1">
      <c r="A202" s="41"/>
      <c r="B202" s="42"/>
      <c r="C202" s="215" t="s">
        <v>299</v>
      </c>
      <c r="D202" s="215" t="s">
        <v>168</v>
      </c>
      <c r="E202" s="216" t="s">
        <v>510</v>
      </c>
      <c r="F202" s="217" t="s">
        <v>511</v>
      </c>
      <c r="G202" s="218" t="s">
        <v>188</v>
      </c>
      <c r="H202" s="219">
        <v>15.539999999999999</v>
      </c>
      <c r="I202" s="220"/>
      <c r="J202" s="221">
        <f>ROUND(I202*H202,2)</f>
        <v>0</v>
      </c>
      <c r="K202" s="217" t="s">
        <v>172</v>
      </c>
      <c r="L202" s="47"/>
      <c r="M202" s="222" t="s">
        <v>19</v>
      </c>
      <c r="N202" s="223" t="s">
        <v>42</v>
      </c>
      <c r="O202" s="87"/>
      <c r="P202" s="224">
        <f>O202*H202</f>
        <v>0</v>
      </c>
      <c r="Q202" s="224">
        <v>0.00022000000000000001</v>
      </c>
      <c r="R202" s="224">
        <f>Q202*H202</f>
        <v>0.0034188000000000001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173</v>
      </c>
      <c r="AT202" s="226" t="s">
        <v>168</v>
      </c>
      <c r="AU202" s="226" t="s">
        <v>81</v>
      </c>
      <c r="AY202" s="20" t="s">
        <v>166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79</v>
      </c>
      <c r="BK202" s="227">
        <f>ROUND(I202*H202,2)</f>
        <v>0</v>
      </c>
      <c r="BL202" s="20" t="s">
        <v>173</v>
      </c>
      <c r="BM202" s="226" t="s">
        <v>512</v>
      </c>
    </row>
    <row r="203" s="2" customFormat="1">
      <c r="A203" s="41"/>
      <c r="B203" s="42"/>
      <c r="C203" s="43"/>
      <c r="D203" s="228" t="s">
        <v>175</v>
      </c>
      <c r="E203" s="43"/>
      <c r="F203" s="229" t="s">
        <v>513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175</v>
      </c>
      <c r="AU203" s="20" t="s">
        <v>81</v>
      </c>
    </row>
    <row r="204" s="13" customFormat="1">
      <c r="A204" s="13"/>
      <c r="B204" s="233"/>
      <c r="C204" s="234"/>
      <c r="D204" s="235" t="s">
        <v>177</v>
      </c>
      <c r="E204" s="236" t="s">
        <v>19</v>
      </c>
      <c r="F204" s="237" t="s">
        <v>734</v>
      </c>
      <c r="G204" s="234"/>
      <c r="H204" s="236" t="s">
        <v>19</v>
      </c>
      <c r="I204" s="238"/>
      <c r="J204" s="234"/>
      <c r="K204" s="234"/>
      <c r="L204" s="239"/>
      <c r="M204" s="240"/>
      <c r="N204" s="241"/>
      <c r="O204" s="241"/>
      <c r="P204" s="241"/>
      <c r="Q204" s="241"/>
      <c r="R204" s="241"/>
      <c r="S204" s="241"/>
      <c r="T204" s="242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3" t="s">
        <v>177</v>
      </c>
      <c r="AU204" s="243" t="s">
        <v>81</v>
      </c>
      <c r="AV204" s="13" t="s">
        <v>79</v>
      </c>
      <c r="AW204" s="13" t="s">
        <v>33</v>
      </c>
      <c r="AX204" s="13" t="s">
        <v>71</v>
      </c>
      <c r="AY204" s="243" t="s">
        <v>166</v>
      </c>
    </row>
    <row r="205" s="13" customFormat="1">
      <c r="A205" s="13"/>
      <c r="B205" s="233"/>
      <c r="C205" s="234"/>
      <c r="D205" s="235" t="s">
        <v>177</v>
      </c>
      <c r="E205" s="236" t="s">
        <v>19</v>
      </c>
      <c r="F205" s="237" t="s">
        <v>436</v>
      </c>
      <c r="G205" s="234"/>
      <c r="H205" s="236" t="s">
        <v>19</v>
      </c>
      <c r="I205" s="238"/>
      <c r="J205" s="234"/>
      <c r="K205" s="234"/>
      <c r="L205" s="239"/>
      <c r="M205" s="240"/>
      <c r="N205" s="241"/>
      <c r="O205" s="241"/>
      <c r="P205" s="241"/>
      <c r="Q205" s="241"/>
      <c r="R205" s="241"/>
      <c r="S205" s="241"/>
      <c r="T205" s="242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3" t="s">
        <v>177</v>
      </c>
      <c r="AU205" s="243" t="s">
        <v>81</v>
      </c>
      <c r="AV205" s="13" t="s">
        <v>79</v>
      </c>
      <c r="AW205" s="13" t="s">
        <v>33</v>
      </c>
      <c r="AX205" s="13" t="s">
        <v>71</v>
      </c>
      <c r="AY205" s="243" t="s">
        <v>166</v>
      </c>
    </row>
    <row r="206" s="13" customFormat="1">
      <c r="A206" s="13"/>
      <c r="B206" s="233"/>
      <c r="C206" s="234"/>
      <c r="D206" s="235" t="s">
        <v>177</v>
      </c>
      <c r="E206" s="236" t="s">
        <v>19</v>
      </c>
      <c r="F206" s="237" t="s">
        <v>745</v>
      </c>
      <c r="G206" s="234"/>
      <c r="H206" s="236" t="s">
        <v>19</v>
      </c>
      <c r="I206" s="238"/>
      <c r="J206" s="234"/>
      <c r="K206" s="234"/>
      <c r="L206" s="239"/>
      <c r="M206" s="240"/>
      <c r="N206" s="241"/>
      <c r="O206" s="241"/>
      <c r="P206" s="241"/>
      <c r="Q206" s="241"/>
      <c r="R206" s="241"/>
      <c r="S206" s="241"/>
      <c r="T206" s="242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3" t="s">
        <v>177</v>
      </c>
      <c r="AU206" s="243" t="s">
        <v>81</v>
      </c>
      <c r="AV206" s="13" t="s">
        <v>79</v>
      </c>
      <c r="AW206" s="13" t="s">
        <v>33</v>
      </c>
      <c r="AX206" s="13" t="s">
        <v>71</v>
      </c>
      <c r="AY206" s="243" t="s">
        <v>166</v>
      </c>
    </row>
    <row r="207" s="14" customFormat="1">
      <c r="A207" s="14"/>
      <c r="B207" s="244"/>
      <c r="C207" s="245"/>
      <c r="D207" s="235" t="s">
        <v>177</v>
      </c>
      <c r="E207" s="246" t="s">
        <v>19</v>
      </c>
      <c r="F207" s="247" t="s">
        <v>735</v>
      </c>
      <c r="G207" s="245"/>
      <c r="H207" s="248">
        <v>6.2000000000000002</v>
      </c>
      <c r="I207" s="249"/>
      <c r="J207" s="245"/>
      <c r="K207" s="245"/>
      <c r="L207" s="250"/>
      <c r="M207" s="251"/>
      <c r="N207" s="252"/>
      <c r="O207" s="252"/>
      <c r="P207" s="252"/>
      <c r="Q207" s="252"/>
      <c r="R207" s="252"/>
      <c r="S207" s="252"/>
      <c r="T207" s="253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4" t="s">
        <v>177</v>
      </c>
      <c r="AU207" s="254" t="s">
        <v>81</v>
      </c>
      <c r="AV207" s="14" t="s">
        <v>81</v>
      </c>
      <c r="AW207" s="14" t="s">
        <v>33</v>
      </c>
      <c r="AX207" s="14" t="s">
        <v>71</v>
      </c>
      <c r="AY207" s="254" t="s">
        <v>166</v>
      </c>
    </row>
    <row r="208" s="13" customFormat="1">
      <c r="A208" s="13"/>
      <c r="B208" s="233"/>
      <c r="C208" s="234"/>
      <c r="D208" s="235" t="s">
        <v>177</v>
      </c>
      <c r="E208" s="236" t="s">
        <v>19</v>
      </c>
      <c r="F208" s="237" t="s">
        <v>747</v>
      </c>
      <c r="G208" s="234"/>
      <c r="H208" s="236" t="s">
        <v>19</v>
      </c>
      <c r="I208" s="238"/>
      <c r="J208" s="234"/>
      <c r="K208" s="234"/>
      <c r="L208" s="239"/>
      <c r="M208" s="240"/>
      <c r="N208" s="241"/>
      <c r="O208" s="241"/>
      <c r="P208" s="241"/>
      <c r="Q208" s="241"/>
      <c r="R208" s="241"/>
      <c r="S208" s="241"/>
      <c r="T208" s="242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3" t="s">
        <v>177</v>
      </c>
      <c r="AU208" s="243" t="s">
        <v>81</v>
      </c>
      <c r="AV208" s="13" t="s">
        <v>79</v>
      </c>
      <c r="AW208" s="13" t="s">
        <v>33</v>
      </c>
      <c r="AX208" s="13" t="s">
        <v>71</v>
      </c>
      <c r="AY208" s="243" t="s">
        <v>166</v>
      </c>
    </row>
    <row r="209" s="14" customFormat="1">
      <c r="A209" s="14"/>
      <c r="B209" s="244"/>
      <c r="C209" s="245"/>
      <c r="D209" s="235" t="s">
        <v>177</v>
      </c>
      <c r="E209" s="246" t="s">
        <v>19</v>
      </c>
      <c r="F209" s="247" t="s">
        <v>736</v>
      </c>
      <c r="G209" s="245"/>
      <c r="H209" s="248">
        <v>9.3399999999999999</v>
      </c>
      <c r="I209" s="249"/>
      <c r="J209" s="245"/>
      <c r="K209" s="245"/>
      <c r="L209" s="250"/>
      <c r="M209" s="251"/>
      <c r="N209" s="252"/>
      <c r="O209" s="252"/>
      <c r="P209" s="252"/>
      <c r="Q209" s="252"/>
      <c r="R209" s="252"/>
      <c r="S209" s="252"/>
      <c r="T209" s="253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4" t="s">
        <v>177</v>
      </c>
      <c r="AU209" s="254" t="s">
        <v>81</v>
      </c>
      <c r="AV209" s="14" t="s">
        <v>81</v>
      </c>
      <c r="AW209" s="14" t="s">
        <v>33</v>
      </c>
      <c r="AX209" s="14" t="s">
        <v>71</v>
      </c>
      <c r="AY209" s="254" t="s">
        <v>166</v>
      </c>
    </row>
    <row r="210" s="15" customFormat="1">
      <c r="A210" s="15"/>
      <c r="B210" s="255"/>
      <c r="C210" s="256"/>
      <c r="D210" s="235" t="s">
        <v>177</v>
      </c>
      <c r="E210" s="257" t="s">
        <v>19</v>
      </c>
      <c r="F210" s="258" t="s">
        <v>180</v>
      </c>
      <c r="G210" s="256"/>
      <c r="H210" s="259">
        <v>15.539999999999999</v>
      </c>
      <c r="I210" s="260"/>
      <c r="J210" s="256"/>
      <c r="K210" s="256"/>
      <c r="L210" s="261"/>
      <c r="M210" s="262"/>
      <c r="N210" s="263"/>
      <c r="O210" s="263"/>
      <c r="P210" s="263"/>
      <c r="Q210" s="263"/>
      <c r="R210" s="263"/>
      <c r="S210" s="263"/>
      <c r="T210" s="264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65" t="s">
        <v>177</v>
      </c>
      <c r="AU210" s="265" t="s">
        <v>81</v>
      </c>
      <c r="AV210" s="15" t="s">
        <v>173</v>
      </c>
      <c r="AW210" s="15" t="s">
        <v>33</v>
      </c>
      <c r="AX210" s="15" t="s">
        <v>79</v>
      </c>
      <c r="AY210" s="265" t="s">
        <v>166</v>
      </c>
    </row>
    <row r="211" s="12" customFormat="1" ht="22.8" customHeight="1">
      <c r="A211" s="12"/>
      <c r="B211" s="199"/>
      <c r="C211" s="200"/>
      <c r="D211" s="201" t="s">
        <v>70</v>
      </c>
      <c r="E211" s="213" t="s">
        <v>231</v>
      </c>
      <c r="F211" s="213" t="s">
        <v>314</v>
      </c>
      <c r="G211" s="200"/>
      <c r="H211" s="200"/>
      <c r="I211" s="203"/>
      <c r="J211" s="214">
        <f>BK211</f>
        <v>0</v>
      </c>
      <c r="K211" s="200"/>
      <c r="L211" s="205"/>
      <c r="M211" s="206"/>
      <c r="N211" s="207"/>
      <c r="O211" s="207"/>
      <c r="P211" s="208">
        <f>SUM(P212:P229)</f>
        <v>0</v>
      </c>
      <c r="Q211" s="207"/>
      <c r="R211" s="208">
        <f>SUM(R212:R229)</f>
        <v>0.0009324</v>
      </c>
      <c r="S211" s="207"/>
      <c r="T211" s="209">
        <f>SUM(T212:T229)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10" t="s">
        <v>79</v>
      </c>
      <c r="AT211" s="211" t="s">
        <v>70</v>
      </c>
      <c r="AU211" s="211" t="s">
        <v>79</v>
      </c>
      <c r="AY211" s="210" t="s">
        <v>166</v>
      </c>
      <c r="BK211" s="212">
        <f>SUM(BK212:BK229)</f>
        <v>0</v>
      </c>
    </row>
    <row r="212" s="2" customFormat="1" ht="24.15" customHeight="1">
      <c r="A212" s="41"/>
      <c r="B212" s="42"/>
      <c r="C212" s="215" t="s">
        <v>315</v>
      </c>
      <c r="D212" s="215" t="s">
        <v>168</v>
      </c>
      <c r="E212" s="216" t="s">
        <v>514</v>
      </c>
      <c r="F212" s="217" t="s">
        <v>515</v>
      </c>
      <c r="G212" s="218" t="s">
        <v>171</v>
      </c>
      <c r="H212" s="219">
        <v>11.654999999999999</v>
      </c>
      <c r="I212" s="220"/>
      <c r="J212" s="221">
        <f>ROUND(I212*H212,2)</f>
        <v>0</v>
      </c>
      <c r="K212" s="217" t="s">
        <v>172</v>
      </c>
      <c r="L212" s="47"/>
      <c r="M212" s="222" t="s">
        <v>19</v>
      </c>
      <c r="N212" s="223" t="s">
        <v>42</v>
      </c>
      <c r="O212" s="87"/>
      <c r="P212" s="224">
        <f>O212*H212</f>
        <v>0</v>
      </c>
      <c r="Q212" s="224">
        <v>8.0000000000000007E-05</v>
      </c>
      <c r="R212" s="224">
        <f>Q212*H212</f>
        <v>0.0009324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173</v>
      </c>
      <c r="AT212" s="226" t="s">
        <v>168</v>
      </c>
      <c r="AU212" s="226" t="s">
        <v>81</v>
      </c>
      <c r="AY212" s="20" t="s">
        <v>166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79</v>
      </c>
      <c r="BK212" s="227">
        <f>ROUND(I212*H212,2)</f>
        <v>0</v>
      </c>
      <c r="BL212" s="20" t="s">
        <v>173</v>
      </c>
      <c r="BM212" s="226" t="s">
        <v>516</v>
      </c>
    </row>
    <row r="213" s="2" customFormat="1">
      <c r="A213" s="41"/>
      <c r="B213" s="42"/>
      <c r="C213" s="43"/>
      <c r="D213" s="228" t="s">
        <v>175</v>
      </c>
      <c r="E213" s="43"/>
      <c r="F213" s="229" t="s">
        <v>517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175</v>
      </c>
      <c r="AU213" s="20" t="s">
        <v>81</v>
      </c>
    </row>
    <row r="214" s="13" customFormat="1">
      <c r="A214" s="13"/>
      <c r="B214" s="233"/>
      <c r="C214" s="234"/>
      <c r="D214" s="235" t="s">
        <v>177</v>
      </c>
      <c r="E214" s="236" t="s">
        <v>19</v>
      </c>
      <c r="F214" s="237" t="s">
        <v>734</v>
      </c>
      <c r="G214" s="234"/>
      <c r="H214" s="236" t="s">
        <v>19</v>
      </c>
      <c r="I214" s="238"/>
      <c r="J214" s="234"/>
      <c r="K214" s="234"/>
      <c r="L214" s="239"/>
      <c r="M214" s="240"/>
      <c r="N214" s="241"/>
      <c r="O214" s="241"/>
      <c r="P214" s="241"/>
      <c r="Q214" s="241"/>
      <c r="R214" s="241"/>
      <c r="S214" s="241"/>
      <c r="T214" s="242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3" t="s">
        <v>177</v>
      </c>
      <c r="AU214" s="243" t="s">
        <v>81</v>
      </c>
      <c r="AV214" s="13" t="s">
        <v>79</v>
      </c>
      <c r="AW214" s="13" t="s">
        <v>33</v>
      </c>
      <c r="AX214" s="13" t="s">
        <v>71</v>
      </c>
      <c r="AY214" s="243" t="s">
        <v>166</v>
      </c>
    </row>
    <row r="215" s="13" customFormat="1">
      <c r="A215" s="13"/>
      <c r="B215" s="233"/>
      <c r="C215" s="234"/>
      <c r="D215" s="235" t="s">
        <v>177</v>
      </c>
      <c r="E215" s="236" t="s">
        <v>19</v>
      </c>
      <c r="F215" s="237" t="s">
        <v>436</v>
      </c>
      <c r="G215" s="234"/>
      <c r="H215" s="236" t="s">
        <v>19</v>
      </c>
      <c r="I215" s="238"/>
      <c r="J215" s="234"/>
      <c r="K215" s="234"/>
      <c r="L215" s="239"/>
      <c r="M215" s="240"/>
      <c r="N215" s="241"/>
      <c r="O215" s="241"/>
      <c r="P215" s="241"/>
      <c r="Q215" s="241"/>
      <c r="R215" s="241"/>
      <c r="S215" s="241"/>
      <c r="T215" s="242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3" t="s">
        <v>177</v>
      </c>
      <c r="AU215" s="243" t="s">
        <v>81</v>
      </c>
      <c r="AV215" s="13" t="s">
        <v>79</v>
      </c>
      <c r="AW215" s="13" t="s">
        <v>33</v>
      </c>
      <c r="AX215" s="13" t="s">
        <v>71</v>
      </c>
      <c r="AY215" s="243" t="s">
        <v>166</v>
      </c>
    </row>
    <row r="216" s="13" customFormat="1">
      <c r="A216" s="13"/>
      <c r="B216" s="233"/>
      <c r="C216" s="234"/>
      <c r="D216" s="235" t="s">
        <v>177</v>
      </c>
      <c r="E216" s="236" t="s">
        <v>19</v>
      </c>
      <c r="F216" s="237" t="s">
        <v>745</v>
      </c>
      <c r="G216" s="234"/>
      <c r="H216" s="236" t="s">
        <v>19</v>
      </c>
      <c r="I216" s="238"/>
      <c r="J216" s="234"/>
      <c r="K216" s="234"/>
      <c r="L216" s="239"/>
      <c r="M216" s="240"/>
      <c r="N216" s="241"/>
      <c r="O216" s="241"/>
      <c r="P216" s="241"/>
      <c r="Q216" s="241"/>
      <c r="R216" s="241"/>
      <c r="S216" s="241"/>
      <c r="T216" s="242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3" t="s">
        <v>177</v>
      </c>
      <c r="AU216" s="243" t="s">
        <v>81</v>
      </c>
      <c r="AV216" s="13" t="s">
        <v>79</v>
      </c>
      <c r="AW216" s="13" t="s">
        <v>33</v>
      </c>
      <c r="AX216" s="13" t="s">
        <v>71</v>
      </c>
      <c r="AY216" s="243" t="s">
        <v>166</v>
      </c>
    </row>
    <row r="217" s="14" customFormat="1">
      <c r="A217" s="14"/>
      <c r="B217" s="244"/>
      <c r="C217" s="245"/>
      <c r="D217" s="235" t="s">
        <v>177</v>
      </c>
      <c r="E217" s="246" t="s">
        <v>19</v>
      </c>
      <c r="F217" s="247" t="s">
        <v>753</v>
      </c>
      <c r="G217" s="245"/>
      <c r="H217" s="248">
        <v>4.6500000000000004</v>
      </c>
      <c r="I217" s="249"/>
      <c r="J217" s="245"/>
      <c r="K217" s="245"/>
      <c r="L217" s="250"/>
      <c r="M217" s="251"/>
      <c r="N217" s="252"/>
      <c r="O217" s="252"/>
      <c r="P217" s="252"/>
      <c r="Q217" s="252"/>
      <c r="R217" s="252"/>
      <c r="S217" s="252"/>
      <c r="T217" s="253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4" t="s">
        <v>177</v>
      </c>
      <c r="AU217" s="254" t="s">
        <v>81</v>
      </c>
      <c r="AV217" s="14" t="s">
        <v>81</v>
      </c>
      <c r="AW217" s="14" t="s">
        <v>33</v>
      </c>
      <c r="AX217" s="14" t="s">
        <v>71</v>
      </c>
      <c r="AY217" s="254" t="s">
        <v>166</v>
      </c>
    </row>
    <row r="218" s="13" customFormat="1">
      <c r="A218" s="13"/>
      <c r="B218" s="233"/>
      <c r="C218" s="234"/>
      <c r="D218" s="235" t="s">
        <v>177</v>
      </c>
      <c r="E218" s="236" t="s">
        <v>19</v>
      </c>
      <c r="F218" s="237" t="s">
        <v>747</v>
      </c>
      <c r="G218" s="234"/>
      <c r="H218" s="236" t="s">
        <v>19</v>
      </c>
      <c r="I218" s="238"/>
      <c r="J218" s="234"/>
      <c r="K218" s="234"/>
      <c r="L218" s="239"/>
      <c r="M218" s="240"/>
      <c r="N218" s="241"/>
      <c r="O218" s="241"/>
      <c r="P218" s="241"/>
      <c r="Q218" s="241"/>
      <c r="R218" s="241"/>
      <c r="S218" s="241"/>
      <c r="T218" s="242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3" t="s">
        <v>177</v>
      </c>
      <c r="AU218" s="243" t="s">
        <v>81</v>
      </c>
      <c r="AV218" s="13" t="s">
        <v>79</v>
      </c>
      <c r="AW218" s="13" t="s">
        <v>33</v>
      </c>
      <c r="AX218" s="13" t="s">
        <v>71</v>
      </c>
      <c r="AY218" s="243" t="s">
        <v>166</v>
      </c>
    </row>
    <row r="219" s="14" customFormat="1">
      <c r="A219" s="14"/>
      <c r="B219" s="244"/>
      <c r="C219" s="245"/>
      <c r="D219" s="235" t="s">
        <v>177</v>
      </c>
      <c r="E219" s="246" t="s">
        <v>19</v>
      </c>
      <c r="F219" s="247" t="s">
        <v>754</v>
      </c>
      <c r="G219" s="245"/>
      <c r="H219" s="248">
        <v>7.0049999999999999</v>
      </c>
      <c r="I219" s="249"/>
      <c r="J219" s="245"/>
      <c r="K219" s="245"/>
      <c r="L219" s="250"/>
      <c r="M219" s="251"/>
      <c r="N219" s="252"/>
      <c r="O219" s="252"/>
      <c r="P219" s="252"/>
      <c r="Q219" s="252"/>
      <c r="R219" s="252"/>
      <c r="S219" s="252"/>
      <c r="T219" s="253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4" t="s">
        <v>177</v>
      </c>
      <c r="AU219" s="254" t="s">
        <v>81</v>
      </c>
      <c r="AV219" s="14" t="s">
        <v>81</v>
      </c>
      <c r="AW219" s="14" t="s">
        <v>33</v>
      </c>
      <c r="AX219" s="14" t="s">
        <v>71</v>
      </c>
      <c r="AY219" s="254" t="s">
        <v>166</v>
      </c>
    </row>
    <row r="220" s="15" customFormat="1">
      <c r="A220" s="15"/>
      <c r="B220" s="255"/>
      <c r="C220" s="256"/>
      <c r="D220" s="235" t="s">
        <v>177</v>
      </c>
      <c r="E220" s="257" t="s">
        <v>19</v>
      </c>
      <c r="F220" s="258" t="s">
        <v>180</v>
      </c>
      <c r="G220" s="256"/>
      <c r="H220" s="259">
        <v>11.655000000000001</v>
      </c>
      <c r="I220" s="260"/>
      <c r="J220" s="256"/>
      <c r="K220" s="256"/>
      <c r="L220" s="261"/>
      <c r="M220" s="262"/>
      <c r="N220" s="263"/>
      <c r="O220" s="263"/>
      <c r="P220" s="263"/>
      <c r="Q220" s="263"/>
      <c r="R220" s="263"/>
      <c r="S220" s="263"/>
      <c r="T220" s="264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65" t="s">
        <v>177</v>
      </c>
      <c r="AU220" s="265" t="s">
        <v>81</v>
      </c>
      <c r="AV220" s="15" t="s">
        <v>173</v>
      </c>
      <c r="AW220" s="15" t="s">
        <v>33</v>
      </c>
      <c r="AX220" s="15" t="s">
        <v>79</v>
      </c>
      <c r="AY220" s="265" t="s">
        <v>166</v>
      </c>
    </row>
    <row r="221" s="2" customFormat="1" ht="16.5" customHeight="1">
      <c r="A221" s="41"/>
      <c r="B221" s="42"/>
      <c r="C221" s="283" t="s">
        <v>325</v>
      </c>
      <c r="D221" s="283" t="s">
        <v>392</v>
      </c>
      <c r="E221" s="284" t="s">
        <v>522</v>
      </c>
      <c r="F221" s="285" t="s">
        <v>523</v>
      </c>
      <c r="G221" s="286" t="s">
        <v>524</v>
      </c>
      <c r="H221" s="287">
        <v>25.640999999999998</v>
      </c>
      <c r="I221" s="288"/>
      <c r="J221" s="289">
        <f>ROUND(I221*H221,2)</f>
        <v>0</v>
      </c>
      <c r="K221" s="285" t="s">
        <v>476</v>
      </c>
      <c r="L221" s="290"/>
      <c r="M221" s="291" t="s">
        <v>19</v>
      </c>
      <c r="N221" s="292" t="s">
        <v>42</v>
      </c>
      <c r="O221" s="87"/>
      <c r="P221" s="224">
        <f>O221*H221</f>
        <v>0</v>
      </c>
      <c r="Q221" s="224">
        <v>0</v>
      </c>
      <c r="R221" s="224">
        <f>Q221*H221</f>
        <v>0</v>
      </c>
      <c r="S221" s="224">
        <v>0</v>
      </c>
      <c r="T221" s="225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6" t="s">
        <v>226</v>
      </c>
      <c r="AT221" s="226" t="s">
        <v>392</v>
      </c>
      <c r="AU221" s="226" t="s">
        <v>81</v>
      </c>
      <c r="AY221" s="20" t="s">
        <v>166</v>
      </c>
      <c r="BE221" s="227">
        <f>IF(N221="základní",J221,0)</f>
        <v>0</v>
      </c>
      <c r="BF221" s="227">
        <f>IF(N221="snížená",J221,0)</f>
        <v>0</v>
      </c>
      <c r="BG221" s="227">
        <f>IF(N221="zákl. přenesená",J221,0)</f>
        <v>0</v>
      </c>
      <c r="BH221" s="227">
        <f>IF(N221="sníž. přenesená",J221,0)</f>
        <v>0</v>
      </c>
      <c r="BI221" s="227">
        <f>IF(N221="nulová",J221,0)</f>
        <v>0</v>
      </c>
      <c r="BJ221" s="20" t="s">
        <v>79</v>
      </c>
      <c r="BK221" s="227">
        <f>ROUND(I221*H221,2)</f>
        <v>0</v>
      </c>
      <c r="BL221" s="20" t="s">
        <v>173</v>
      </c>
      <c r="BM221" s="226" t="s">
        <v>525</v>
      </c>
    </row>
    <row r="222" s="13" customFormat="1">
      <c r="A222" s="13"/>
      <c r="B222" s="233"/>
      <c r="C222" s="234"/>
      <c r="D222" s="235" t="s">
        <v>177</v>
      </c>
      <c r="E222" s="236" t="s">
        <v>19</v>
      </c>
      <c r="F222" s="237" t="s">
        <v>734</v>
      </c>
      <c r="G222" s="234"/>
      <c r="H222" s="236" t="s">
        <v>19</v>
      </c>
      <c r="I222" s="238"/>
      <c r="J222" s="234"/>
      <c r="K222" s="234"/>
      <c r="L222" s="239"/>
      <c r="M222" s="240"/>
      <c r="N222" s="241"/>
      <c r="O222" s="241"/>
      <c r="P222" s="241"/>
      <c r="Q222" s="241"/>
      <c r="R222" s="241"/>
      <c r="S222" s="241"/>
      <c r="T222" s="242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3" t="s">
        <v>177</v>
      </c>
      <c r="AU222" s="243" t="s">
        <v>81</v>
      </c>
      <c r="AV222" s="13" t="s">
        <v>79</v>
      </c>
      <c r="AW222" s="13" t="s">
        <v>33</v>
      </c>
      <c r="AX222" s="13" t="s">
        <v>71</v>
      </c>
      <c r="AY222" s="243" t="s">
        <v>166</v>
      </c>
    </row>
    <row r="223" s="13" customFormat="1">
      <c r="A223" s="13"/>
      <c r="B223" s="233"/>
      <c r="C223" s="234"/>
      <c r="D223" s="235" t="s">
        <v>177</v>
      </c>
      <c r="E223" s="236" t="s">
        <v>19</v>
      </c>
      <c r="F223" s="237" t="s">
        <v>436</v>
      </c>
      <c r="G223" s="234"/>
      <c r="H223" s="236" t="s">
        <v>19</v>
      </c>
      <c r="I223" s="238"/>
      <c r="J223" s="234"/>
      <c r="K223" s="234"/>
      <c r="L223" s="239"/>
      <c r="M223" s="240"/>
      <c r="N223" s="241"/>
      <c r="O223" s="241"/>
      <c r="P223" s="241"/>
      <c r="Q223" s="241"/>
      <c r="R223" s="241"/>
      <c r="S223" s="241"/>
      <c r="T223" s="242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3" t="s">
        <v>177</v>
      </c>
      <c r="AU223" s="243" t="s">
        <v>81</v>
      </c>
      <c r="AV223" s="13" t="s">
        <v>79</v>
      </c>
      <c r="AW223" s="13" t="s">
        <v>33</v>
      </c>
      <c r="AX223" s="13" t="s">
        <v>71</v>
      </c>
      <c r="AY223" s="243" t="s">
        <v>166</v>
      </c>
    </row>
    <row r="224" s="13" customFormat="1">
      <c r="A224" s="13"/>
      <c r="B224" s="233"/>
      <c r="C224" s="234"/>
      <c r="D224" s="235" t="s">
        <v>177</v>
      </c>
      <c r="E224" s="236" t="s">
        <v>19</v>
      </c>
      <c r="F224" s="237" t="s">
        <v>745</v>
      </c>
      <c r="G224" s="234"/>
      <c r="H224" s="236" t="s">
        <v>19</v>
      </c>
      <c r="I224" s="238"/>
      <c r="J224" s="234"/>
      <c r="K224" s="234"/>
      <c r="L224" s="239"/>
      <c r="M224" s="240"/>
      <c r="N224" s="241"/>
      <c r="O224" s="241"/>
      <c r="P224" s="241"/>
      <c r="Q224" s="241"/>
      <c r="R224" s="241"/>
      <c r="S224" s="241"/>
      <c r="T224" s="242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3" t="s">
        <v>177</v>
      </c>
      <c r="AU224" s="243" t="s">
        <v>81</v>
      </c>
      <c r="AV224" s="13" t="s">
        <v>79</v>
      </c>
      <c r="AW224" s="13" t="s">
        <v>33</v>
      </c>
      <c r="AX224" s="13" t="s">
        <v>71</v>
      </c>
      <c r="AY224" s="243" t="s">
        <v>166</v>
      </c>
    </row>
    <row r="225" s="14" customFormat="1">
      <c r="A225" s="14"/>
      <c r="B225" s="244"/>
      <c r="C225" s="245"/>
      <c r="D225" s="235" t="s">
        <v>177</v>
      </c>
      <c r="E225" s="246" t="s">
        <v>19</v>
      </c>
      <c r="F225" s="247" t="s">
        <v>755</v>
      </c>
      <c r="G225" s="245"/>
      <c r="H225" s="248">
        <v>9.3000000000000007</v>
      </c>
      <c r="I225" s="249"/>
      <c r="J225" s="245"/>
      <c r="K225" s="245"/>
      <c r="L225" s="250"/>
      <c r="M225" s="251"/>
      <c r="N225" s="252"/>
      <c r="O225" s="252"/>
      <c r="P225" s="252"/>
      <c r="Q225" s="252"/>
      <c r="R225" s="252"/>
      <c r="S225" s="252"/>
      <c r="T225" s="253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4" t="s">
        <v>177</v>
      </c>
      <c r="AU225" s="254" t="s">
        <v>81</v>
      </c>
      <c r="AV225" s="14" t="s">
        <v>81</v>
      </c>
      <c r="AW225" s="14" t="s">
        <v>33</v>
      </c>
      <c r="AX225" s="14" t="s">
        <v>71</v>
      </c>
      <c r="AY225" s="254" t="s">
        <v>166</v>
      </c>
    </row>
    <row r="226" s="13" customFormat="1">
      <c r="A226" s="13"/>
      <c r="B226" s="233"/>
      <c r="C226" s="234"/>
      <c r="D226" s="235" t="s">
        <v>177</v>
      </c>
      <c r="E226" s="236" t="s">
        <v>19</v>
      </c>
      <c r="F226" s="237" t="s">
        <v>747</v>
      </c>
      <c r="G226" s="234"/>
      <c r="H226" s="236" t="s">
        <v>19</v>
      </c>
      <c r="I226" s="238"/>
      <c r="J226" s="234"/>
      <c r="K226" s="234"/>
      <c r="L226" s="239"/>
      <c r="M226" s="240"/>
      <c r="N226" s="241"/>
      <c r="O226" s="241"/>
      <c r="P226" s="241"/>
      <c r="Q226" s="241"/>
      <c r="R226" s="241"/>
      <c r="S226" s="241"/>
      <c r="T226" s="242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3" t="s">
        <v>177</v>
      </c>
      <c r="AU226" s="243" t="s">
        <v>81</v>
      </c>
      <c r="AV226" s="13" t="s">
        <v>79</v>
      </c>
      <c r="AW226" s="13" t="s">
        <v>33</v>
      </c>
      <c r="AX226" s="13" t="s">
        <v>71</v>
      </c>
      <c r="AY226" s="243" t="s">
        <v>166</v>
      </c>
    </row>
    <row r="227" s="14" customFormat="1">
      <c r="A227" s="14"/>
      <c r="B227" s="244"/>
      <c r="C227" s="245"/>
      <c r="D227" s="235" t="s">
        <v>177</v>
      </c>
      <c r="E227" s="246" t="s">
        <v>19</v>
      </c>
      <c r="F227" s="247" t="s">
        <v>756</v>
      </c>
      <c r="G227" s="245"/>
      <c r="H227" s="248">
        <v>14.01</v>
      </c>
      <c r="I227" s="249"/>
      <c r="J227" s="245"/>
      <c r="K227" s="245"/>
      <c r="L227" s="250"/>
      <c r="M227" s="251"/>
      <c r="N227" s="252"/>
      <c r="O227" s="252"/>
      <c r="P227" s="252"/>
      <c r="Q227" s="252"/>
      <c r="R227" s="252"/>
      <c r="S227" s="252"/>
      <c r="T227" s="253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4" t="s">
        <v>177</v>
      </c>
      <c r="AU227" s="254" t="s">
        <v>81</v>
      </c>
      <c r="AV227" s="14" t="s">
        <v>81</v>
      </c>
      <c r="AW227" s="14" t="s">
        <v>33</v>
      </c>
      <c r="AX227" s="14" t="s">
        <v>71</v>
      </c>
      <c r="AY227" s="254" t="s">
        <v>166</v>
      </c>
    </row>
    <row r="228" s="15" customFormat="1">
      <c r="A228" s="15"/>
      <c r="B228" s="255"/>
      <c r="C228" s="256"/>
      <c r="D228" s="235" t="s">
        <v>177</v>
      </c>
      <c r="E228" s="257" t="s">
        <v>19</v>
      </c>
      <c r="F228" s="258" t="s">
        <v>180</v>
      </c>
      <c r="G228" s="256"/>
      <c r="H228" s="259">
        <v>23.310000000000002</v>
      </c>
      <c r="I228" s="260"/>
      <c r="J228" s="256"/>
      <c r="K228" s="256"/>
      <c r="L228" s="261"/>
      <c r="M228" s="262"/>
      <c r="N228" s="263"/>
      <c r="O228" s="263"/>
      <c r="P228" s="263"/>
      <c r="Q228" s="263"/>
      <c r="R228" s="263"/>
      <c r="S228" s="263"/>
      <c r="T228" s="264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T228" s="265" t="s">
        <v>177</v>
      </c>
      <c r="AU228" s="265" t="s">
        <v>81</v>
      </c>
      <c r="AV228" s="15" t="s">
        <v>173</v>
      </c>
      <c r="AW228" s="15" t="s">
        <v>33</v>
      </c>
      <c r="AX228" s="15" t="s">
        <v>79</v>
      </c>
      <c r="AY228" s="265" t="s">
        <v>166</v>
      </c>
    </row>
    <row r="229" s="14" customFormat="1">
      <c r="A229" s="14"/>
      <c r="B229" s="244"/>
      <c r="C229" s="245"/>
      <c r="D229" s="235" t="s">
        <v>177</v>
      </c>
      <c r="E229" s="245"/>
      <c r="F229" s="247" t="s">
        <v>757</v>
      </c>
      <c r="G229" s="245"/>
      <c r="H229" s="248">
        <v>25.640999999999998</v>
      </c>
      <c r="I229" s="249"/>
      <c r="J229" s="245"/>
      <c r="K229" s="245"/>
      <c r="L229" s="250"/>
      <c r="M229" s="251"/>
      <c r="N229" s="252"/>
      <c r="O229" s="252"/>
      <c r="P229" s="252"/>
      <c r="Q229" s="252"/>
      <c r="R229" s="252"/>
      <c r="S229" s="252"/>
      <c r="T229" s="253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4" t="s">
        <v>177</v>
      </c>
      <c r="AU229" s="254" t="s">
        <v>81</v>
      </c>
      <c r="AV229" s="14" t="s">
        <v>81</v>
      </c>
      <c r="AW229" s="14" t="s">
        <v>4</v>
      </c>
      <c r="AX229" s="14" t="s">
        <v>79</v>
      </c>
      <c r="AY229" s="254" t="s">
        <v>166</v>
      </c>
    </row>
    <row r="230" s="12" customFormat="1" ht="22.8" customHeight="1">
      <c r="A230" s="12"/>
      <c r="B230" s="199"/>
      <c r="C230" s="200"/>
      <c r="D230" s="201" t="s">
        <v>70</v>
      </c>
      <c r="E230" s="213" t="s">
        <v>323</v>
      </c>
      <c r="F230" s="213" t="s">
        <v>324</v>
      </c>
      <c r="G230" s="200"/>
      <c r="H230" s="200"/>
      <c r="I230" s="203"/>
      <c r="J230" s="214">
        <f>BK230</f>
        <v>0</v>
      </c>
      <c r="K230" s="200"/>
      <c r="L230" s="205"/>
      <c r="M230" s="206"/>
      <c r="N230" s="207"/>
      <c r="O230" s="207"/>
      <c r="P230" s="208">
        <f>SUM(P231:P232)</f>
        <v>0</v>
      </c>
      <c r="Q230" s="207"/>
      <c r="R230" s="208">
        <f>SUM(R231:R232)</f>
        <v>0</v>
      </c>
      <c r="S230" s="207"/>
      <c r="T230" s="209">
        <f>SUM(T231:T232)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10" t="s">
        <v>79</v>
      </c>
      <c r="AT230" s="211" t="s">
        <v>70</v>
      </c>
      <c r="AU230" s="211" t="s">
        <v>79</v>
      </c>
      <c r="AY230" s="210" t="s">
        <v>166</v>
      </c>
      <c r="BK230" s="212">
        <f>SUM(BK231:BK232)</f>
        <v>0</v>
      </c>
    </row>
    <row r="231" s="2" customFormat="1" ht="37.8" customHeight="1">
      <c r="A231" s="41"/>
      <c r="B231" s="42"/>
      <c r="C231" s="215" t="s">
        <v>332</v>
      </c>
      <c r="D231" s="215" t="s">
        <v>168</v>
      </c>
      <c r="E231" s="216" t="s">
        <v>326</v>
      </c>
      <c r="F231" s="217" t="s">
        <v>327</v>
      </c>
      <c r="G231" s="218" t="s">
        <v>234</v>
      </c>
      <c r="H231" s="219">
        <v>32.686</v>
      </c>
      <c r="I231" s="220"/>
      <c r="J231" s="221">
        <f>ROUND(I231*H231,2)</f>
        <v>0</v>
      </c>
      <c r="K231" s="217" t="s">
        <v>172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</v>
      </c>
      <c r="T231" s="225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173</v>
      </c>
      <c r="AT231" s="226" t="s">
        <v>168</v>
      </c>
      <c r="AU231" s="226" t="s">
        <v>81</v>
      </c>
      <c r="AY231" s="20" t="s">
        <v>166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79</v>
      </c>
      <c r="BK231" s="227">
        <f>ROUND(I231*H231,2)</f>
        <v>0</v>
      </c>
      <c r="BL231" s="20" t="s">
        <v>173</v>
      </c>
      <c r="BM231" s="226" t="s">
        <v>531</v>
      </c>
    </row>
    <row r="232" s="2" customFormat="1">
      <c r="A232" s="41"/>
      <c r="B232" s="42"/>
      <c r="C232" s="43"/>
      <c r="D232" s="228" t="s">
        <v>175</v>
      </c>
      <c r="E232" s="43"/>
      <c r="F232" s="229" t="s">
        <v>329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175</v>
      </c>
      <c r="AU232" s="20" t="s">
        <v>81</v>
      </c>
    </row>
    <row r="233" s="12" customFormat="1" ht="25.92" customHeight="1">
      <c r="A233" s="12"/>
      <c r="B233" s="199"/>
      <c r="C233" s="200"/>
      <c r="D233" s="201" t="s">
        <v>70</v>
      </c>
      <c r="E233" s="202" t="s">
        <v>379</v>
      </c>
      <c r="F233" s="202" t="s">
        <v>380</v>
      </c>
      <c r="G233" s="200"/>
      <c r="H233" s="200"/>
      <c r="I233" s="203"/>
      <c r="J233" s="204">
        <f>BK233</f>
        <v>0</v>
      </c>
      <c r="K233" s="200"/>
      <c r="L233" s="205"/>
      <c r="M233" s="206"/>
      <c r="N233" s="207"/>
      <c r="O233" s="207"/>
      <c r="P233" s="208">
        <f>P234+P255+P262</f>
        <v>0</v>
      </c>
      <c r="Q233" s="207"/>
      <c r="R233" s="208">
        <f>R234+R255+R262</f>
        <v>0.06205952</v>
      </c>
      <c r="S233" s="207"/>
      <c r="T233" s="209">
        <f>T234+T255+T262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10" t="s">
        <v>81</v>
      </c>
      <c r="AT233" s="211" t="s">
        <v>70</v>
      </c>
      <c r="AU233" s="211" t="s">
        <v>71</v>
      </c>
      <c r="AY233" s="210" t="s">
        <v>166</v>
      </c>
      <c r="BK233" s="212">
        <f>BK234+BK255+BK262</f>
        <v>0</v>
      </c>
    </row>
    <row r="234" s="12" customFormat="1" ht="22.8" customHeight="1">
      <c r="A234" s="12"/>
      <c r="B234" s="199"/>
      <c r="C234" s="200"/>
      <c r="D234" s="201" t="s">
        <v>70</v>
      </c>
      <c r="E234" s="213" t="s">
        <v>381</v>
      </c>
      <c r="F234" s="213" t="s">
        <v>382</v>
      </c>
      <c r="G234" s="200"/>
      <c r="H234" s="200"/>
      <c r="I234" s="203"/>
      <c r="J234" s="214">
        <f>BK234</f>
        <v>0</v>
      </c>
      <c r="K234" s="200"/>
      <c r="L234" s="205"/>
      <c r="M234" s="206"/>
      <c r="N234" s="207"/>
      <c r="O234" s="207"/>
      <c r="P234" s="208">
        <f>SUM(P235:P254)</f>
        <v>0</v>
      </c>
      <c r="Q234" s="207"/>
      <c r="R234" s="208">
        <f>SUM(R235:R254)</f>
        <v>0.058287520000000002</v>
      </c>
      <c r="S234" s="207"/>
      <c r="T234" s="209">
        <f>SUM(T235:T254)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10" t="s">
        <v>81</v>
      </c>
      <c r="AT234" s="211" t="s">
        <v>70</v>
      </c>
      <c r="AU234" s="211" t="s">
        <v>79</v>
      </c>
      <c r="AY234" s="210" t="s">
        <v>166</v>
      </c>
      <c r="BK234" s="212">
        <f>SUM(BK235:BK254)</f>
        <v>0</v>
      </c>
    </row>
    <row r="235" s="2" customFormat="1" ht="16.5" customHeight="1">
      <c r="A235" s="41"/>
      <c r="B235" s="42"/>
      <c r="C235" s="215" t="s">
        <v>338</v>
      </c>
      <c r="D235" s="215" t="s">
        <v>168</v>
      </c>
      <c r="E235" s="216" t="s">
        <v>383</v>
      </c>
      <c r="F235" s="217" t="s">
        <v>384</v>
      </c>
      <c r="G235" s="218" t="s">
        <v>385</v>
      </c>
      <c r="H235" s="219">
        <v>54.792000000000002</v>
      </c>
      <c r="I235" s="220"/>
      <c r="J235" s="221">
        <f>ROUND(I235*H235,2)</f>
        <v>0</v>
      </c>
      <c r="K235" s="217" t="s">
        <v>172</v>
      </c>
      <c r="L235" s="47"/>
      <c r="M235" s="222" t="s">
        <v>19</v>
      </c>
      <c r="N235" s="223" t="s">
        <v>42</v>
      </c>
      <c r="O235" s="87"/>
      <c r="P235" s="224">
        <f>O235*H235</f>
        <v>0</v>
      </c>
      <c r="Q235" s="224">
        <v>6.0000000000000002E-05</v>
      </c>
      <c r="R235" s="224">
        <f>Q235*H235</f>
        <v>0.0032875200000000004</v>
      </c>
      <c r="S235" s="224">
        <v>0</v>
      </c>
      <c r="T235" s="225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226" t="s">
        <v>315</v>
      </c>
      <c r="AT235" s="226" t="s">
        <v>168</v>
      </c>
      <c r="AU235" s="226" t="s">
        <v>81</v>
      </c>
      <c r="AY235" s="20" t="s">
        <v>166</v>
      </c>
      <c r="BE235" s="227">
        <f>IF(N235="základní",J235,0)</f>
        <v>0</v>
      </c>
      <c r="BF235" s="227">
        <f>IF(N235="snížená",J235,0)</f>
        <v>0</v>
      </c>
      <c r="BG235" s="227">
        <f>IF(N235="zákl. přenesená",J235,0)</f>
        <v>0</v>
      </c>
      <c r="BH235" s="227">
        <f>IF(N235="sníž. přenesená",J235,0)</f>
        <v>0</v>
      </c>
      <c r="BI235" s="227">
        <f>IF(N235="nulová",J235,0)</f>
        <v>0</v>
      </c>
      <c r="BJ235" s="20" t="s">
        <v>79</v>
      </c>
      <c r="BK235" s="227">
        <f>ROUND(I235*H235,2)</f>
        <v>0</v>
      </c>
      <c r="BL235" s="20" t="s">
        <v>315</v>
      </c>
      <c r="BM235" s="226" t="s">
        <v>758</v>
      </c>
    </row>
    <row r="236" s="2" customFormat="1">
      <c r="A236" s="41"/>
      <c r="B236" s="42"/>
      <c r="C236" s="43"/>
      <c r="D236" s="228" t="s">
        <v>175</v>
      </c>
      <c r="E236" s="43"/>
      <c r="F236" s="229" t="s">
        <v>387</v>
      </c>
      <c r="G236" s="43"/>
      <c r="H236" s="43"/>
      <c r="I236" s="230"/>
      <c r="J236" s="43"/>
      <c r="K236" s="43"/>
      <c r="L236" s="47"/>
      <c r="M236" s="231"/>
      <c r="N236" s="232"/>
      <c r="O236" s="87"/>
      <c r="P236" s="87"/>
      <c r="Q236" s="87"/>
      <c r="R236" s="87"/>
      <c r="S236" s="87"/>
      <c r="T236" s="88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0" t="s">
        <v>175</v>
      </c>
      <c r="AU236" s="20" t="s">
        <v>81</v>
      </c>
    </row>
    <row r="237" s="13" customFormat="1">
      <c r="A237" s="13"/>
      <c r="B237" s="233"/>
      <c r="C237" s="234"/>
      <c r="D237" s="235" t="s">
        <v>177</v>
      </c>
      <c r="E237" s="236" t="s">
        <v>19</v>
      </c>
      <c r="F237" s="237" t="s">
        <v>759</v>
      </c>
      <c r="G237" s="234"/>
      <c r="H237" s="236" t="s">
        <v>19</v>
      </c>
      <c r="I237" s="238"/>
      <c r="J237" s="234"/>
      <c r="K237" s="234"/>
      <c r="L237" s="239"/>
      <c r="M237" s="240"/>
      <c r="N237" s="241"/>
      <c r="O237" s="241"/>
      <c r="P237" s="241"/>
      <c r="Q237" s="241"/>
      <c r="R237" s="241"/>
      <c r="S237" s="241"/>
      <c r="T237" s="242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3" t="s">
        <v>177</v>
      </c>
      <c r="AU237" s="243" t="s">
        <v>81</v>
      </c>
      <c r="AV237" s="13" t="s">
        <v>79</v>
      </c>
      <c r="AW237" s="13" t="s">
        <v>33</v>
      </c>
      <c r="AX237" s="13" t="s">
        <v>71</v>
      </c>
      <c r="AY237" s="243" t="s">
        <v>166</v>
      </c>
    </row>
    <row r="238" s="13" customFormat="1">
      <c r="A238" s="13"/>
      <c r="B238" s="233"/>
      <c r="C238" s="234"/>
      <c r="D238" s="235" t="s">
        <v>177</v>
      </c>
      <c r="E238" s="236" t="s">
        <v>19</v>
      </c>
      <c r="F238" s="237" t="s">
        <v>388</v>
      </c>
      <c r="G238" s="234"/>
      <c r="H238" s="236" t="s">
        <v>19</v>
      </c>
      <c r="I238" s="238"/>
      <c r="J238" s="234"/>
      <c r="K238" s="234"/>
      <c r="L238" s="239"/>
      <c r="M238" s="240"/>
      <c r="N238" s="241"/>
      <c r="O238" s="241"/>
      <c r="P238" s="241"/>
      <c r="Q238" s="241"/>
      <c r="R238" s="241"/>
      <c r="S238" s="241"/>
      <c r="T238" s="242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3" t="s">
        <v>177</v>
      </c>
      <c r="AU238" s="243" t="s">
        <v>81</v>
      </c>
      <c r="AV238" s="13" t="s">
        <v>79</v>
      </c>
      <c r="AW238" s="13" t="s">
        <v>33</v>
      </c>
      <c r="AX238" s="13" t="s">
        <v>71</v>
      </c>
      <c r="AY238" s="243" t="s">
        <v>166</v>
      </c>
    </row>
    <row r="239" s="14" customFormat="1">
      <c r="A239" s="14"/>
      <c r="B239" s="244"/>
      <c r="C239" s="245"/>
      <c r="D239" s="235" t="s">
        <v>177</v>
      </c>
      <c r="E239" s="246" t="s">
        <v>19</v>
      </c>
      <c r="F239" s="247" t="s">
        <v>760</v>
      </c>
      <c r="G239" s="245"/>
      <c r="H239" s="248">
        <v>54.32</v>
      </c>
      <c r="I239" s="249"/>
      <c r="J239" s="245"/>
      <c r="K239" s="245"/>
      <c r="L239" s="250"/>
      <c r="M239" s="251"/>
      <c r="N239" s="252"/>
      <c r="O239" s="252"/>
      <c r="P239" s="252"/>
      <c r="Q239" s="252"/>
      <c r="R239" s="252"/>
      <c r="S239" s="252"/>
      <c r="T239" s="253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4" t="s">
        <v>177</v>
      </c>
      <c r="AU239" s="254" t="s">
        <v>81</v>
      </c>
      <c r="AV239" s="14" t="s">
        <v>81</v>
      </c>
      <c r="AW239" s="14" t="s">
        <v>33</v>
      </c>
      <c r="AX239" s="14" t="s">
        <v>71</v>
      </c>
      <c r="AY239" s="254" t="s">
        <v>166</v>
      </c>
    </row>
    <row r="240" s="13" customFormat="1">
      <c r="A240" s="13"/>
      <c r="B240" s="233"/>
      <c r="C240" s="234"/>
      <c r="D240" s="235" t="s">
        <v>177</v>
      </c>
      <c r="E240" s="236" t="s">
        <v>19</v>
      </c>
      <c r="F240" s="237" t="s">
        <v>390</v>
      </c>
      <c r="G240" s="234"/>
      <c r="H240" s="236" t="s">
        <v>19</v>
      </c>
      <c r="I240" s="238"/>
      <c r="J240" s="234"/>
      <c r="K240" s="234"/>
      <c r="L240" s="239"/>
      <c r="M240" s="240"/>
      <c r="N240" s="241"/>
      <c r="O240" s="241"/>
      <c r="P240" s="241"/>
      <c r="Q240" s="241"/>
      <c r="R240" s="241"/>
      <c r="S240" s="241"/>
      <c r="T240" s="242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3" t="s">
        <v>177</v>
      </c>
      <c r="AU240" s="243" t="s">
        <v>81</v>
      </c>
      <c r="AV240" s="13" t="s">
        <v>79</v>
      </c>
      <c r="AW240" s="13" t="s">
        <v>33</v>
      </c>
      <c r="AX240" s="13" t="s">
        <v>71</v>
      </c>
      <c r="AY240" s="243" t="s">
        <v>166</v>
      </c>
    </row>
    <row r="241" s="14" customFormat="1">
      <c r="A241" s="14"/>
      <c r="B241" s="244"/>
      <c r="C241" s="245"/>
      <c r="D241" s="235" t="s">
        <v>177</v>
      </c>
      <c r="E241" s="246" t="s">
        <v>19</v>
      </c>
      <c r="F241" s="247" t="s">
        <v>761</v>
      </c>
      <c r="G241" s="245"/>
      <c r="H241" s="248">
        <v>0.47199999999999998</v>
      </c>
      <c r="I241" s="249"/>
      <c r="J241" s="245"/>
      <c r="K241" s="245"/>
      <c r="L241" s="250"/>
      <c r="M241" s="251"/>
      <c r="N241" s="252"/>
      <c r="O241" s="252"/>
      <c r="P241" s="252"/>
      <c r="Q241" s="252"/>
      <c r="R241" s="252"/>
      <c r="S241" s="252"/>
      <c r="T241" s="253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4" t="s">
        <v>177</v>
      </c>
      <c r="AU241" s="254" t="s">
        <v>81</v>
      </c>
      <c r="AV241" s="14" t="s">
        <v>81</v>
      </c>
      <c r="AW241" s="14" t="s">
        <v>33</v>
      </c>
      <c r="AX241" s="14" t="s">
        <v>71</v>
      </c>
      <c r="AY241" s="254" t="s">
        <v>166</v>
      </c>
    </row>
    <row r="242" s="15" customFormat="1">
      <c r="A242" s="15"/>
      <c r="B242" s="255"/>
      <c r="C242" s="256"/>
      <c r="D242" s="235" t="s">
        <v>177</v>
      </c>
      <c r="E242" s="257" t="s">
        <v>19</v>
      </c>
      <c r="F242" s="258" t="s">
        <v>180</v>
      </c>
      <c r="G242" s="256"/>
      <c r="H242" s="259">
        <v>54.792000000000002</v>
      </c>
      <c r="I242" s="260"/>
      <c r="J242" s="256"/>
      <c r="K242" s="256"/>
      <c r="L242" s="261"/>
      <c r="M242" s="262"/>
      <c r="N242" s="263"/>
      <c r="O242" s="263"/>
      <c r="P242" s="263"/>
      <c r="Q242" s="263"/>
      <c r="R242" s="263"/>
      <c r="S242" s="263"/>
      <c r="T242" s="264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T242" s="265" t="s">
        <v>177</v>
      </c>
      <c r="AU242" s="265" t="s">
        <v>81</v>
      </c>
      <c r="AV242" s="15" t="s">
        <v>173</v>
      </c>
      <c r="AW242" s="15" t="s">
        <v>33</v>
      </c>
      <c r="AX242" s="15" t="s">
        <v>79</v>
      </c>
      <c r="AY242" s="265" t="s">
        <v>166</v>
      </c>
    </row>
    <row r="243" s="2" customFormat="1" ht="16.5" customHeight="1">
      <c r="A243" s="41"/>
      <c r="B243" s="42"/>
      <c r="C243" s="283" t="s">
        <v>344</v>
      </c>
      <c r="D243" s="283" t="s">
        <v>392</v>
      </c>
      <c r="E243" s="284" t="s">
        <v>393</v>
      </c>
      <c r="F243" s="285" t="s">
        <v>394</v>
      </c>
      <c r="G243" s="286" t="s">
        <v>234</v>
      </c>
      <c r="H243" s="287">
        <v>0.053999999999999999</v>
      </c>
      <c r="I243" s="288"/>
      <c r="J243" s="289">
        <f>ROUND(I243*H243,2)</f>
        <v>0</v>
      </c>
      <c r="K243" s="285" t="s">
        <v>172</v>
      </c>
      <c r="L243" s="290"/>
      <c r="M243" s="291" t="s">
        <v>19</v>
      </c>
      <c r="N243" s="292" t="s">
        <v>42</v>
      </c>
      <c r="O243" s="87"/>
      <c r="P243" s="224">
        <f>O243*H243</f>
        <v>0</v>
      </c>
      <c r="Q243" s="224">
        <v>1</v>
      </c>
      <c r="R243" s="224">
        <f>Q243*H243</f>
        <v>0.053999999999999999</v>
      </c>
      <c r="S243" s="224">
        <v>0</v>
      </c>
      <c r="T243" s="225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26" t="s">
        <v>395</v>
      </c>
      <c r="AT243" s="226" t="s">
        <v>392</v>
      </c>
      <c r="AU243" s="226" t="s">
        <v>81</v>
      </c>
      <c r="AY243" s="20" t="s">
        <v>166</v>
      </c>
      <c r="BE243" s="227">
        <f>IF(N243="základní",J243,0)</f>
        <v>0</v>
      </c>
      <c r="BF243" s="227">
        <f>IF(N243="snížená",J243,0)</f>
        <v>0</v>
      </c>
      <c r="BG243" s="227">
        <f>IF(N243="zákl. přenesená",J243,0)</f>
        <v>0</v>
      </c>
      <c r="BH243" s="227">
        <f>IF(N243="sníž. přenesená",J243,0)</f>
        <v>0</v>
      </c>
      <c r="BI243" s="227">
        <f>IF(N243="nulová",J243,0)</f>
        <v>0</v>
      </c>
      <c r="BJ243" s="20" t="s">
        <v>79</v>
      </c>
      <c r="BK243" s="227">
        <f>ROUND(I243*H243,2)</f>
        <v>0</v>
      </c>
      <c r="BL243" s="20" t="s">
        <v>315</v>
      </c>
      <c r="BM243" s="226" t="s">
        <v>762</v>
      </c>
    </row>
    <row r="244" s="13" customFormat="1">
      <c r="A244" s="13"/>
      <c r="B244" s="233"/>
      <c r="C244" s="234"/>
      <c r="D244" s="235" t="s">
        <v>177</v>
      </c>
      <c r="E244" s="236" t="s">
        <v>19</v>
      </c>
      <c r="F244" s="237" t="s">
        <v>759</v>
      </c>
      <c r="G244" s="234"/>
      <c r="H244" s="236" t="s">
        <v>19</v>
      </c>
      <c r="I244" s="238"/>
      <c r="J244" s="234"/>
      <c r="K244" s="234"/>
      <c r="L244" s="239"/>
      <c r="M244" s="240"/>
      <c r="N244" s="241"/>
      <c r="O244" s="241"/>
      <c r="P244" s="241"/>
      <c r="Q244" s="241"/>
      <c r="R244" s="241"/>
      <c r="S244" s="241"/>
      <c r="T244" s="242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3" t="s">
        <v>177</v>
      </c>
      <c r="AU244" s="243" t="s">
        <v>81</v>
      </c>
      <c r="AV244" s="13" t="s">
        <v>79</v>
      </c>
      <c r="AW244" s="13" t="s">
        <v>33</v>
      </c>
      <c r="AX244" s="13" t="s">
        <v>71</v>
      </c>
      <c r="AY244" s="243" t="s">
        <v>166</v>
      </c>
    </row>
    <row r="245" s="13" customFormat="1">
      <c r="A245" s="13"/>
      <c r="B245" s="233"/>
      <c r="C245" s="234"/>
      <c r="D245" s="235" t="s">
        <v>177</v>
      </c>
      <c r="E245" s="236" t="s">
        <v>19</v>
      </c>
      <c r="F245" s="237" t="s">
        <v>388</v>
      </c>
      <c r="G245" s="234"/>
      <c r="H245" s="236" t="s">
        <v>19</v>
      </c>
      <c r="I245" s="238"/>
      <c r="J245" s="234"/>
      <c r="K245" s="234"/>
      <c r="L245" s="239"/>
      <c r="M245" s="240"/>
      <c r="N245" s="241"/>
      <c r="O245" s="241"/>
      <c r="P245" s="241"/>
      <c r="Q245" s="241"/>
      <c r="R245" s="241"/>
      <c r="S245" s="241"/>
      <c r="T245" s="242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3" t="s">
        <v>177</v>
      </c>
      <c r="AU245" s="243" t="s">
        <v>81</v>
      </c>
      <c r="AV245" s="13" t="s">
        <v>79</v>
      </c>
      <c r="AW245" s="13" t="s">
        <v>33</v>
      </c>
      <c r="AX245" s="13" t="s">
        <v>71</v>
      </c>
      <c r="AY245" s="243" t="s">
        <v>166</v>
      </c>
    </row>
    <row r="246" s="14" customFormat="1">
      <c r="A246" s="14"/>
      <c r="B246" s="244"/>
      <c r="C246" s="245"/>
      <c r="D246" s="235" t="s">
        <v>177</v>
      </c>
      <c r="E246" s="246" t="s">
        <v>19</v>
      </c>
      <c r="F246" s="247" t="s">
        <v>763</v>
      </c>
      <c r="G246" s="245"/>
      <c r="H246" s="248">
        <v>0.053999999999999999</v>
      </c>
      <c r="I246" s="249"/>
      <c r="J246" s="245"/>
      <c r="K246" s="245"/>
      <c r="L246" s="250"/>
      <c r="M246" s="251"/>
      <c r="N246" s="252"/>
      <c r="O246" s="252"/>
      <c r="P246" s="252"/>
      <c r="Q246" s="252"/>
      <c r="R246" s="252"/>
      <c r="S246" s="252"/>
      <c r="T246" s="253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4" t="s">
        <v>177</v>
      </c>
      <c r="AU246" s="254" t="s">
        <v>81</v>
      </c>
      <c r="AV246" s="14" t="s">
        <v>81</v>
      </c>
      <c r="AW246" s="14" t="s">
        <v>33</v>
      </c>
      <c r="AX246" s="14" t="s">
        <v>71</v>
      </c>
      <c r="AY246" s="254" t="s">
        <v>166</v>
      </c>
    </row>
    <row r="247" s="15" customFormat="1">
      <c r="A247" s="15"/>
      <c r="B247" s="255"/>
      <c r="C247" s="256"/>
      <c r="D247" s="235" t="s">
        <v>177</v>
      </c>
      <c r="E247" s="257" t="s">
        <v>19</v>
      </c>
      <c r="F247" s="258" t="s">
        <v>180</v>
      </c>
      <c r="G247" s="256"/>
      <c r="H247" s="259">
        <v>0.053999999999999999</v>
      </c>
      <c r="I247" s="260"/>
      <c r="J247" s="256"/>
      <c r="K247" s="256"/>
      <c r="L247" s="261"/>
      <c r="M247" s="262"/>
      <c r="N247" s="263"/>
      <c r="O247" s="263"/>
      <c r="P247" s="263"/>
      <c r="Q247" s="263"/>
      <c r="R247" s="263"/>
      <c r="S247" s="263"/>
      <c r="T247" s="264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65" t="s">
        <v>177</v>
      </c>
      <c r="AU247" s="265" t="s">
        <v>81</v>
      </c>
      <c r="AV247" s="15" t="s">
        <v>173</v>
      </c>
      <c r="AW247" s="15" t="s">
        <v>33</v>
      </c>
      <c r="AX247" s="15" t="s">
        <v>79</v>
      </c>
      <c r="AY247" s="265" t="s">
        <v>166</v>
      </c>
    </row>
    <row r="248" s="2" customFormat="1" ht="16.5" customHeight="1">
      <c r="A248" s="41"/>
      <c r="B248" s="42"/>
      <c r="C248" s="283" t="s">
        <v>7</v>
      </c>
      <c r="D248" s="283" t="s">
        <v>392</v>
      </c>
      <c r="E248" s="284" t="s">
        <v>398</v>
      </c>
      <c r="F248" s="285" t="s">
        <v>399</v>
      </c>
      <c r="G248" s="286" t="s">
        <v>234</v>
      </c>
      <c r="H248" s="287">
        <v>0.001</v>
      </c>
      <c r="I248" s="288"/>
      <c r="J248" s="289">
        <f>ROUND(I248*H248,2)</f>
        <v>0</v>
      </c>
      <c r="K248" s="285" t="s">
        <v>172</v>
      </c>
      <c r="L248" s="290"/>
      <c r="M248" s="291" t="s">
        <v>19</v>
      </c>
      <c r="N248" s="292" t="s">
        <v>42</v>
      </c>
      <c r="O248" s="87"/>
      <c r="P248" s="224">
        <f>O248*H248</f>
        <v>0</v>
      </c>
      <c r="Q248" s="224">
        <v>1</v>
      </c>
      <c r="R248" s="224">
        <f>Q248*H248</f>
        <v>0.001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395</v>
      </c>
      <c r="AT248" s="226" t="s">
        <v>392</v>
      </c>
      <c r="AU248" s="226" t="s">
        <v>81</v>
      </c>
      <c r="AY248" s="20" t="s">
        <v>166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79</v>
      </c>
      <c r="BK248" s="227">
        <f>ROUND(I248*H248,2)</f>
        <v>0</v>
      </c>
      <c r="BL248" s="20" t="s">
        <v>315</v>
      </c>
      <c r="BM248" s="226" t="s">
        <v>764</v>
      </c>
    </row>
    <row r="249" s="13" customFormat="1">
      <c r="A249" s="13"/>
      <c r="B249" s="233"/>
      <c r="C249" s="234"/>
      <c r="D249" s="235" t="s">
        <v>177</v>
      </c>
      <c r="E249" s="236" t="s">
        <v>19</v>
      </c>
      <c r="F249" s="237" t="s">
        <v>759</v>
      </c>
      <c r="G249" s="234"/>
      <c r="H249" s="236" t="s">
        <v>19</v>
      </c>
      <c r="I249" s="238"/>
      <c r="J249" s="234"/>
      <c r="K249" s="234"/>
      <c r="L249" s="239"/>
      <c r="M249" s="240"/>
      <c r="N249" s="241"/>
      <c r="O249" s="241"/>
      <c r="P249" s="241"/>
      <c r="Q249" s="241"/>
      <c r="R249" s="241"/>
      <c r="S249" s="241"/>
      <c r="T249" s="242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3" t="s">
        <v>177</v>
      </c>
      <c r="AU249" s="243" t="s">
        <v>81</v>
      </c>
      <c r="AV249" s="13" t="s">
        <v>79</v>
      </c>
      <c r="AW249" s="13" t="s">
        <v>33</v>
      </c>
      <c r="AX249" s="13" t="s">
        <v>71</v>
      </c>
      <c r="AY249" s="243" t="s">
        <v>166</v>
      </c>
    </row>
    <row r="250" s="13" customFormat="1">
      <c r="A250" s="13"/>
      <c r="B250" s="233"/>
      <c r="C250" s="234"/>
      <c r="D250" s="235" t="s">
        <v>177</v>
      </c>
      <c r="E250" s="236" t="s">
        <v>19</v>
      </c>
      <c r="F250" s="237" t="s">
        <v>390</v>
      </c>
      <c r="G250" s="234"/>
      <c r="H250" s="236" t="s">
        <v>19</v>
      </c>
      <c r="I250" s="238"/>
      <c r="J250" s="234"/>
      <c r="K250" s="234"/>
      <c r="L250" s="239"/>
      <c r="M250" s="240"/>
      <c r="N250" s="241"/>
      <c r="O250" s="241"/>
      <c r="P250" s="241"/>
      <c r="Q250" s="241"/>
      <c r="R250" s="241"/>
      <c r="S250" s="241"/>
      <c r="T250" s="242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3" t="s">
        <v>177</v>
      </c>
      <c r="AU250" s="243" t="s">
        <v>81</v>
      </c>
      <c r="AV250" s="13" t="s">
        <v>79</v>
      </c>
      <c r="AW250" s="13" t="s">
        <v>33</v>
      </c>
      <c r="AX250" s="13" t="s">
        <v>71</v>
      </c>
      <c r="AY250" s="243" t="s">
        <v>166</v>
      </c>
    </row>
    <row r="251" s="14" customFormat="1">
      <c r="A251" s="14"/>
      <c r="B251" s="244"/>
      <c r="C251" s="245"/>
      <c r="D251" s="235" t="s">
        <v>177</v>
      </c>
      <c r="E251" s="246" t="s">
        <v>19</v>
      </c>
      <c r="F251" s="247" t="s">
        <v>12</v>
      </c>
      <c r="G251" s="245"/>
      <c r="H251" s="248">
        <v>0.001</v>
      </c>
      <c r="I251" s="249"/>
      <c r="J251" s="245"/>
      <c r="K251" s="245"/>
      <c r="L251" s="250"/>
      <c r="M251" s="251"/>
      <c r="N251" s="252"/>
      <c r="O251" s="252"/>
      <c r="P251" s="252"/>
      <c r="Q251" s="252"/>
      <c r="R251" s="252"/>
      <c r="S251" s="252"/>
      <c r="T251" s="253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4" t="s">
        <v>177</v>
      </c>
      <c r="AU251" s="254" t="s">
        <v>81</v>
      </c>
      <c r="AV251" s="14" t="s">
        <v>81</v>
      </c>
      <c r="AW251" s="14" t="s">
        <v>33</v>
      </c>
      <c r="AX251" s="14" t="s">
        <v>71</v>
      </c>
      <c r="AY251" s="254" t="s">
        <v>166</v>
      </c>
    </row>
    <row r="252" s="15" customFormat="1">
      <c r="A252" s="15"/>
      <c r="B252" s="255"/>
      <c r="C252" s="256"/>
      <c r="D252" s="235" t="s">
        <v>177</v>
      </c>
      <c r="E252" s="257" t="s">
        <v>19</v>
      </c>
      <c r="F252" s="258" t="s">
        <v>180</v>
      </c>
      <c r="G252" s="256"/>
      <c r="H252" s="259">
        <v>0.001</v>
      </c>
      <c r="I252" s="260"/>
      <c r="J252" s="256"/>
      <c r="K252" s="256"/>
      <c r="L252" s="261"/>
      <c r="M252" s="262"/>
      <c r="N252" s="263"/>
      <c r="O252" s="263"/>
      <c r="P252" s="263"/>
      <c r="Q252" s="263"/>
      <c r="R252" s="263"/>
      <c r="S252" s="263"/>
      <c r="T252" s="264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65" t="s">
        <v>177</v>
      </c>
      <c r="AU252" s="265" t="s">
        <v>81</v>
      </c>
      <c r="AV252" s="15" t="s">
        <v>173</v>
      </c>
      <c r="AW252" s="15" t="s">
        <v>33</v>
      </c>
      <c r="AX252" s="15" t="s">
        <v>79</v>
      </c>
      <c r="AY252" s="265" t="s">
        <v>166</v>
      </c>
    </row>
    <row r="253" s="2" customFormat="1" ht="24.15" customHeight="1">
      <c r="A253" s="41"/>
      <c r="B253" s="42"/>
      <c r="C253" s="215" t="s">
        <v>600</v>
      </c>
      <c r="D253" s="215" t="s">
        <v>168</v>
      </c>
      <c r="E253" s="216" t="s">
        <v>402</v>
      </c>
      <c r="F253" s="217" t="s">
        <v>403</v>
      </c>
      <c r="G253" s="218" t="s">
        <v>234</v>
      </c>
      <c r="H253" s="219">
        <v>0.058000000000000003</v>
      </c>
      <c r="I253" s="220"/>
      <c r="J253" s="221">
        <f>ROUND(I253*H253,2)</f>
        <v>0</v>
      </c>
      <c r="K253" s="217" t="s">
        <v>172</v>
      </c>
      <c r="L253" s="47"/>
      <c r="M253" s="222" t="s">
        <v>19</v>
      </c>
      <c r="N253" s="223" t="s">
        <v>42</v>
      </c>
      <c r="O253" s="87"/>
      <c r="P253" s="224">
        <f>O253*H253</f>
        <v>0</v>
      </c>
      <c r="Q253" s="224">
        <v>0</v>
      </c>
      <c r="R253" s="224">
        <f>Q253*H253</f>
        <v>0</v>
      </c>
      <c r="S253" s="224">
        <v>0</v>
      </c>
      <c r="T253" s="225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226" t="s">
        <v>315</v>
      </c>
      <c r="AT253" s="226" t="s">
        <v>168</v>
      </c>
      <c r="AU253" s="226" t="s">
        <v>81</v>
      </c>
      <c r="AY253" s="20" t="s">
        <v>166</v>
      </c>
      <c r="BE253" s="227">
        <f>IF(N253="základní",J253,0)</f>
        <v>0</v>
      </c>
      <c r="BF253" s="227">
        <f>IF(N253="snížená",J253,0)</f>
        <v>0</v>
      </c>
      <c r="BG253" s="227">
        <f>IF(N253="zákl. přenesená",J253,0)</f>
        <v>0</v>
      </c>
      <c r="BH253" s="227">
        <f>IF(N253="sníž. přenesená",J253,0)</f>
        <v>0</v>
      </c>
      <c r="BI253" s="227">
        <f>IF(N253="nulová",J253,0)</f>
        <v>0</v>
      </c>
      <c r="BJ253" s="20" t="s">
        <v>79</v>
      </c>
      <c r="BK253" s="227">
        <f>ROUND(I253*H253,2)</f>
        <v>0</v>
      </c>
      <c r="BL253" s="20" t="s">
        <v>315</v>
      </c>
      <c r="BM253" s="226" t="s">
        <v>646</v>
      </c>
    </row>
    <row r="254" s="2" customFormat="1">
      <c r="A254" s="41"/>
      <c r="B254" s="42"/>
      <c r="C254" s="43"/>
      <c r="D254" s="228" t="s">
        <v>175</v>
      </c>
      <c r="E254" s="43"/>
      <c r="F254" s="229" t="s">
        <v>405</v>
      </c>
      <c r="G254" s="43"/>
      <c r="H254" s="43"/>
      <c r="I254" s="230"/>
      <c r="J254" s="43"/>
      <c r="K254" s="43"/>
      <c r="L254" s="47"/>
      <c r="M254" s="231"/>
      <c r="N254" s="232"/>
      <c r="O254" s="87"/>
      <c r="P254" s="87"/>
      <c r="Q254" s="87"/>
      <c r="R254" s="87"/>
      <c r="S254" s="87"/>
      <c r="T254" s="88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T254" s="20" t="s">
        <v>175</v>
      </c>
      <c r="AU254" s="20" t="s">
        <v>81</v>
      </c>
    </row>
    <row r="255" s="12" customFormat="1" ht="22.8" customHeight="1">
      <c r="A255" s="12"/>
      <c r="B255" s="199"/>
      <c r="C255" s="200"/>
      <c r="D255" s="201" t="s">
        <v>70</v>
      </c>
      <c r="E255" s="213" t="s">
        <v>406</v>
      </c>
      <c r="F255" s="213" t="s">
        <v>407</v>
      </c>
      <c r="G255" s="200"/>
      <c r="H255" s="200"/>
      <c r="I255" s="203"/>
      <c r="J255" s="214">
        <f>BK255</f>
        <v>0</v>
      </c>
      <c r="K255" s="200"/>
      <c r="L255" s="205"/>
      <c r="M255" s="206"/>
      <c r="N255" s="207"/>
      <c r="O255" s="207"/>
      <c r="P255" s="208">
        <f>SUM(P256:P261)</f>
        <v>0</v>
      </c>
      <c r="Q255" s="207"/>
      <c r="R255" s="208">
        <f>SUM(R256:R261)</f>
        <v>0.00022080000000000003</v>
      </c>
      <c r="S255" s="207"/>
      <c r="T255" s="209">
        <f>SUM(T256:T261)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10" t="s">
        <v>81</v>
      </c>
      <c r="AT255" s="211" t="s">
        <v>70</v>
      </c>
      <c r="AU255" s="211" t="s">
        <v>79</v>
      </c>
      <c r="AY255" s="210" t="s">
        <v>166</v>
      </c>
      <c r="BK255" s="212">
        <f>SUM(BK256:BK261)</f>
        <v>0</v>
      </c>
    </row>
    <row r="256" s="2" customFormat="1" ht="16.5" customHeight="1">
      <c r="A256" s="41"/>
      <c r="B256" s="42"/>
      <c r="C256" s="215" t="s">
        <v>605</v>
      </c>
      <c r="D256" s="215" t="s">
        <v>168</v>
      </c>
      <c r="E256" s="216" t="s">
        <v>408</v>
      </c>
      <c r="F256" s="217" t="s">
        <v>409</v>
      </c>
      <c r="G256" s="218" t="s">
        <v>188</v>
      </c>
      <c r="H256" s="219">
        <v>1.8400000000000001</v>
      </c>
      <c r="I256" s="220"/>
      <c r="J256" s="221">
        <f>ROUND(I256*H256,2)</f>
        <v>0</v>
      </c>
      <c r="K256" s="217" t="s">
        <v>172</v>
      </c>
      <c r="L256" s="47"/>
      <c r="M256" s="222" t="s">
        <v>19</v>
      </c>
      <c r="N256" s="223" t="s">
        <v>42</v>
      </c>
      <c r="O256" s="87"/>
      <c r="P256" s="224">
        <f>O256*H256</f>
        <v>0</v>
      </c>
      <c r="Q256" s="224">
        <v>0.00012</v>
      </c>
      <c r="R256" s="224">
        <f>Q256*H256</f>
        <v>0.00022080000000000003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315</v>
      </c>
      <c r="AT256" s="226" t="s">
        <v>168</v>
      </c>
      <c r="AU256" s="226" t="s">
        <v>81</v>
      </c>
      <c r="AY256" s="20" t="s">
        <v>166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79</v>
      </c>
      <c r="BK256" s="227">
        <f>ROUND(I256*H256,2)</f>
        <v>0</v>
      </c>
      <c r="BL256" s="20" t="s">
        <v>315</v>
      </c>
      <c r="BM256" s="226" t="s">
        <v>647</v>
      </c>
    </row>
    <row r="257" s="2" customFormat="1">
      <c r="A257" s="41"/>
      <c r="B257" s="42"/>
      <c r="C257" s="43"/>
      <c r="D257" s="228" t="s">
        <v>175</v>
      </c>
      <c r="E257" s="43"/>
      <c r="F257" s="229" t="s">
        <v>411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175</v>
      </c>
      <c r="AU257" s="20" t="s">
        <v>81</v>
      </c>
    </row>
    <row r="258" s="13" customFormat="1">
      <c r="A258" s="13"/>
      <c r="B258" s="233"/>
      <c r="C258" s="234"/>
      <c r="D258" s="235" t="s">
        <v>177</v>
      </c>
      <c r="E258" s="236" t="s">
        <v>19</v>
      </c>
      <c r="F258" s="237" t="s">
        <v>759</v>
      </c>
      <c r="G258" s="234"/>
      <c r="H258" s="236" t="s">
        <v>19</v>
      </c>
      <c r="I258" s="238"/>
      <c r="J258" s="234"/>
      <c r="K258" s="234"/>
      <c r="L258" s="239"/>
      <c r="M258" s="240"/>
      <c r="N258" s="241"/>
      <c r="O258" s="241"/>
      <c r="P258" s="241"/>
      <c r="Q258" s="241"/>
      <c r="R258" s="241"/>
      <c r="S258" s="241"/>
      <c r="T258" s="242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3" t="s">
        <v>177</v>
      </c>
      <c r="AU258" s="243" t="s">
        <v>81</v>
      </c>
      <c r="AV258" s="13" t="s">
        <v>79</v>
      </c>
      <c r="AW258" s="13" t="s">
        <v>33</v>
      </c>
      <c r="AX258" s="13" t="s">
        <v>71</v>
      </c>
      <c r="AY258" s="243" t="s">
        <v>166</v>
      </c>
    </row>
    <row r="259" s="13" customFormat="1">
      <c r="A259" s="13"/>
      <c r="B259" s="233"/>
      <c r="C259" s="234"/>
      <c r="D259" s="235" t="s">
        <v>177</v>
      </c>
      <c r="E259" s="236" t="s">
        <v>19</v>
      </c>
      <c r="F259" s="237" t="s">
        <v>388</v>
      </c>
      <c r="G259" s="234"/>
      <c r="H259" s="236" t="s">
        <v>19</v>
      </c>
      <c r="I259" s="238"/>
      <c r="J259" s="234"/>
      <c r="K259" s="234"/>
      <c r="L259" s="239"/>
      <c r="M259" s="240"/>
      <c r="N259" s="241"/>
      <c r="O259" s="241"/>
      <c r="P259" s="241"/>
      <c r="Q259" s="241"/>
      <c r="R259" s="241"/>
      <c r="S259" s="241"/>
      <c r="T259" s="242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3" t="s">
        <v>177</v>
      </c>
      <c r="AU259" s="243" t="s">
        <v>81</v>
      </c>
      <c r="AV259" s="13" t="s">
        <v>79</v>
      </c>
      <c r="AW259" s="13" t="s">
        <v>33</v>
      </c>
      <c r="AX259" s="13" t="s">
        <v>71</v>
      </c>
      <c r="AY259" s="243" t="s">
        <v>166</v>
      </c>
    </row>
    <row r="260" s="14" customFormat="1">
      <c r="A260" s="14"/>
      <c r="B260" s="244"/>
      <c r="C260" s="245"/>
      <c r="D260" s="235" t="s">
        <v>177</v>
      </c>
      <c r="E260" s="246" t="s">
        <v>19</v>
      </c>
      <c r="F260" s="247" t="s">
        <v>765</v>
      </c>
      <c r="G260" s="245"/>
      <c r="H260" s="248">
        <v>1.8400000000000001</v>
      </c>
      <c r="I260" s="249"/>
      <c r="J260" s="245"/>
      <c r="K260" s="245"/>
      <c r="L260" s="250"/>
      <c r="M260" s="251"/>
      <c r="N260" s="252"/>
      <c r="O260" s="252"/>
      <c r="P260" s="252"/>
      <c r="Q260" s="252"/>
      <c r="R260" s="252"/>
      <c r="S260" s="252"/>
      <c r="T260" s="253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4" t="s">
        <v>177</v>
      </c>
      <c r="AU260" s="254" t="s">
        <v>81</v>
      </c>
      <c r="AV260" s="14" t="s">
        <v>81</v>
      </c>
      <c r="AW260" s="14" t="s">
        <v>33</v>
      </c>
      <c r="AX260" s="14" t="s">
        <v>71</v>
      </c>
      <c r="AY260" s="254" t="s">
        <v>166</v>
      </c>
    </row>
    <row r="261" s="15" customFormat="1">
      <c r="A261" s="15"/>
      <c r="B261" s="255"/>
      <c r="C261" s="256"/>
      <c r="D261" s="235" t="s">
        <v>177</v>
      </c>
      <c r="E261" s="257" t="s">
        <v>19</v>
      </c>
      <c r="F261" s="258" t="s">
        <v>180</v>
      </c>
      <c r="G261" s="256"/>
      <c r="H261" s="259">
        <v>1.8400000000000001</v>
      </c>
      <c r="I261" s="260"/>
      <c r="J261" s="256"/>
      <c r="K261" s="256"/>
      <c r="L261" s="261"/>
      <c r="M261" s="262"/>
      <c r="N261" s="263"/>
      <c r="O261" s="263"/>
      <c r="P261" s="263"/>
      <c r="Q261" s="263"/>
      <c r="R261" s="263"/>
      <c r="S261" s="263"/>
      <c r="T261" s="264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T261" s="265" t="s">
        <v>177</v>
      </c>
      <c r="AU261" s="265" t="s">
        <v>81</v>
      </c>
      <c r="AV261" s="15" t="s">
        <v>173</v>
      </c>
      <c r="AW261" s="15" t="s">
        <v>33</v>
      </c>
      <c r="AX261" s="15" t="s">
        <v>79</v>
      </c>
      <c r="AY261" s="265" t="s">
        <v>166</v>
      </c>
    </row>
    <row r="262" s="12" customFormat="1" ht="22.8" customHeight="1">
      <c r="A262" s="12"/>
      <c r="B262" s="199"/>
      <c r="C262" s="200"/>
      <c r="D262" s="201" t="s">
        <v>70</v>
      </c>
      <c r="E262" s="213" t="s">
        <v>413</v>
      </c>
      <c r="F262" s="213" t="s">
        <v>414</v>
      </c>
      <c r="G262" s="200"/>
      <c r="H262" s="200"/>
      <c r="I262" s="203"/>
      <c r="J262" s="214">
        <f>BK262</f>
        <v>0</v>
      </c>
      <c r="K262" s="200"/>
      <c r="L262" s="205"/>
      <c r="M262" s="206"/>
      <c r="N262" s="207"/>
      <c r="O262" s="207"/>
      <c r="P262" s="208">
        <f>SUM(P263:P280)</f>
        <v>0</v>
      </c>
      <c r="Q262" s="207"/>
      <c r="R262" s="208">
        <f>SUM(R263:R280)</f>
        <v>0.0035512000000000004</v>
      </c>
      <c r="S262" s="207"/>
      <c r="T262" s="209">
        <f>SUM(T263:T280)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10" t="s">
        <v>81</v>
      </c>
      <c r="AT262" s="211" t="s">
        <v>70</v>
      </c>
      <c r="AU262" s="211" t="s">
        <v>79</v>
      </c>
      <c r="AY262" s="210" t="s">
        <v>166</v>
      </c>
      <c r="BK262" s="212">
        <f>SUM(BK263:BK280)</f>
        <v>0</v>
      </c>
    </row>
    <row r="263" s="2" customFormat="1" ht="24.15" customHeight="1">
      <c r="A263" s="41"/>
      <c r="B263" s="42"/>
      <c r="C263" s="215" t="s">
        <v>610</v>
      </c>
      <c r="D263" s="215" t="s">
        <v>168</v>
      </c>
      <c r="E263" s="216" t="s">
        <v>415</v>
      </c>
      <c r="F263" s="217" t="s">
        <v>416</v>
      </c>
      <c r="G263" s="218" t="s">
        <v>188</v>
      </c>
      <c r="H263" s="219">
        <v>1.8400000000000001</v>
      </c>
      <c r="I263" s="220"/>
      <c r="J263" s="221">
        <f>ROUND(I263*H263,2)</f>
        <v>0</v>
      </c>
      <c r="K263" s="217" t="s">
        <v>172</v>
      </c>
      <c r="L263" s="47"/>
      <c r="M263" s="222" t="s">
        <v>19</v>
      </c>
      <c r="N263" s="223" t="s">
        <v>42</v>
      </c>
      <c r="O263" s="87"/>
      <c r="P263" s="224">
        <f>O263*H263</f>
        <v>0</v>
      </c>
      <c r="Q263" s="224">
        <v>0</v>
      </c>
      <c r="R263" s="224">
        <f>Q263*H263</f>
        <v>0</v>
      </c>
      <c r="S263" s="224">
        <v>0</v>
      </c>
      <c r="T263" s="225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6" t="s">
        <v>315</v>
      </c>
      <c r="AT263" s="226" t="s">
        <v>168</v>
      </c>
      <c r="AU263" s="226" t="s">
        <v>81</v>
      </c>
      <c r="AY263" s="20" t="s">
        <v>166</v>
      </c>
      <c r="BE263" s="227">
        <f>IF(N263="základní",J263,0)</f>
        <v>0</v>
      </c>
      <c r="BF263" s="227">
        <f>IF(N263="snížená",J263,0)</f>
        <v>0</v>
      </c>
      <c r="BG263" s="227">
        <f>IF(N263="zákl. přenesená",J263,0)</f>
        <v>0</v>
      </c>
      <c r="BH263" s="227">
        <f>IF(N263="sníž. přenesená",J263,0)</f>
        <v>0</v>
      </c>
      <c r="BI263" s="227">
        <f>IF(N263="nulová",J263,0)</f>
        <v>0</v>
      </c>
      <c r="BJ263" s="20" t="s">
        <v>79</v>
      </c>
      <c r="BK263" s="227">
        <f>ROUND(I263*H263,2)</f>
        <v>0</v>
      </c>
      <c r="BL263" s="20" t="s">
        <v>315</v>
      </c>
      <c r="BM263" s="226" t="s">
        <v>652</v>
      </c>
    </row>
    <row r="264" s="2" customFormat="1">
      <c r="A264" s="41"/>
      <c r="B264" s="42"/>
      <c r="C264" s="43"/>
      <c r="D264" s="228" t="s">
        <v>175</v>
      </c>
      <c r="E264" s="43"/>
      <c r="F264" s="229" t="s">
        <v>418</v>
      </c>
      <c r="G264" s="43"/>
      <c r="H264" s="43"/>
      <c r="I264" s="230"/>
      <c r="J264" s="43"/>
      <c r="K264" s="43"/>
      <c r="L264" s="47"/>
      <c r="M264" s="231"/>
      <c r="N264" s="232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175</v>
      </c>
      <c r="AU264" s="20" t="s">
        <v>81</v>
      </c>
    </row>
    <row r="265" s="13" customFormat="1">
      <c r="A265" s="13"/>
      <c r="B265" s="233"/>
      <c r="C265" s="234"/>
      <c r="D265" s="235" t="s">
        <v>177</v>
      </c>
      <c r="E265" s="236" t="s">
        <v>19</v>
      </c>
      <c r="F265" s="237" t="s">
        <v>759</v>
      </c>
      <c r="G265" s="234"/>
      <c r="H265" s="236" t="s">
        <v>19</v>
      </c>
      <c r="I265" s="238"/>
      <c r="J265" s="234"/>
      <c r="K265" s="234"/>
      <c r="L265" s="239"/>
      <c r="M265" s="240"/>
      <c r="N265" s="241"/>
      <c r="O265" s="241"/>
      <c r="P265" s="241"/>
      <c r="Q265" s="241"/>
      <c r="R265" s="241"/>
      <c r="S265" s="241"/>
      <c r="T265" s="242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3" t="s">
        <v>177</v>
      </c>
      <c r="AU265" s="243" t="s">
        <v>81</v>
      </c>
      <c r="AV265" s="13" t="s">
        <v>79</v>
      </c>
      <c r="AW265" s="13" t="s">
        <v>33</v>
      </c>
      <c r="AX265" s="13" t="s">
        <v>71</v>
      </c>
      <c r="AY265" s="243" t="s">
        <v>166</v>
      </c>
    </row>
    <row r="266" s="13" customFormat="1">
      <c r="A266" s="13"/>
      <c r="B266" s="233"/>
      <c r="C266" s="234"/>
      <c r="D266" s="235" t="s">
        <v>177</v>
      </c>
      <c r="E266" s="236" t="s">
        <v>19</v>
      </c>
      <c r="F266" s="237" t="s">
        <v>388</v>
      </c>
      <c r="G266" s="234"/>
      <c r="H266" s="236" t="s">
        <v>19</v>
      </c>
      <c r="I266" s="238"/>
      <c r="J266" s="234"/>
      <c r="K266" s="234"/>
      <c r="L266" s="239"/>
      <c r="M266" s="240"/>
      <c r="N266" s="241"/>
      <c r="O266" s="241"/>
      <c r="P266" s="241"/>
      <c r="Q266" s="241"/>
      <c r="R266" s="241"/>
      <c r="S266" s="241"/>
      <c r="T266" s="242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3" t="s">
        <v>177</v>
      </c>
      <c r="AU266" s="243" t="s">
        <v>81</v>
      </c>
      <c r="AV266" s="13" t="s">
        <v>79</v>
      </c>
      <c r="AW266" s="13" t="s">
        <v>33</v>
      </c>
      <c r="AX266" s="13" t="s">
        <v>71</v>
      </c>
      <c r="AY266" s="243" t="s">
        <v>166</v>
      </c>
    </row>
    <row r="267" s="14" customFormat="1">
      <c r="A267" s="14"/>
      <c r="B267" s="244"/>
      <c r="C267" s="245"/>
      <c r="D267" s="235" t="s">
        <v>177</v>
      </c>
      <c r="E267" s="246" t="s">
        <v>19</v>
      </c>
      <c r="F267" s="247" t="s">
        <v>765</v>
      </c>
      <c r="G267" s="245"/>
      <c r="H267" s="248">
        <v>1.8400000000000001</v>
      </c>
      <c r="I267" s="249"/>
      <c r="J267" s="245"/>
      <c r="K267" s="245"/>
      <c r="L267" s="250"/>
      <c r="M267" s="251"/>
      <c r="N267" s="252"/>
      <c r="O267" s="252"/>
      <c r="P267" s="252"/>
      <c r="Q267" s="252"/>
      <c r="R267" s="252"/>
      <c r="S267" s="252"/>
      <c r="T267" s="253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4" t="s">
        <v>177</v>
      </c>
      <c r="AU267" s="254" t="s">
        <v>81</v>
      </c>
      <c r="AV267" s="14" t="s">
        <v>81</v>
      </c>
      <c r="AW267" s="14" t="s">
        <v>33</v>
      </c>
      <c r="AX267" s="14" t="s">
        <v>71</v>
      </c>
      <c r="AY267" s="254" t="s">
        <v>166</v>
      </c>
    </row>
    <row r="268" s="15" customFormat="1">
      <c r="A268" s="15"/>
      <c r="B268" s="255"/>
      <c r="C268" s="256"/>
      <c r="D268" s="235" t="s">
        <v>177</v>
      </c>
      <c r="E268" s="257" t="s">
        <v>19</v>
      </c>
      <c r="F268" s="258" t="s">
        <v>180</v>
      </c>
      <c r="G268" s="256"/>
      <c r="H268" s="259">
        <v>1.8400000000000001</v>
      </c>
      <c r="I268" s="260"/>
      <c r="J268" s="256"/>
      <c r="K268" s="256"/>
      <c r="L268" s="261"/>
      <c r="M268" s="262"/>
      <c r="N268" s="263"/>
      <c r="O268" s="263"/>
      <c r="P268" s="263"/>
      <c r="Q268" s="263"/>
      <c r="R268" s="263"/>
      <c r="S268" s="263"/>
      <c r="T268" s="264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65" t="s">
        <v>177</v>
      </c>
      <c r="AU268" s="265" t="s">
        <v>81</v>
      </c>
      <c r="AV268" s="15" t="s">
        <v>173</v>
      </c>
      <c r="AW268" s="15" t="s">
        <v>33</v>
      </c>
      <c r="AX268" s="15" t="s">
        <v>79</v>
      </c>
      <c r="AY268" s="265" t="s">
        <v>166</v>
      </c>
    </row>
    <row r="269" s="2" customFormat="1" ht="16.5" customHeight="1">
      <c r="A269" s="41"/>
      <c r="B269" s="42"/>
      <c r="C269" s="215" t="s">
        <v>616</v>
      </c>
      <c r="D269" s="215" t="s">
        <v>168</v>
      </c>
      <c r="E269" s="216" t="s">
        <v>419</v>
      </c>
      <c r="F269" s="217" t="s">
        <v>420</v>
      </c>
      <c r="G269" s="218" t="s">
        <v>188</v>
      </c>
      <c r="H269" s="219">
        <v>1.8400000000000001</v>
      </c>
      <c r="I269" s="220"/>
      <c r="J269" s="221">
        <f>ROUND(I269*H269,2)</f>
        <v>0</v>
      </c>
      <c r="K269" s="217" t="s">
        <v>172</v>
      </c>
      <c r="L269" s="47"/>
      <c r="M269" s="222" t="s">
        <v>19</v>
      </c>
      <c r="N269" s="223" t="s">
        <v>42</v>
      </c>
      <c r="O269" s="87"/>
      <c r="P269" s="224">
        <f>O269*H269</f>
        <v>0</v>
      </c>
      <c r="Q269" s="224">
        <v>0</v>
      </c>
      <c r="R269" s="224">
        <f>Q269*H269</f>
        <v>0</v>
      </c>
      <c r="S269" s="224">
        <v>0</v>
      </c>
      <c r="T269" s="225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226" t="s">
        <v>315</v>
      </c>
      <c r="AT269" s="226" t="s">
        <v>168</v>
      </c>
      <c r="AU269" s="226" t="s">
        <v>81</v>
      </c>
      <c r="AY269" s="20" t="s">
        <v>166</v>
      </c>
      <c r="BE269" s="227">
        <f>IF(N269="základní",J269,0)</f>
        <v>0</v>
      </c>
      <c r="BF269" s="227">
        <f>IF(N269="snížená",J269,0)</f>
        <v>0</v>
      </c>
      <c r="BG269" s="227">
        <f>IF(N269="zákl. přenesená",J269,0)</f>
        <v>0</v>
      </c>
      <c r="BH269" s="227">
        <f>IF(N269="sníž. přenesená",J269,0)</f>
        <v>0</v>
      </c>
      <c r="BI269" s="227">
        <f>IF(N269="nulová",J269,0)</f>
        <v>0</v>
      </c>
      <c r="BJ269" s="20" t="s">
        <v>79</v>
      </c>
      <c r="BK269" s="227">
        <f>ROUND(I269*H269,2)</f>
        <v>0</v>
      </c>
      <c r="BL269" s="20" t="s">
        <v>315</v>
      </c>
      <c r="BM269" s="226" t="s">
        <v>654</v>
      </c>
    </row>
    <row r="270" s="2" customFormat="1">
      <c r="A270" s="41"/>
      <c r="B270" s="42"/>
      <c r="C270" s="43"/>
      <c r="D270" s="228" t="s">
        <v>175</v>
      </c>
      <c r="E270" s="43"/>
      <c r="F270" s="229" t="s">
        <v>422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175</v>
      </c>
      <c r="AU270" s="20" t="s">
        <v>81</v>
      </c>
    </row>
    <row r="271" s="13" customFormat="1">
      <c r="A271" s="13"/>
      <c r="B271" s="233"/>
      <c r="C271" s="234"/>
      <c r="D271" s="235" t="s">
        <v>177</v>
      </c>
      <c r="E271" s="236" t="s">
        <v>19</v>
      </c>
      <c r="F271" s="237" t="s">
        <v>759</v>
      </c>
      <c r="G271" s="234"/>
      <c r="H271" s="236" t="s">
        <v>19</v>
      </c>
      <c r="I271" s="238"/>
      <c r="J271" s="234"/>
      <c r="K271" s="234"/>
      <c r="L271" s="239"/>
      <c r="M271" s="240"/>
      <c r="N271" s="241"/>
      <c r="O271" s="241"/>
      <c r="P271" s="241"/>
      <c r="Q271" s="241"/>
      <c r="R271" s="241"/>
      <c r="S271" s="241"/>
      <c r="T271" s="242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3" t="s">
        <v>177</v>
      </c>
      <c r="AU271" s="243" t="s">
        <v>81</v>
      </c>
      <c r="AV271" s="13" t="s">
        <v>79</v>
      </c>
      <c r="AW271" s="13" t="s">
        <v>33</v>
      </c>
      <c r="AX271" s="13" t="s">
        <v>71</v>
      </c>
      <c r="AY271" s="243" t="s">
        <v>166</v>
      </c>
    </row>
    <row r="272" s="13" customFormat="1">
      <c r="A272" s="13"/>
      <c r="B272" s="233"/>
      <c r="C272" s="234"/>
      <c r="D272" s="235" t="s">
        <v>177</v>
      </c>
      <c r="E272" s="236" t="s">
        <v>19</v>
      </c>
      <c r="F272" s="237" t="s">
        <v>388</v>
      </c>
      <c r="G272" s="234"/>
      <c r="H272" s="236" t="s">
        <v>19</v>
      </c>
      <c r="I272" s="238"/>
      <c r="J272" s="234"/>
      <c r="K272" s="234"/>
      <c r="L272" s="239"/>
      <c r="M272" s="240"/>
      <c r="N272" s="241"/>
      <c r="O272" s="241"/>
      <c r="P272" s="241"/>
      <c r="Q272" s="241"/>
      <c r="R272" s="241"/>
      <c r="S272" s="241"/>
      <c r="T272" s="242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3" t="s">
        <v>177</v>
      </c>
      <c r="AU272" s="243" t="s">
        <v>81</v>
      </c>
      <c r="AV272" s="13" t="s">
        <v>79</v>
      </c>
      <c r="AW272" s="13" t="s">
        <v>33</v>
      </c>
      <c r="AX272" s="13" t="s">
        <v>71</v>
      </c>
      <c r="AY272" s="243" t="s">
        <v>166</v>
      </c>
    </row>
    <row r="273" s="14" customFormat="1">
      <c r="A273" s="14"/>
      <c r="B273" s="244"/>
      <c r="C273" s="245"/>
      <c r="D273" s="235" t="s">
        <v>177</v>
      </c>
      <c r="E273" s="246" t="s">
        <v>19</v>
      </c>
      <c r="F273" s="247" t="s">
        <v>765</v>
      </c>
      <c r="G273" s="245"/>
      <c r="H273" s="248">
        <v>1.8400000000000001</v>
      </c>
      <c r="I273" s="249"/>
      <c r="J273" s="245"/>
      <c r="K273" s="245"/>
      <c r="L273" s="250"/>
      <c r="M273" s="251"/>
      <c r="N273" s="252"/>
      <c r="O273" s="252"/>
      <c r="P273" s="252"/>
      <c r="Q273" s="252"/>
      <c r="R273" s="252"/>
      <c r="S273" s="252"/>
      <c r="T273" s="253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4" t="s">
        <v>177</v>
      </c>
      <c r="AU273" s="254" t="s">
        <v>81</v>
      </c>
      <c r="AV273" s="14" t="s">
        <v>81</v>
      </c>
      <c r="AW273" s="14" t="s">
        <v>33</v>
      </c>
      <c r="AX273" s="14" t="s">
        <v>71</v>
      </c>
      <c r="AY273" s="254" t="s">
        <v>166</v>
      </c>
    </row>
    <row r="274" s="15" customFormat="1">
      <c r="A274" s="15"/>
      <c r="B274" s="255"/>
      <c r="C274" s="256"/>
      <c r="D274" s="235" t="s">
        <v>177</v>
      </c>
      <c r="E274" s="257" t="s">
        <v>19</v>
      </c>
      <c r="F274" s="258" t="s">
        <v>180</v>
      </c>
      <c r="G274" s="256"/>
      <c r="H274" s="259">
        <v>1.8400000000000001</v>
      </c>
      <c r="I274" s="260"/>
      <c r="J274" s="256"/>
      <c r="K274" s="256"/>
      <c r="L274" s="261"/>
      <c r="M274" s="262"/>
      <c r="N274" s="263"/>
      <c r="O274" s="263"/>
      <c r="P274" s="263"/>
      <c r="Q274" s="263"/>
      <c r="R274" s="263"/>
      <c r="S274" s="263"/>
      <c r="T274" s="264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65" t="s">
        <v>177</v>
      </c>
      <c r="AU274" s="265" t="s">
        <v>81</v>
      </c>
      <c r="AV274" s="15" t="s">
        <v>173</v>
      </c>
      <c r="AW274" s="15" t="s">
        <v>33</v>
      </c>
      <c r="AX274" s="15" t="s">
        <v>79</v>
      </c>
      <c r="AY274" s="265" t="s">
        <v>166</v>
      </c>
    </row>
    <row r="275" s="2" customFormat="1" ht="16.5" customHeight="1">
      <c r="A275" s="41"/>
      <c r="B275" s="42"/>
      <c r="C275" s="215" t="s">
        <v>620</v>
      </c>
      <c r="D275" s="215" t="s">
        <v>168</v>
      </c>
      <c r="E275" s="216" t="s">
        <v>423</v>
      </c>
      <c r="F275" s="217" t="s">
        <v>424</v>
      </c>
      <c r="G275" s="218" t="s">
        <v>188</v>
      </c>
      <c r="H275" s="219">
        <v>1.8400000000000001</v>
      </c>
      <c r="I275" s="220"/>
      <c r="J275" s="221">
        <f>ROUND(I275*H275,2)</f>
        <v>0</v>
      </c>
      <c r="K275" s="217" t="s">
        <v>172</v>
      </c>
      <c r="L275" s="47"/>
      <c r="M275" s="222" t="s">
        <v>19</v>
      </c>
      <c r="N275" s="223" t="s">
        <v>42</v>
      </c>
      <c r="O275" s="87"/>
      <c r="P275" s="224">
        <f>O275*H275</f>
        <v>0</v>
      </c>
      <c r="Q275" s="224">
        <v>0.0019300000000000001</v>
      </c>
      <c r="R275" s="224">
        <f>Q275*H275</f>
        <v>0.0035512000000000004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315</v>
      </c>
      <c r="AT275" s="226" t="s">
        <v>168</v>
      </c>
      <c r="AU275" s="226" t="s">
        <v>81</v>
      </c>
      <c r="AY275" s="20" t="s">
        <v>166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79</v>
      </c>
      <c r="BK275" s="227">
        <f>ROUND(I275*H275,2)</f>
        <v>0</v>
      </c>
      <c r="BL275" s="20" t="s">
        <v>315</v>
      </c>
      <c r="BM275" s="226" t="s">
        <v>656</v>
      </c>
    </row>
    <row r="276" s="2" customFormat="1">
      <c r="A276" s="41"/>
      <c r="B276" s="42"/>
      <c r="C276" s="43"/>
      <c r="D276" s="228" t="s">
        <v>175</v>
      </c>
      <c r="E276" s="43"/>
      <c r="F276" s="229" t="s">
        <v>426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175</v>
      </c>
      <c r="AU276" s="20" t="s">
        <v>81</v>
      </c>
    </row>
    <row r="277" s="13" customFormat="1">
      <c r="A277" s="13"/>
      <c r="B277" s="233"/>
      <c r="C277" s="234"/>
      <c r="D277" s="235" t="s">
        <v>177</v>
      </c>
      <c r="E277" s="236" t="s">
        <v>19</v>
      </c>
      <c r="F277" s="237" t="s">
        <v>759</v>
      </c>
      <c r="G277" s="234"/>
      <c r="H277" s="236" t="s">
        <v>19</v>
      </c>
      <c r="I277" s="238"/>
      <c r="J277" s="234"/>
      <c r="K277" s="234"/>
      <c r="L277" s="239"/>
      <c r="M277" s="240"/>
      <c r="N277" s="241"/>
      <c r="O277" s="241"/>
      <c r="P277" s="241"/>
      <c r="Q277" s="241"/>
      <c r="R277" s="241"/>
      <c r="S277" s="241"/>
      <c r="T277" s="242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3" t="s">
        <v>177</v>
      </c>
      <c r="AU277" s="243" t="s">
        <v>81</v>
      </c>
      <c r="AV277" s="13" t="s">
        <v>79</v>
      </c>
      <c r="AW277" s="13" t="s">
        <v>33</v>
      </c>
      <c r="AX277" s="13" t="s">
        <v>71</v>
      </c>
      <c r="AY277" s="243" t="s">
        <v>166</v>
      </c>
    </row>
    <row r="278" s="13" customFormat="1">
      <c r="A278" s="13"/>
      <c r="B278" s="233"/>
      <c r="C278" s="234"/>
      <c r="D278" s="235" t="s">
        <v>177</v>
      </c>
      <c r="E278" s="236" t="s">
        <v>19</v>
      </c>
      <c r="F278" s="237" t="s">
        <v>388</v>
      </c>
      <c r="G278" s="234"/>
      <c r="H278" s="236" t="s">
        <v>19</v>
      </c>
      <c r="I278" s="238"/>
      <c r="J278" s="234"/>
      <c r="K278" s="234"/>
      <c r="L278" s="239"/>
      <c r="M278" s="240"/>
      <c r="N278" s="241"/>
      <c r="O278" s="241"/>
      <c r="P278" s="241"/>
      <c r="Q278" s="241"/>
      <c r="R278" s="241"/>
      <c r="S278" s="241"/>
      <c r="T278" s="242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3" t="s">
        <v>177</v>
      </c>
      <c r="AU278" s="243" t="s">
        <v>81</v>
      </c>
      <c r="AV278" s="13" t="s">
        <v>79</v>
      </c>
      <c r="AW278" s="13" t="s">
        <v>33</v>
      </c>
      <c r="AX278" s="13" t="s">
        <v>71</v>
      </c>
      <c r="AY278" s="243" t="s">
        <v>166</v>
      </c>
    </row>
    <row r="279" s="14" customFormat="1">
      <c r="A279" s="14"/>
      <c r="B279" s="244"/>
      <c r="C279" s="245"/>
      <c r="D279" s="235" t="s">
        <v>177</v>
      </c>
      <c r="E279" s="246" t="s">
        <v>19</v>
      </c>
      <c r="F279" s="247" t="s">
        <v>765</v>
      </c>
      <c r="G279" s="245"/>
      <c r="H279" s="248">
        <v>1.8400000000000001</v>
      </c>
      <c r="I279" s="249"/>
      <c r="J279" s="245"/>
      <c r="K279" s="245"/>
      <c r="L279" s="250"/>
      <c r="M279" s="251"/>
      <c r="N279" s="252"/>
      <c r="O279" s="252"/>
      <c r="P279" s="252"/>
      <c r="Q279" s="252"/>
      <c r="R279" s="252"/>
      <c r="S279" s="252"/>
      <c r="T279" s="253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4" t="s">
        <v>177</v>
      </c>
      <c r="AU279" s="254" t="s">
        <v>81</v>
      </c>
      <c r="AV279" s="14" t="s">
        <v>81</v>
      </c>
      <c r="AW279" s="14" t="s">
        <v>33</v>
      </c>
      <c r="AX279" s="14" t="s">
        <v>71</v>
      </c>
      <c r="AY279" s="254" t="s">
        <v>166</v>
      </c>
    </row>
    <row r="280" s="15" customFormat="1">
      <c r="A280" s="15"/>
      <c r="B280" s="255"/>
      <c r="C280" s="256"/>
      <c r="D280" s="235" t="s">
        <v>177</v>
      </c>
      <c r="E280" s="257" t="s">
        <v>19</v>
      </c>
      <c r="F280" s="258" t="s">
        <v>180</v>
      </c>
      <c r="G280" s="256"/>
      <c r="H280" s="259">
        <v>1.8400000000000001</v>
      </c>
      <c r="I280" s="260"/>
      <c r="J280" s="256"/>
      <c r="K280" s="256"/>
      <c r="L280" s="261"/>
      <c r="M280" s="262"/>
      <c r="N280" s="263"/>
      <c r="O280" s="263"/>
      <c r="P280" s="263"/>
      <c r="Q280" s="263"/>
      <c r="R280" s="263"/>
      <c r="S280" s="263"/>
      <c r="T280" s="264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T280" s="265" t="s">
        <v>177</v>
      </c>
      <c r="AU280" s="265" t="s">
        <v>81</v>
      </c>
      <c r="AV280" s="15" t="s">
        <v>173</v>
      </c>
      <c r="AW280" s="15" t="s">
        <v>33</v>
      </c>
      <c r="AX280" s="15" t="s">
        <v>79</v>
      </c>
      <c r="AY280" s="265" t="s">
        <v>166</v>
      </c>
    </row>
    <row r="281" s="12" customFormat="1" ht="25.92" customHeight="1">
      <c r="A281" s="12"/>
      <c r="B281" s="199"/>
      <c r="C281" s="200"/>
      <c r="D281" s="201" t="s">
        <v>70</v>
      </c>
      <c r="E281" s="202" t="s">
        <v>342</v>
      </c>
      <c r="F281" s="202" t="s">
        <v>343</v>
      </c>
      <c r="G281" s="200"/>
      <c r="H281" s="200"/>
      <c r="I281" s="203"/>
      <c r="J281" s="204">
        <f>BK281</f>
        <v>0</v>
      </c>
      <c r="K281" s="200"/>
      <c r="L281" s="205"/>
      <c r="M281" s="206"/>
      <c r="N281" s="207"/>
      <c r="O281" s="207"/>
      <c r="P281" s="208">
        <f>P282</f>
        <v>0</v>
      </c>
      <c r="Q281" s="207"/>
      <c r="R281" s="208">
        <f>R282</f>
        <v>0</v>
      </c>
      <c r="S281" s="207"/>
      <c r="T281" s="209">
        <f>T282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210" t="s">
        <v>198</v>
      </c>
      <c r="AT281" s="211" t="s">
        <v>70</v>
      </c>
      <c r="AU281" s="211" t="s">
        <v>71</v>
      </c>
      <c r="AY281" s="210" t="s">
        <v>166</v>
      </c>
      <c r="BK281" s="212">
        <f>BK282</f>
        <v>0</v>
      </c>
    </row>
    <row r="282" s="2" customFormat="1" ht="16.5" customHeight="1">
      <c r="A282" s="41"/>
      <c r="B282" s="42"/>
      <c r="C282" s="215" t="s">
        <v>621</v>
      </c>
      <c r="D282" s="215" t="s">
        <v>168</v>
      </c>
      <c r="E282" s="216" t="s">
        <v>345</v>
      </c>
      <c r="F282" s="217" t="s">
        <v>346</v>
      </c>
      <c r="G282" s="218" t="s">
        <v>347</v>
      </c>
      <c r="H282" s="277"/>
      <c r="I282" s="220"/>
      <c r="J282" s="221">
        <f>ROUND(I282*H282,2)</f>
        <v>0</v>
      </c>
      <c r="K282" s="217" t="s">
        <v>19</v>
      </c>
      <c r="L282" s="47"/>
      <c r="M282" s="278" t="s">
        <v>19</v>
      </c>
      <c r="N282" s="279" t="s">
        <v>42</v>
      </c>
      <c r="O282" s="280"/>
      <c r="P282" s="281">
        <f>O282*H282</f>
        <v>0</v>
      </c>
      <c r="Q282" s="281">
        <v>0</v>
      </c>
      <c r="R282" s="281">
        <f>Q282*H282</f>
        <v>0</v>
      </c>
      <c r="S282" s="281">
        <v>0</v>
      </c>
      <c r="T282" s="282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26" t="s">
        <v>173</v>
      </c>
      <c r="AT282" s="226" t="s">
        <v>168</v>
      </c>
      <c r="AU282" s="226" t="s">
        <v>79</v>
      </c>
      <c r="AY282" s="20" t="s">
        <v>166</v>
      </c>
      <c r="BE282" s="227">
        <f>IF(N282="základní",J282,0)</f>
        <v>0</v>
      </c>
      <c r="BF282" s="227">
        <f>IF(N282="snížená",J282,0)</f>
        <v>0</v>
      </c>
      <c r="BG282" s="227">
        <f>IF(N282="zákl. přenesená",J282,0)</f>
        <v>0</v>
      </c>
      <c r="BH282" s="227">
        <f>IF(N282="sníž. přenesená",J282,0)</f>
        <v>0</v>
      </c>
      <c r="BI282" s="227">
        <f>IF(N282="nulová",J282,0)</f>
        <v>0</v>
      </c>
      <c r="BJ282" s="20" t="s">
        <v>79</v>
      </c>
      <c r="BK282" s="227">
        <f>ROUND(I282*H282,2)</f>
        <v>0</v>
      </c>
      <c r="BL282" s="20" t="s">
        <v>173</v>
      </c>
      <c r="BM282" s="226" t="s">
        <v>532</v>
      </c>
    </row>
    <row r="283" s="2" customFormat="1" ht="6.96" customHeight="1">
      <c r="A283" s="41"/>
      <c r="B283" s="62"/>
      <c r="C283" s="63"/>
      <c r="D283" s="63"/>
      <c r="E283" s="63"/>
      <c r="F283" s="63"/>
      <c r="G283" s="63"/>
      <c r="H283" s="63"/>
      <c r="I283" s="63"/>
      <c r="J283" s="63"/>
      <c r="K283" s="63"/>
      <c r="L283" s="47"/>
      <c r="M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</row>
  </sheetData>
  <sheetProtection sheet="1" autoFilter="0" formatColumns="0" formatRows="0" objects="1" scenarios="1" spinCount="100000" saltValue="9pxdojqrgjSxEwjh09yDq5Xc6A0dc7fUDLOQqhLVQbPea+K3+ly2Fr57lUGw50/MEAn0pmb2fYnjdUz3NSaEuw==" hashValue="NiQKmjCwx1u6ASShbDg+RFb8JGfp4DviJbXGoazC6kiUpI5vyzZv+d6WWo0qdvwZF9mT+XG5vIP+wVrsdo/o5g==" algorithmName="SHA-512" password="CC35"/>
  <autoFilter ref="C94:K28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3:H83"/>
    <mergeCell ref="E85:H85"/>
    <mergeCell ref="E87:H87"/>
    <mergeCell ref="L2:V2"/>
  </mergeCells>
  <hyperlinks>
    <hyperlink ref="F99" r:id="rId1" display="https://podminky.urs.cz/item/CS_URS_2025_02/213141112"/>
    <hyperlink ref="F113" r:id="rId2" display="https://podminky.urs.cz/item/CS_URS_2025_02/213311151"/>
    <hyperlink ref="F120" r:id="rId3" display="https://podminky.urs.cz/item/CS_URS_2025_02/275321711"/>
    <hyperlink ref="F126" r:id="rId4" display="https://podminky.urs.cz/item/CS_URS_2025_02/275351121"/>
    <hyperlink ref="F132" r:id="rId5" display="https://podminky.urs.cz/item/CS_URS_2025_02/275351122"/>
    <hyperlink ref="F138" r:id="rId6" display="https://podminky.urs.cz/item/CS_URS_2025_02/275362021"/>
    <hyperlink ref="F146" r:id="rId7" display="https://podminky.urs.cz/item/CS_URS_2025_02/631311236"/>
    <hyperlink ref="F164" r:id="rId8" display="https://podminky.urs.cz/item/CS_URS_2025_02/631319175"/>
    <hyperlink ref="F173" r:id="rId9" display="https://podminky.urs.cz/item/CS_URS_2025_02/631351101"/>
    <hyperlink ref="F179" r:id="rId10" display="https://podminky.urs.cz/item/CS_URS_2025_02/631351102"/>
    <hyperlink ref="F185" r:id="rId11" display="https://podminky.urs.cz/item/CS_URS_2025_02/631362021"/>
    <hyperlink ref="F194" r:id="rId12" display="https://podminky.urs.cz/item/CS_URS_2025_02/632481213"/>
    <hyperlink ref="F203" r:id="rId13" display="https://podminky.urs.cz/item/CS_URS_2025_02/633991111"/>
    <hyperlink ref="F213" r:id="rId14" display="https://podminky.urs.cz/item/CS_URS_2025_02/953943121"/>
    <hyperlink ref="F232" r:id="rId15" display="https://podminky.urs.cz/item/CS_URS_2025_02/998011008"/>
    <hyperlink ref="F236" r:id="rId16" display="https://podminky.urs.cz/item/CS_URS_2025_02/767995112"/>
    <hyperlink ref="F254" r:id="rId17" display="https://podminky.urs.cz/item/CS_URS_2025_02/998767121"/>
    <hyperlink ref="F257" r:id="rId18" display="https://podminky.urs.cz/item/CS_URS_2025_02/783317101"/>
    <hyperlink ref="F264" r:id="rId19" display="https://podminky.urs.cz/item/CS_URS_2025_02/789111141"/>
    <hyperlink ref="F270" r:id="rId20" display="https://podminky.urs.cz/item/CS_URS_2025_02/789111260"/>
    <hyperlink ref="F276" r:id="rId21" display="https://podminky.urs.cz/item/CS_URS_2025_02/78941253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2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103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766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ROUND(J93,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ROUND((SUM(BE93:BE192)),  2)</f>
        <v>0</v>
      </c>
      <c r="G35" s="41"/>
      <c r="H35" s="41"/>
      <c r="I35" s="160">
        <v>0.20999999999999999</v>
      </c>
      <c r="J35" s="159">
        <f>ROUND(((SUM(BE93:BE192))*I35),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ROUND((SUM(BF93:BF192)),  2)</f>
        <v>0</v>
      </c>
      <c r="G36" s="41"/>
      <c r="H36" s="41"/>
      <c r="I36" s="160">
        <v>0.12</v>
      </c>
      <c r="J36" s="159">
        <f>ROUND(((SUM(BF93:BF192))*I36),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ROUND((SUM(BG93:BG192)),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ROUND((SUM(BH93:BH192)),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ROUND((SUM(BI93:BI192)),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0206 - Překážka 6 - Rovný rail hranatý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J93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J94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J95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148</v>
      </c>
      <c r="E66" s="185"/>
      <c r="F66" s="185"/>
      <c r="G66" s="185"/>
      <c r="H66" s="185"/>
      <c r="I66" s="185"/>
      <c r="J66" s="186">
        <f>J125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7"/>
      <c r="C67" s="178"/>
      <c r="D67" s="179" t="s">
        <v>352</v>
      </c>
      <c r="E67" s="180"/>
      <c r="F67" s="180"/>
      <c r="G67" s="180"/>
      <c r="H67" s="180"/>
      <c r="I67" s="180"/>
      <c r="J67" s="181">
        <f>J128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3"/>
      <c r="C68" s="128"/>
      <c r="D68" s="184" t="s">
        <v>353</v>
      </c>
      <c r="E68" s="185"/>
      <c r="F68" s="185"/>
      <c r="G68" s="185"/>
      <c r="H68" s="185"/>
      <c r="I68" s="185"/>
      <c r="J68" s="186">
        <f>J129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354</v>
      </c>
      <c r="E69" s="185"/>
      <c r="F69" s="185"/>
      <c r="G69" s="185"/>
      <c r="H69" s="185"/>
      <c r="I69" s="185"/>
      <c r="J69" s="186">
        <f>J157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355</v>
      </c>
      <c r="E70" s="185"/>
      <c r="F70" s="185"/>
      <c r="G70" s="185"/>
      <c r="H70" s="185"/>
      <c r="I70" s="185"/>
      <c r="J70" s="186">
        <f>J166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7"/>
      <c r="C71" s="178"/>
      <c r="D71" s="179" t="s">
        <v>150</v>
      </c>
      <c r="E71" s="180"/>
      <c r="F71" s="180"/>
      <c r="G71" s="180"/>
      <c r="H71" s="180"/>
      <c r="I71" s="180"/>
      <c r="J71" s="181">
        <f>J191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2" customFormat="1" ht="21.84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62"/>
      <c r="C73" s="63"/>
      <c r="D73" s="63"/>
      <c r="E73" s="63"/>
      <c r="F73" s="63"/>
      <c r="G73" s="63"/>
      <c r="H73" s="63"/>
      <c r="I73" s="63"/>
      <c r="J73" s="63"/>
      <c r="K73" s="6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151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16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172" t="str">
        <f>E7</f>
        <v>Novostavba skateparkového hřiště, Bystřice pod Hostýnem</v>
      </c>
      <c r="F81" s="35"/>
      <c r="G81" s="35"/>
      <c r="H81" s="35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4"/>
      <c r="C82" s="35" t="s">
        <v>138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172" t="s">
        <v>349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350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E11</f>
        <v>0206 - Překážka 6 - Rovný rail hranatý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F14</f>
        <v xml:space="preserve"> </v>
      </c>
      <c r="G87" s="43"/>
      <c r="H87" s="43"/>
      <c r="I87" s="35" t="s">
        <v>23</v>
      </c>
      <c r="J87" s="75" t="str">
        <f>IF(J14="","",J14)</f>
        <v>31. 8. 2025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25.65" customHeight="1">
      <c r="A89" s="41"/>
      <c r="B89" s="42"/>
      <c r="C89" s="35" t="s">
        <v>25</v>
      </c>
      <c r="D89" s="43"/>
      <c r="E89" s="43"/>
      <c r="F89" s="30" t="str">
        <f>E17</f>
        <v>Město Bystřice pod Hostýnem</v>
      </c>
      <c r="G89" s="43"/>
      <c r="H89" s="43"/>
      <c r="I89" s="35" t="s">
        <v>31</v>
      </c>
      <c r="J89" s="39" t="str">
        <f>E23</f>
        <v>Michal Langoš, Hranice na Moravě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29</v>
      </c>
      <c r="D90" s="43"/>
      <c r="E90" s="43"/>
      <c r="F90" s="30" t="str">
        <f>IF(E20="","",E20)</f>
        <v>Vyplň údaj</v>
      </c>
      <c r="G90" s="43"/>
      <c r="H90" s="43"/>
      <c r="I90" s="35" t="s">
        <v>34</v>
      </c>
      <c r="J90" s="39" t="str">
        <f>E26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88"/>
      <c r="B92" s="189"/>
      <c r="C92" s="190" t="s">
        <v>152</v>
      </c>
      <c r="D92" s="191" t="s">
        <v>56</v>
      </c>
      <c r="E92" s="191" t="s">
        <v>52</v>
      </c>
      <c r="F92" s="191" t="s">
        <v>53</v>
      </c>
      <c r="G92" s="191" t="s">
        <v>153</v>
      </c>
      <c r="H92" s="191" t="s">
        <v>154</v>
      </c>
      <c r="I92" s="191" t="s">
        <v>155</v>
      </c>
      <c r="J92" s="191" t="s">
        <v>142</v>
      </c>
      <c r="K92" s="192" t="s">
        <v>156</v>
      </c>
      <c r="L92" s="193"/>
      <c r="M92" s="95" t="s">
        <v>19</v>
      </c>
      <c r="N92" s="96" t="s">
        <v>41</v>
      </c>
      <c r="O92" s="96" t="s">
        <v>157</v>
      </c>
      <c r="P92" s="96" t="s">
        <v>158</v>
      </c>
      <c r="Q92" s="96" t="s">
        <v>159</v>
      </c>
      <c r="R92" s="96" t="s">
        <v>160</v>
      </c>
      <c r="S92" s="96" t="s">
        <v>161</v>
      </c>
      <c r="T92" s="97" t="s">
        <v>162</v>
      </c>
      <c r="U92" s="188"/>
      <c r="V92" s="188"/>
      <c r="W92" s="188"/>
      <c r="X92" s="188"/>
      <c r="Y92" s="188"/>
      <c r="Z92" s="188"/>
      <c r="AA92" s="188"/>
      <c r="AB92" s="188"/>
      <c r="AC92" s="188"/>
      <c r="AD92" s="188"/>
      <c r="AE92" s="188"/>
    </row>
    <row r="93" s="2" customFormat="1" ht="22.8" customHeight="1">
      <c r="A93" s="41"/>
      <c r="B93" s="42"/>
      <c r="C93" s="102" t="s">
        <v>163</v>
      </c>
      <c r="D93" s="43"/>
      <c r="E93" s="43"/>
      <c r="F93" s="43"/>
      <c r="G93" s="43"/>
      <c r="H93" s="43"/>
      <c r="I93" s="43"/>
      <c r="J93" s="194">
        <f>BK93</f>
        <v>0</v>
      </c>
      <c r="K93" s="43"/>
      <c r="L93" s="47"/>
      <c r="M93" s="98"/>
      <c r="N93" s="195"/>
      <c r="O93" s="99"/>
      <c r="P93" s="196">
        <f>P94+P128+P191</f>
        <v>0</v>
      </c>
      <c r="Q93" s="99"/>
      <c r="R93" s="196">
        <f>R94+R128+R191</f>
        <v>0.24383094999999999</v>
      </c>
      <c r="S93" s="99"/>
      <c r="T93" s="197">
        <f>T94+T128+T191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70</v>
      </c>
      <c r="AU93" s="20" t="s">
        <v>143</v>
      </c>
      <c r="BK93" s="198">
        <f>BK94+BK128+BK191</f>
        <v>0</v>
      </c>
    </row>
    <row r="94" s="12" customFormat="1" ht="25.92" customHeight="1">
      <c r="A94" s="12"/>
      <c r="B94" s="199"/>
      <c r="C94" s="200"/>
      <c r="D94" s="201" t="s">
        <v>70</v>
      </c>
      <c r="E94" s="202" t="s">
        <v>164</v>
      </c>
      <c r="F94" s="202" t="s">
        <v>165</v>
      </c>
      <c r="G94" s="200"/>
      <c r="H94" s="200"/>
      <c r="I94" s="203"/>
      <c r="J94" s="204">
        <f>BK94</f>
        <v>0</v>
      </c>
      <c r="K94" s="200"/>
      <c r="L94" s="205"/>
      <c r="M94" s="206"/>
      <c r="N94" s="207"/>
      <c r="O94" s="207"/>
      <c r="P94" s="208">
        <f>P95+P125</f>
        <v>0</v>
      </c>
      <c r="Q94" s="207"/>
      <c r="R94" s="208">
        <f>R95+R125</f>
        <v>0.20869098</v>
      </c>
      <c r="S94" s="207"/>
      <c r="T94" s="209">
        <f>T95+T125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0" t="s">
        <v>79</v>
      </c>
      <c r="AT94" s="211" t="s">
        <v>70</v>
      </c>
      <c r="AU94" s="211" t="s">
        <v>71</v>
      </c>
      <c r="AY94" s="210" t="s">
        <v>166</v>
      </c>
      <c r="BK94" s="212">
        <f>BK95+BK125</f>
        <v>0</v>
      </c>
    </row>
    <row r="95" s="12" customFormat="1" ht="22.8" customHeight="1">
      <c r="A95" s="12"/>
      <c r="B95" s="199"/>
      <c r="C95" s="200"/>
      <c r="D95" s="201" t="s">
        <v>70</v>
      </c>
      <c r="E95" s="213" t="s">
        <v>81</v>
      </c>
      <c r="F95" s="213" t="s">
        <v>248</v>
      </c>
      <c r="G95" s="200"/>
      <c r="H95" s="200"/>
      <c r="I95" s="203"/>
      <c r="J95" s="214">
        <f>BK95</f>
        <v>0</v>
      </c>
      <c r="K95" s="200"/>
      <c r="L95" s="205"/>
      <c r="M95" s="206"/>
      <c r="N95" s="207"/>
      <c r="O95" s="207"/>
      <c r="P95" s="208">
        <f>SUM(P96:P124)</f>
        <v>0</v>
      </c>
      <c r="Q95" s="207"/>
      <c r="R95" s="208">
        <f>SUM(R96:R124)</f>
        <v>0.20869098</v>
      </c>
      <c r="S95" s="207"/>
      <c r="T95" s="209">
        <f>SUM(T96:T124)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79</v>
      </c>
      <c r="AT95" s="211" t="s">
        <v>70</v>
      </c>
      <c r="AU95" s="211" t="s">
        <v>79</v>
      </c>
      <c r="AY95" s="210" t="s">
        <v>166</v>
      </c>
      <c r="BK95" s="212">
        <f>SUM(BK96:BK124)</f>
        <v>0</v>
      </c>
    </row>
    <row r="96" s="2" customFormat="1" ht="21.75" customHeight="1">
      <c r="A96" s="41"/>
      <c r="B96" s="42"/>
      <c r="C96" s="215" t="s">
        <v>79</v>
      </c>
      <c r="D96" s="215" t="s">
        <v>168</v>
      </c>
      <c r="E96" s="216" t="s">
        <v>356</v>
      </c>
      <c r="F96" s="217" t="s">
        <v>357</v>
      </c>
      <c r="G96" s="218" t="s">
        <v>194</v>
      </c>
      <c r="H96" s="219">
        <v>0.081000000000000003</v>
      </c>
      <c r="I96" s="220"/>
      <c r="J96" s="221">
        <f>ROUND(I96*H96,2)</f>
        <v>0</v>
      </c>
      <c r="K96" s="217" t="s">
        <v>172</v>
      </c>
      <c r="L96" s="47"/>
      <c r="M96" s="222" t="s">
        <v>19</v>
      </c>
      <c r="N96" s="223" t="s">
        <v>42</v>
      </c>
      <c r="O96" s="87"/>
      <c r="P96" s="224">
        <f>O96*H96</f>
        <v>0</v>
      </c>
      <c r="Q96" s="224">
        <v>2.5018699999999998</v>
      </c>
      <c r="R96" s="224">
        <f>Q96*H96</f>
        <v>0.20265147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173</v>
      </c>
      <c r="AT96" s="226" t="s">
        <v>168</v>
      </c>
      <c r="AU96" s="226" t="s">
        <v>81</v>
      </c>
      <c r="AY96" s="20" t="s">
        <v>166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79</v>
      </c>
      <c r="BK96" s="227">
        <f>ROUND(I96*H96,2)</f>
        <v>0</v>
      </c>
      <c r="BL96" s="20" t="s">
        <v>173</v>
      </c>
      <c r="BM96" s="226" t="s">
        <v>358</v>
      </c>
    </row>
    <row r="97" s="2" customFormat="1">
      <c r="A97" s="41"/>
      <c r="B97" s="42"/>
      <c r="C97" s="43"/>
      <c r="D97" s="228" t="s">
        <v>175</v>
      </c>
      <c r="E97" s="43"/>
      <c r="F97" s="229" t="s">
        <v>359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175</v>
      </c>
      <c r="AU97" s="20" t="s">
        <v>81</v>
      </c>
    </row>
    <row r="98" s="13" customFormat="1">
      <c r="A98" s="13"/>
      <c r="B98" s="233"/>
      <c r="C98" s="234"/>
      <c r="D98" s="235" t="s">
        <v>177</v>
      </c>
      <c r="E98" s="236" t="s">
        <v>19</v>
      </c>
      <c r="F98" s="237" t="s">
        <v>767</v>
      </c>
      <c r="G98" s="234"/>
      <c r="H98" s="236" t="s">
        <v>19</v>
      </c>
      <c r="I98" s="238"/>
      <c r="J98" s="234"/>
      <c r="K98" s="234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177</v>
      </c>
      <c r="AU98" s="243" t="s">
        <v>81</v>
      </c>
      <c r="AV98" s="13" t="s">
        <v>79</v>
      </c>
      <c r="AW98" s="13" t="s">
        <v>33</v>
      </c>
      <c r="AX98" s="13" t="s">
        <v>71</v>
      </c>
      <c r="AY98" s="243" t="s">
        <v>166</v>
      </c>
    </row>
    <row r="99" s="14" customFormat="1">
      <c r="A99" s="14"/>
      <c r="B99" s="244"/>
      <c r="C99" s="245"/>
      <c r="D99" s="235" t="s">
        <v>177</v>
      </c>
      <c r="E99" s="246" t="s">
        <v>19</v>
      </c>
      <c r="F99" s="247" t="s">
        <v>361</v>
      </c>
      <c r="G99" s="245"/>
      <c r="H99" s="248">
        <v>0.027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177</v>
      </c>
      <c r="AU99" s="254" t="s">
        <v>81</v>
      </c>
      <c r="AV99" s="14" t="s">
        <v>81</v>
      </c>
      <c r="AW99" s="14" t="s">
        <v>33</v>
      </c>
      <c r="AX99" s="14" t="s">
        <v>71</v>
      </c>
      <c r="AY99" s="254" t="s">
        <v>166</v>
      </c>
    </row>
    <row r="100" s="14" customFormat="1">
      <c r="A100" s="14"/>
      <c r="B100" s="244"/>
      <c r="C100" s="245"/>
      <c r="D100" s="235" t="s">
        <v>177</v>
      </c>
      <c r="E100" s="246" t="s">
        <v>19</v>
      </c>
      <c r="F100" s="247" t="s">
        <v>361</v>
      </c>
      <c r="G100" s="245"/>
      <c r="H100" s="248">
        <v>0.027</v>
      </c>
      <c r="I100" s="249"/>
      <c r="J100" s="245"/>
      <c r="K100" s="245"/>
      <c r="L100" s="250"/>
      <c r="M100" s="251"/>
      <c r="N100" s="252"/>
      <c r="O100" s="252"/>
      <c r="P100" s="252"/>
      <c r="Q100" s="252"/>
      <c r="R100" s="252"/>
      <c r="S100" s="252"/>
      <c r="T100" s="253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4" t="s">
        <v>177</v>
      </c>
      <c r="AU100" s="254" t="s">
        <v>81</v>
      </c>
      <c r="AV100" s="14" t="s">
        <v>81</v>
      </c>
      <c r="AW100" s="14" t="s">
        <v>33</v>
      </c>
      <c r="AX100" s="14" t="s">
        <v>71</v>
      </c>
      <c r="AY100" s="254" t="s">
        <v>166</v>
      </c>
    </row>
    <row r="101" s="14" customFormat="1">
      <c r="A101" s="14"/>
      <c r="B101" s="244"/>
      <c r="C101" s="245"/>
      <c r="D101" s="235" t="s">
        <v>177</v>
      </c>
      <c r="E101" s="246" t="s">
        <v>19</v>
      </c>
      <c r="F101" s="247" t="s">
        <v>361</v>
      </c>
      <c r="G101" s="245"/>
      <c r="H101" s="248">
        <v>0.027</v>
      </c>
      <c r="I101" s="249"/>
      <c r="J101" s="245"/>
      <c r="K101" s="245"/>
      <c r="L101" s="250"/>
      <c r="M101" s="251"/>
      <c r="N101" s="252"/>
      <c r="O101" s="252"/>
      <c r="P101" s="252"/>
      <c r="Q101" s="252"/>
      <c r="R101" s="252"/>
      <c r="S101" s="252"/>
      <c r="T101" s="253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4" t="s">
        <v>177</v>
      </c>
      <c r="AU101" s="254" t="s">
        <v>81</v>
      </c>
      <c r="AV101" s="14" t="s">
        <v>81</v>
      </c>
      <c r="AW101" s="14" t="s">
        <v>33</v>
      </c>
      <c r="AX101" s="14" t="s">
        <v>71</v>
      </c>
      <c r="AY101" s="254" t="s">
        <v>166</v>
      </c>
    </row>
    <row r="102" s="15" customFormat="1">
      <c r="A102" s="15"/>
      <c r="B102" s="255"/>
      <c r="C102" s="256"/>
      <c r="D102" s="235" t="s">
        <v>177</v>
      </c>
      <c r="E102" s="257" t="s">
        <v>19</v>
      </c>
      <c r="F102" s="258" t="s">
        <v>180</v>
      </c>
      <c r="G102" s="256"/>
      <c r="H102" s="259">
        <v>0.081000000000000003</v>
      </c>
      <c r="I102" s="260"/>
      <c r="J102" s="256"/>
      <c r="K102" s="256"/>
      <c r="L102" s="261"/>
      <c r="M102" s="262"/>
      <c r="N102" s="263"/>
      <c r="O102" s="263"/>
      <c r="P102" s="263"/>
      <c r="Q102" s="263"/>
      <c r="R102" s="263"/>
      <c r="S102" s="263"/>
      <c r="T102" s="264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5" t="s">
        <v>177</v>
      </c>
      <c r="AU102" s="265" t="s">
        <v>81</v>
      </c>
      <c r="AV102" s="15" t="s">
        <v>173</v>
      </c>
      <c r="AW102" s="15" t="s">
        <v>33</v>
      </c>
      <c r="AX102" s="15" t="s">
        <v>79</v>
      </c>
      <c r="AY102" s="265" t="s">
        <v>166</v>
      </c>
    </row>
    <row r="103" s="2" customFormat="1" ht="16.5" customHeight="1">
      <c r="A103" s="41"/>
      <c r="B103" s="42"/>
      <c r="C103" s="215" t="s">
        <v>81</v>
      </c>
      <c r="D103" s="215" t="s">
        <v>168</v>
      </c>
      <c r="E103" s="216" t="s">
        <v>362</v>
      </c>
      <c r="F103" s="217" t="s">
        <v>363</v>
      </c>
      <c r="G103" s="218" t="s">
        <v>188</v>
      </c>
      <c r="H103" s="219">
        <v>1.0800000000000001</v>
      </c>
      <c r="I103" s="220"/>
      <c r="J103" s="221">
        <f>ROUND(I103*H103,2)</f>
        <v>0</v>
      </c>
      <c r="K103" s="217" t="s">
        <v>172</v>
      </c>
      <c r="L103" s="47"/>
      <c r="M103" s="222" t="s">
        <v>19</v>
      </c>
      <c r="N103" s="223" t="s">
        <v>42</v>
      </c>
      <c r="O103" s="87"/>
      <c r="P103" s="224">
        <f>O103*H103</f>
        <v>0</v>
      </c>
      <c r="Q103" s="224">
        <v>0.00264</v>
      </c>
      <c r="R103" s="224">
        <f>Q103*H103</f>
        <v>0.0028512000000000003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173</v>
      </c>
      <c r="AT103" s="226" t="s">
        <v>168</v>
      </c>
      <c r="AU103" s="226" t="s">
        <v>81</v>
      </c>
      <c r="AY103" s="20" t="s">
        <v>166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79</v>
      </c>
      <c r="BK103" s="227">
        <f>ROUND(I103*H103,2)</f>
        <v>0</v>
      </c>
      <c r="BL103" s="20" t="s">
        <v>173</v>
      </c>
      <c r="BM103" s="226" t="s">
        <v>364</v>
      </c>
    </row>
    <row r="104" s="2" customFormat="1">
      <c r="A104" s="41"/>
      <c r="B104" s="42"/>
      <c r="C104" s="43"/>
      <c r="D104" s="228" t="s">
        <v>175</v>
      </c>
      <c r="E104" s="43"/>
      <c r="F104" s="229" t="s">
        <v>365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175</v>
      </c>
      <c r="AU104" s="20" t="s">
        <v>81</v>
      </c>
    </row>
    <row r="105" s="13" customFormat="1">
      <c r="A105" s="13"/>
      <c r="B105" s="233"/>
      <c r="C105" s="234"/>
      <c r="D105" s="235" t="s">
        <v>177</v>
      </c>
      <c r="E105" s="236" t="s">
        <v>19</v>
      </c>
      <c r="F105" s="237" t="s">
        <v>768</v>
      </c>
      <c r="G105" s="234"/>
      <c r="H105" s="236" t="s">
        <v>19</v>
      </c>
      <c r="I105" s="238"/>
      <c r="J105" s="234"/>
      <c r="K105" s="234"/>
      <c r="L105" s="239"/>
      <c r="M105" s="240"/>
      <c r="N105" s="241"/>
      <c r="O105" s="241"/>
      <c r="P105" s="241"/>
      <c r="Q105" s="241"/>
      <c r="R105" s="241"/>
      <c r="S105" s="241"/>
      <c r="T105" s="242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3" t="s">
        <v>177</v>
      </c>
      <c r="AU105" s="243" t="s">
        <v>81</v>
      </c>
      <c r="AV105" s="13" t="s">
        <v>79</v>
      </c>
      <c r="AW105" s="13" t="s">
        <v>33</v>
      </c>
      <c r="AX105" s="13" t="s">
        <v>71</v>
      </c>
      <c r="AY105" s="243" t="s">
        <v>166</v>
      </c>
    </row>
    <row r="106" s="14" customFormat="1">
      <c r="A106" s="14"/>
      <c r="B106" s="244"/>
      <c r="C106" s="245"/>
      <c r="D106" s="235" t="s">
        <v>177</v>
      </c>
      <c r="E106" s="246" t="s">
        <v>19</v>
      </c>
      <c r="F106" s="247" t="s">
        <v>367</v>
      </c>
      <c r="G106" s="245"/>
      <c r="H106" s="248">
        <v>0.35999999999999999</v>
      </c>
      <c r="I106" s="249"/>
      <c r="J106" s="245"/>
      <c r="K106" s="245"/>
      <c r="L106" s="250"/>
      <c r="M106" s="251"/>
      <c r="N106" s="252"/>
      <c r="O106" s="252"/>
      <c r="P106" s="252"/>
      <c r="Q106" s="252"/>
      <c r="R106" s="252"/>
      <c r="S106" s="252"/>
      <c r="T106" s="253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4" t="s">
        <v>177</v>
      </c>
      <c r="AU106" s="254" t="s">
        <v>81</v>
      </c>
      <c r="AV106" s="14" t="s">
        <v>81</v>
      </c>
      <c r="AW106" s="14" t="s">
        <v>33</v>
      </c>
      <c r="AX106" s="14" t="s">
        <v>71</v>
      </c>
      <c r="AY106" s="254" t="s">
        <v>166</v>
      </c>
    </row>
    <row r="107" s="14" customFormat="1">
      <c r="A107" s="14"/>
      <c r="B107" s="244"/>
      <c r="C107" s="245"/>
      <c r="D107" s="235" t="s">
        <v>177</v>
      </c>
      <c r="E107" s="246" t="s">
        <v>19</v>
      </c>
      <c r="F107" s="247" t="s">
        <v>367</v>
      </c>
      <c r="G107" s="245"/>
      <c r="H107" s="248">
        <v>0.35999999999999999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177</v>
      </c>
      <c r="AU107" s="254" t="s">
        <v>81</v>
      </c>
      <c r="AV107" s="14" t="s">
        <v>81</v>
      </c>
      <c r="AW107" s="14" t="s">
        <v>33</v>
      </c>
      <c r="AX107" s="14" t="s">
        <v>71</v>
      </c>
      <c r="AY107" s="254" t="s">
        <v>166</v>
      </c>
    </row>
    <row r="108" s="14" customFormat="1">
      <c r="A108" s="14"/>
      <c r="B108" s="244"/>
      <c r="C108" s="245"/>
      <c r="D108" s="235" t="s">
        <v>177</v>
      </c>
      <c r="E108" s="246" t="s">
        <v>19</v>
      </c>
      <c r="F108" s="247" t="s">
        <v>367</v>
      </c>
      <c r="G108" s="245"/>
      <c r="H108" s="248">
        <v>0.35999999999999999</v>
      </c>
      <c r="I108" s="249"/>
      <c r="J108" s="245"/>
      <c r="K108" s="245"/>
      <c r="L108" s="250"/>
      <c r="M108" s="251"/>
      <c r="N108" s="252"/>
      <c r="O108" s="252"/>
      <c r="P108" s="252"/>
      <c r="Q108" s="252"/>
      <c r="R108" s="252"/>
      <c r="S108" s="252"/>
      <c r="T108" s="253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4" t="s">
        <v>177</v>
      </c>
      <c r="AU108" s="254" t="s">
        <v>81</v>
      </c>
      <c r="AV108" s="14" t="s">
        <v>81</v>
      </c>
      <c r="AW108" s="14" t="s">
        <v>33</v>
      </c>
      <c r="AX108" s="14" t="s">
        <v>71</v>
      </c>
      <c r="AY108" s="254" t="s">
        <v>166</v>
      </c>
    </row>
    <row r="109" s="15" customFormat="1">
      <c r="A109" s="15"/>
      <c r="B109" s="255"/>
      <c r="C109" s="256"/>
      <c r="D109" s="235" t="s">
        <v>177</v>
      </c>
      <c r="E109" s="257" t="s">
        <v>19</v>
      </c>
      <c r="F109" s="258" t="s">
        <v>180</v>
      </c>
      <c r="G109" s="256"/>
      <c r="H109" s="259">
        <v>1.0800000000000001</v>
      </c>
      <c r="I109" s="260"/>
      <c r="J109" s="256"/>
      <c r="K109" s="256"/>
      <c r="L109" s="261"/>
      <c r="M109" s="262"/>
      <c r="N109" s="263"/>
      <c r="O109" s="263"/>
      <c r="P109" s="263"/>
      <c r="Q109" s="263"/>
      <c r="R109" s="263"/>
      <c r="S109" s="263"/>
      <c r="T109" s="264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65" t="s">
        <v>177</v>
      </c>
      <c r="AU109" s="265" t="s">
        <v>81</v>
      </c>
      <c r="AV109" s="15" t="s">
        <v>173</v>
      </c>
      <c r="AW109" s="15" t="s">
        <v>33</v>
      </c>
      <c r="AX109" s="15" t="s">
        <v>79</v>
      </c>
      <c r="AY109" s="265" t="s">
        <v>166</v>
      </c>
    </row>
    <row r="110" s="2" customFormat="1" ht="16.5" customHeight="1">
      <c r="A110" s="41"/>
      <c r="B110" s="42"/>
      <c r="C110" s="215" t="s">
        <v>185</v>
      </c>
      <c r="D110" s="215" t="s">
        <v>168</v>
      </c>
      <c r="E110" s="216" t="s">
        <v>368</v>
      </c>
      <c r="F110" s="217" t="s">
        <v>369</v>
      </c>
      <c r="G110" s="218" t="s">
        <v>188</v>
      </c>
      <c r="H110" s="219">
        <v>1.0800000000000001</v>
      </c>
      <c r="I110" s="220"/>
      <c r="J110" s="221">
        <f>ROUND(I110*H110,2)</f>
        <v>0</v>
      </c>
      <c r="K110" s="217" t="s">
        <v>172</v>
      </c>
      <c r="L110" s="47"/>
      <c r="M110" s="222" t="s">
        <v>19</v>
      </c>
      <c r="N110" s="223" t="s">
        <v>42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173</v>
      </c>
      <c r="AT110" s="226" t="s">
        <v>168</v>
      </c>
      <c r="AU110" s="226" t="s">
        <v>81</v>
      </c>
      <c r="AY110" s="20" t="s">
        <v>166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79</v>
      </c>
      <c r="BK110" s="227">
        <f>ROUND(I110*H110,2)</f>
        <v>0</v>
      </c>
      <c r="BL110" s="20" t="s">
        <v>173</v>
      </c>
      <c r="BM110" s="226" t="s">
        <v>370</v>
      </c>
    </row>
    <row r="111" s="2" customFormat="1">
      <c r="A111" s="41"/>
      <c r="B111" s="42"/>
      <c r="C111" s="43"/>
      <c r="D111" s="228" t="s">
        <v>175</v>
      </c>
      <c r="E111" s="43"/>
      <c r="F111" s="229" t="s">
        <v>371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175</v>
      </c>
      <c r="AU111" s="20" t="s">
        <v>81</v>
      </c>
    </row>
    <row r="112" s="13" customFormat="1">
      <c r="A112" s="13"/>
      <c r="B112" s="233"/>
      <c r="C112" s="234"/>
      <c r="D112" s="235" t="s">
        <v>177</v>
      </c>
      <c r="E112" s="236" t="s">
        <v>19</v>
      </c>
      <c r="F112" s="237" t="s">
        <v>768</v>
      </c>
      <c r="G112" s="234"/>
      <c r="H112" s="236" t="s">
        <v>19</v>
      </c>
      <c r="I112" s="238"/>
      <c r="J112" s="234"/>
      <c r="K112" s="234"/>
      <c r="L112" s="239"/>
      <c r="M112" s="240"/>
      <c r="N112" s="241"/>
      <c r="O112" s="241"/>
      <c r="P112" s="241"/>
      <c r="Q112" s="241"/>
      <c r="R112" s="241"/>
      <c r="S112" s="241"/>
      <c r="T112" s="242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3" t="s">
        <v>177</v>
      </c>
      <c r="AU112" s="243" t="s">
        <v>81</v>
      </c>
      <c r="AV112" s="13" t="s">
        <v>79</v>
      </c>
      <c r="AW112" s="13" t="s">
        <v>33</v>
      </c>
      <c r="AX112" s="13" t="s">
        <v>71</v>
      </c>
      <c r="AY112" s="243" t="s">
        <v>166</v>
      </c>
    </row>
    <row r="113" s="14" customFormat="1">
      <c r="A113" s="14"/>
      <c r="B113" s="244"/>
      <c r="C113" s="245"/>
      <c r="D113" s="235" t="s">
        <v>177</v>
      </c>
      <c r="E113" s="246" t="s">
        <v>19</v>
      </c>
      <c r="F113" s="247" t="s">
        <v>367</v>
      </c>
      <c r="G113" s="245"/>
      <c r="H113" s="248">
        <v>0.35999999999999999</v>
      </c>
      <c r="I113" s="249"/>
      <c r="J113" s="245"/>
      <c r="K113" s="245"/>
      <c r="L113" s="250"/>
      <c r="M113" s="251"/>
      <c r="N113" s="252"/>
      <c r="O113" s="252"/>
      <c r="P113" s="252"/>
      <c r="Q113" s="252"/>
      <c r="R113" s="252"/>
      <c r="S113" s="252"/>
      <c r="T113" s="253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4" t="s">
        <v>177</v>
      </c>
      <c r="AU113" s="254" t="s">
        <v>81</v>
      </c>
      <c r="AV113" s="14" t="s">
        <v>81</v>
      </c>
      <c r="AW113" s="14" t="s">
        <v>33</v>
      </c>
      <c r="AX113" s="14" t="s">
        <v>71</v>
      </c>
      <c r="AY113" s="254" t="s">
        <v>166</v>
      </c>
    </row>
    <row r="114" s="14" customFormat="1">
      <c r="A114" s="14"/>
      <c r="B114" s="244"/>
      <c r="C114" s="245"/>
      <c r="D114" s="235" t="s">
        <v>177</v>
      </c>
      <c r="E114" s="246" t="s">
        <v>19</v>
      </c>
      <c r="F114" s="247" t="s">
        <v>367</v>
      </c>
      <c r="G114" s="245"/>
      <c r="H114" s="248">
        <v>0.35999999999999999</v>
      </c>
      <c r="I114" s="249"/>
      <c r="J114" s="245"/>
      <c r="K114" s="245"/>
      <c r="L114" s="250"/>
      <c r="M114" s="251"/>
      <c r="N114" s="252"/>
      <c r="O114" s="252"/>
      <c r="P114" s="252"/>
      <c r="Q114" s="252"/>
      <c r="R114" s="252"/>
      <c r="S114" s="252"/>
      <c r="T114" s="253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4" t="s">
        <v>177</v>
      </c>
      <c r="AU114" s="254" t="s">
        <v>81</v>
      </c>
      <c r="AV114" s="14" t="s">
        <v>81</v>
      </c>
      <c r="AW114" s="14" t="s">
        <v>33</v>
      </c>
      <c r="AX114" s="14" t="s">
        <v>71</v>
      </c>
      <c r="AY114" s="254" t="s">
        <v>166</v>
      </c>
    </row>
    <row r="115" s="14" customFormat="1">
      <c r="A115" s="14"/>
      <c r="B115" s="244"/>
      <c r="C115" s="245"/>
      <c r="D115" s="235" t="s">
        <v>177</v>
      </c>
      <c r="E115" s="246" t="s">
        <v>19</v>
      </c>
      <c r="F115" s="247" t="s">
        <v>367</v>
      </c>
      <c r="G115" s="245"/>
      <c r="H115" s="248">
        <v>0.35999999999999999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177</v>
      </c>
      <c r="AU115" s="254" t="s">
        <v>81</v>
      </c>
      <c r="AV115" s="14" t="s">
        <v>81</v>
      </c>
      <c r="AW115" s="14" t="s">
        <v>33</v>
      </c>
      <c r="AX115" s="14" t="s">
        <v>71</v>
      </c>
      <c r="AY115" s="254" t="s">
        <v>166</v>
      </c>
    </row>
    <row r="116" s="15" customFormat="1">
      <c r="A116" s="15"/>
      <c r="B116" s="255"/>
      <c r="C116" s="256"/>
      <c r="D116" s="235" t="s">
        <v>177</v>
      </c>
      <c r="E116" s="257" t="s">
        <v>19</v>
      </c>
      <c r="F116" s="258" t="s">
        <v>180</v>
      </c>
      <c r="G116" s="256"/>
      <c r="H116" s="259">
        <v>1.0800000000000001</v>
      </c>
      <c r="I116" s="260"/>
      <c r="J116" s="256"/>
      <c r="K116" s="256"/>
      <c r="L116" s="261"/>
      <c r="M116" s="262"/>
      <c r="N116" s="263"/>
      <c r="O116" s="263"/>
      <c r="P116" s="263"/>
      <c r="Q116" s="263"/>
      <c r="R116" s="263"/>
      <c r="S116" s="263"/>
      <c r="T116" s="264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65" t="s">
        <v>177</v>
      </c>
      <c r="AU116" s="265" t="s">
        <v>81</v>
      </c>
      <c r="AV116" s="15" t="s">
        <v>173</v>
      </c>
      <c r="AW116" s="15" t="s">
        <v>33</v>
      </c>
      <c r="AX116" s="15" t="s">
        <v>79</v>
      </c>
      <c r="AY116" s="265" t="s">
        <v>166</v>
      </c>
    </row>
    <row r="117" s="2" customFormat="1" ht="16.5" customHeight="1">
      <c r="A117" s="41"/>
      <c r="B117" s="42"/>
      <c r="C117" s="215" t="s">
        <v>173</v>
      </c>
      <c r="D117" s="215" t="s">
        <v>168</v>
      </c>
      <c r="E117" s="216" t="s">
        <v>372</v>
      </c>
      <c r="F117" s="217" t="s">
        <v>373</v>
      </c>
      <c r="G117" s="218" t="s">
        <v>234</v>
      </c>
      <c r="H117" s="219">
        <v>0.0030000000000000001</v>
      </c>
      <c r="I117" s="220"/>
      <c r="J117" s="221">
        <f>ROUND(I117*H117,2)</f>
        <v>0</v>
      </c>
      <c r="K117" s="217" t="s">
        <v>172</v>
      </c>
      <c r="L117" s="47"/>
      <c r="M117" s="222" t="s">
        <v>19</v>
      </c>
      <c r="N117" s="223" t="s">
        <v>42</v>
      </c>
      <c r="O117" s="87"/>
      <c r="P117" s="224">
        <f>O117*H117</f>
        <v>0</v>
      </c>
      <c r="Q117" s="224">
        <v>1.06277</v>
      </c>
      <c r="R117" s="224">
        <f>Q117*H117</f>
        <v>0.0031883100000000002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173</v>
      </c>
      <c r="AT117" s="226" t="s">
        <v>168</v>
      </c>
      <c r="AU117" s="226" t="s">
        <v>81</v>
      </c>
      <c r="AY117" s="20" t="s">
        <v>166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79</v>
      </c>
      <c r="BK117" s="227">
        <f>ROUND(I117*H117,2)</f>
        <v>0</v>
      </c>
      <c r="BL117" s="20" t="s">
        <v>173</v>
      </c>
      <c r="BM117" s="226" t="s">
        <v>374</v>
      </c>
    </row>
    <row r="118" s="2" customFormat="1">
      <c r="A118" s="41"/>
      <c r="B118" s="42"/>
      <c r="C118" s="43"/>
      <c r="D118" s="228" t="s">
        <v>175</v>
      </c>
      <c r="E118" s="43"/>
      <c r="F118" s="229" t="s">
        <v>375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175</v>
      </c>
      <c r="AU118" s="20" t="s">
        <v>81</v>
      </c>
    </row>
    <row r="119" s="13" customFormat="1">
      <c r="A119" s="13"/>
      <c r="B119" s="233"/>
      <c r="C119" s="234"/>
      <c r="D119" s="235" t="s">
        <v>177</v>
      </c>
      <c r="E119" s="236" t="s">
        <v>19</v>
      </c>
      <c r="F119" s="237" t="s">
        <v>767</v>
      </c>
      <c r="G119" s="234"/>
      <c r="H119" s="236" t="s">
        <v>19</v>
      </c>
      <c r="I119" s="238"/>
      <c r="J119" s="234"/>
      <c r="K119" s="234"/>
      <c r="L119" s="239"/>
      <c r="M119" s="240"/>
      <c r="N119" s="241"/>
      <c r="O119" s="241"/>
      <c r="P119" s="241"/>
      <c r="Q119" s="241"/>
      <c r="R119" s="241"/>
      <c r="S119" s="241"/>
      <c r="T119" s="242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3" t="s">
        <v>177</v>
      </c>
      <c r="AU119" s="243" t="s">
        <v>81</v>
      </c>
      <c r="AV119" s="13" t="s">
        <v>79</v>
      </c>
      <c r="AW119" s="13" t="s">
        <v>33</v>
      </c>
      <c r="AX119" s="13" t="s">
        <v>71</v>
      </c>
      <c r="AY119" s="243" t="s">
        <v>166</v>
      </c>
    </row>
    <row r="120" s="13" customFormat="1">
      <c r="A120" s="13"/>
      <c r="B120" s="233"/>
      <c r="C120" s="234"/>
      <c r="D120" s="235" t="s">
        <v>177</v>
      </c>
      <c r="E120" s="236" t="s">
        <v>19</v>
      </c>
      <c r="F120" s="237" t="s">
        <v>376</v>
      </c>
      <c r="G120" s="234"/>
      <c r="H120" s="236" t="s">
        <v>19</v>
      </c>
      <c r="I120" s="238"/>
      <c r="J120" s="234"/>
      <c r="K120" s="234"/>
      <c r="L120" s="239"/>
      <c r="M120" s="240"/>
      <c r="N120" s="241"/>
      <c r="O120" s="241"/>
      <c r="P120" s="241"/>
      <c r="Q120" s="241"/>
      <c r="R120" s="241"/>
      <c r="S120" s="241"/>
      <c r="T120" s="242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3" t="s">
        <v>177</v>
      </c>
      <c r="AU120" s="243" t="s">
        <v>81</v>
      </c>
      <c r="AV120" s="13" t="s">
        <v>79</v>
      </c>
      <c r="AW120" s="13" t="s">
        <v>33</v>
      </c>
      <c r="AX120" s="13" t="s">
        <v>71</v>
      </c>
      <c r="AY120" s="243" t="s">
        <v>166</v>
      </c>
    </row>
    <row r="121" s="14" customFormat="1">
      <c r="A121" s="14"/>
      <c r="B121" s="244"/>
      <c r="C121" s="245"/>
      <c r="D121" s="235" t="s">
        <v>177</v>
      </c>
      <c r="E121" s="246" t="s">
        <v>19</v>
      </c>
      <c r="F121" s="247" t="s">
        <v>377</v>
      </c>
      <c r="G121" s="245"/>
      <c r="H121" s="248">
        <v>0.001</v>
      </c>
      <c r="I121" s="249"/>
      <c r="J121" s="245"/>
      <c r="K121" s="245"/>
      <c r="L121" s="250"/>
      <c r="M121" s="251"/>
      <c r="N121" s="252"/>
      <c r="O121" s="252"/>
      <c r="P121" s="252"/>
      <c r="Q121" s="252"/>
      <c r="R121" s="252"/>
      <c r="S121" s="252"/>
      <c r="T121" s="253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4" t="s">
        <v>177</v>
      </c>
      <c r="AU121" s="254" t="s">
        <v>81</v>
      </c>
      <c r="AV121" s="14" t="s">
        <v>81</v>
      </c>
      <c r="AW121" s="14" t="s">
        <v>33</v>
      </c>
      <c r="AX121" s="14" t="s">
        <v>71</v>
      </c>
      <c r="AY121" s="254" t="s">
        <v>166</v>
      </c>
    </row>
    <row r="122" s="14" customFormat="1">
      <c r="A122" s="14"/>
      <c r="B122" s="244"/>
      <c r="C122" s="245"/>
      <c r="D122" s="235" t="s">
        <v>177</v>
      </c>
      <c r="E122" s="246" t="s">
        <v>19</v>
      </c>
      <c r="F122" s="247" t="s">
        <v>377</v>
      </c>
      <c r="G122" s="245"/>
      <c r="H122" s="248">
        <v>0.001</v>
      </c>
      <c r="I122" s="249"/>
      <c r="J122" s="245"/>
      <c r="K122" s="245"/>
      <c r="L122" s="250"/>
      <c r="M122" s="251"/>
      <c r="N122" s="252"/>
      <c r="O122" s="252"/>
      <c r="P122" s="252"/>
      <c r="Q122" s="252"/>
      <c r="R122" s="252"/>
      <c r="S122" s="252"/>
      <c r="T122" s="253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4" t="s">
        <v>177</v>
      </c>
      <c r="AU122" s="254" t="s">
        <v>81</v>
      </c>
      <c r="AV122" s="14" t="s">
        <v>81</v>
      </c>
      <c r="AW122" s="14" t="s">
        <v>33</v>
      </c>
      <c r="AX122" s="14" t="s">
        <v>71</v>
      </c>
      <c r="AY122" s="254" t="s">
        <v>166</v>
      </c>
    </row>
    <row r="123" s="14" customFormat="1">
      <c r="A123" s="14"/>
      <c r="B123" s="244"/>
      <c r="C123" s="245"/>
      <c r="D123" s="235" t="s">
        <v>177</v>
      </c>
      <c r="E123" s="246" t="s">
        <v>19</v>
      </c>
      <c r="F123" s="247" t="s">
        <v>377</v>
      </c>
      <c r="G123" s="245"/>
      <c r="H123" s="248">
        <v>0.001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177</v>
      </c>
      <c r="AU123" s="254" t="s">
        <v>81</v>
      </c>
      <c r="AV123" s="14" t="s">
        <v>81</v>
      </c>
      <c r="AW123" s="14" t="s">
        <v>33</v>
      </c>
      <c r="AX123" s="14" t="s">
        <v>71</v>
      </c>
      <c r="AY123" s="254" t="s">
        <v>166</v>
      </c>
    </row>
    <row r="124" s="15" customFormat="1">
      <c r="A124" s="15"/>
      <c r="B124" s="255"/>
      <c r="C124" s="256"/>
      <c r="D124" s="235" t="s">
        <v>177</v>
      </c>
      <c r="E124" s="257" t="s">
        <v>19</v>
      </c>
      <c r="F124" s="258" t="s">
        <v>180</v>
      </c>
      <c r="G124" s="256"/>
      <c r="H124" s="259">
        <v>0.0030000000000000001</v>
      </c>
      <c r="I124" s="260"/>
      <c r="J124" s="256"/>
      <c r="K124" s="256"/>
      <c r="L124" s="261"/>
      <c r="M124" s="262"/>
      <c r="N124" s="263"/>
      <c r="O124" s="263"/>
      <c r="P124" s="263"/>
      <c r="Q124" s="263"/>
      <c r="R124" s="263"/>
      <c r="S124" s="263"/>
      <c r="T124" s="264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T124" s="265" t="s">
        <v>177</v>
      </c>
      <c r="AU124" s="265" t="s">
        <v>81</v>
      </c>
      <c r="AV124" s="15" t="s">
        <v>173</v>
      </c>
      <c r="AW124" s="15" t="s">
        <v>33</v>
      </c>
      <c r="AX124" s="15" t="s">
        <v>79</v>
      </c>
      <c r="AY124" s="265" t="s">
        <v>166</v>
      </c>
    </row>
    <row r="125" s="12" customFormat="1" ht="22.8" customHeight="1">
      <c r="A125" s="12"/>
      <c r="B125" s="199"/>
      <c r="C125" s="200"/>
      <c r="D125" s="201" t="s">
        <v>70</v>
      </c>
      <c r="E125" s="213" t="s">
        <v>323</v>
      </c>
      <c r="F125" s="213" t="s">
        <v>324</v>
      </c>
      <c r="G125" s="200"/>
      <c r="H125" s="200"/>
      <c r="I125" s="203"/>
      <c r="J125" s="214">
        <f>BK125</f>
        <v>0</v>
      </c>
      <c r="K125" s="200"/>
      <c r="L125" s="205"/>
      <c r="M125" s="206"/>
      <c r="N125" s="207"/>
      <c r="O125" s="207"/>
      <c r="P125" s="208">
        <f>SUM(P126:P127)</f>
        <v>0</v>
      </c>
      <c r="Q125" s="207"/>
      <c r="R125" s="208">
        <f>SUM(R126:R127)</f>
        <v>0</v>
      </c>
      <c r="S125" s="207"/>
      <c r="T125" s="209">
        <f>SUM(T126:T127)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10" t="s">
        <v>79</v>
      </c>
      <c r="AT125" s="211" t="s">
        <v>70</v>
      </c>
      <c r="AU125" s="211" t="s">
        <v>79</v>
      </c>
      <c r="AY125" s="210" t="s">
        <v>166</v>
      </c>
      <c r="BK125" s="212">
        <f>SUM(BK126:BK127)</f>
        <v>0</v>
      </c>
    </row>
    <row r="126" s="2" customFormat="1" ht="37.8" customHeight="1">
      <c r="A126" s="41"/>
      <c r="B126" s="42"/>
      <c r="C126" s="215" t="s">
        <v>198</v>
      </c>
      <c r="D126" s="215" t="s">
        <v>168</v>
      </c>
      <c r="E126" s="216" t="s">
        <v>326</v>
      </c>
      <c r="F126" s="217" t="s">
        <v>327</v>
      </c>
      <c r="G126" s="218" t="s">
        <v>234</v>
      </c>
      <c r="H126" s="219">
        <v>0.20899999999999999</v>
      </c>
      <c r="I126" s="220"/>
      <c r="J126" s="221">
        <f>ROUND(I126*H126,2)</f>
        <v>0</v>
      </c>
      <c r="K126" s="217" t="s">
        <v>172</v>
      </c>
      <c r="L126" s="47"/>
      <c r="M126" s="222" t="s">
        <v>19</v>
      </c>
      <c r="N126" s="223" t="s">
        <v>42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173</v>
      </c>
      <c r="AT126" s="226" t="s">
        <v>168</v>
      </c>
      <c r="AU126" s="226" t="s">
        <v>81</v>
      </c>
      <c r="AY126" s="20" t="s">
        <v>166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79</v>
      </c>
      <c r="BK126" s="227">
        <f>ROUND(I126*H126,2)</f>
        <v>0</v>
      </c>
      <c r="BL126" s="20" t="s">
        <v>173</v>
      </c>
      <c r="BM126" s="226" t="s">
        <v>378</v>
      </c>
    </row>
    <row r="127" s="2" customFormat="1">
      <c r="A127" s="41"/>
      <c r="B127" s="42"/>
      <c r="C127" s="43"/>
      <c r="D127" s="228" t="s">
        <v>175</v>
      </c>
      <c r="E127" s="43"/>
      <c r="F127" s="229" t="s">
        <v>329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175</v>
      </c>
      <c r="AU127" s="20" t="s">
        <v>81</v>
      </c>
    </row>
    <row r="128" s="12" customFormat="1" ht="25.92" customHeight="1">
      <c r="A128" s="12"/>
      <c r="B128" s="199"/>
      <c r="C128" s="200"/>
      <c r="D128" s="201" t="s">
        <v>70</v>
      </c>
      <c r="E128" s="202" t="s">
        <v>379</v>
      </c>
      <c r="F128" s="202" t="s">
        <v>380</v>
      </c>
      <c r="G128" s="200"/>
      <c r="H128" s="200"/>
      <c r="I128" s="203"/>
      <c r="J128" s="204">
        <f>BK128</f>
        <v>0</v>
      </c>
      <c r="K128" s="200"/>
      <c r="L128" s="205"/>
      <c r="M128" s="206"/>
      <c r="N128" s="207"/>
      <c r="O128" s="207"/>
      <c r="P128" s="208">
        <f>P129+P157+P166</f>
        <v>0</v>
      </c>
      <c r="Q128" s="207"/>
      <c r="R128" s="208">
        <f>R129+R157+R166</f>
        <v>0.035139969999999993</v>
      </c>
      <c r="S128" s="207"/>
      <c r="T128" s="209">
        <f>T129+T157+T166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0" t="s">
        <v>81</v>
      </c>
      <c r="AT128" s="211" t="s">
        <v>70</v>
      </c>
      <c r="AU128" s="211" t="s">
        <v>71</v>
      </c>
      <c r="AY128" s="210" t="s">
        <v>166</v>
      </c>
      <c r="BK128" s="212">
        <f>BK129+BK157+BK166</f>
        <v>0</v>
      </c>
    </row>
    <row r="129" s="12" customFormat="1" ht="22.8" customHeight="1">
      <c r="A129" s="12"/>
      <c r="B129" s="199"/>
      <c r="C129" s="200"/>
      <c r="D129" s="201" t="s">
        <v>70</v>
      </c>
      <c r="E129" s="213" t="s">
        <v>381</v>
      </c>
      <c r="F129" s="213" t="s">
        <v>382</v>
      </c>
      <c r="G129" s="200"/>
      <c r="H129" s="200"/>
      <c r="I129" s="203"/>
      <c r="J129" s="214">
        <f>BK129</f>
        <v>0</v>
      </c>
      <c r="K129" s="200"/>
      <c r="L129" s="205"/>
      <c r="M129" s="206"/>
      <c r="N129" s="207"/>
      <c r="O129" s="207"/>
      <c r="P129" s="208">
        <f>SUM(P130:P156)</f>
        <v>0</v>
      </c>
      <c r="Q129" s="207"/>
      <c r="R129" s="208">
        <f>SUM(R130:R156)</f>
        <v>0.032858319999999996</v>
      </c>
      <c r="S129" s="207"/>
      <c r="T129" s="209">
        <f>SUM(T130:T156)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10" t="s">
        <v>81</v>
      </c>
      <c r="AT129" s="211" t="s">
        <v>70</v>
      </c>
      <c r="AU129" s="211" t="s">
        <v>79</v>
      </c>
      <c r="AY129" s="210" t="s">
        <v>166</v>
      </c>
      <c r="BK129" s="212">
        <f>SUM(BK130:BK156)</f>
        <v>0</v>
      </c>
    </row>
    <row r="130" s="2" customFormat="1" ht="16.5" customHeight="1">
      <c r="A130" s="41"/>
      <c r="B130" s="42"/>
      <c r="C130" s="215" t="s">
        <v>213</v>
      </c>
      <c r="D130" s="215" t="s">
        <v>168</v>
      </c>
      <c r="E130" s="216" t="s">
        <v>383</v>
      </c>
      <c r="F130" s="217" t="s">
        <v>384</v>
      </c>
      <c r="G130" s="218" t="s">
        <v>385</v>
      </c>
      <c r="H130" s="219">
        <v>30.972000000000001</v>
      </c>
      <c r="I130" s="220"/>
      <c r="J130" s="221">
        <f>ROUND(I130*H130,2)</f>
        <v>0</v>
      </c>
      <c r="K130" s="217" t="s">
        <v>172</v>
      </c>
      <c r="L130" s="47"/>
      <c r="M130" s="222" t="s">
        <v>19</v>
      </c>
      <c r="N130" s="223" t="s">
        <v>42</v>
      </c>
      <c r="O130" s="87"/>
      <c r="P130" s="224">
        <f>O130*H130</f>
        <v>0</v>
      </c>
      <c r="Q130" s="224">
        <v>6.0000000000000002E-05</v>
      </c>
      <c r="R130" s="224">
        <f>Q130*H130</f>
        <v>0.0018583200000000001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315</v>
      </c>
      <c r="AT130" s="226" t="s">
        <v>168</v>
      </c>
      <c r="AU130" s="226" t="s">
        <v>81</v>
      </c>
      <c r="AY130" s="20" t="s">
        <v>166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79</v>
      </c>
      <c r="BK130" s="227">
        <f>ROUND(I130*H130,2)</f>
        <v>0</v>
      </c>
      <c r="BL130" s="20" t="s">
        <v>315</v>
      </c>
      <c r="BM130" s="226" t="s">
        <v>386</v>
      </c>
    </row>
    <row r="131" s="2" customFormat="1">
      <c r="A131" s="41"/>
      <c r="B131" s="42"/>
      <c r="C131" s="43"/>
      <c r="D131" s="228" t="s">
        <v>175</v>
      </c>
      <c r="E131" s="43"/>
      <c r="F131" s="229" t="s">
        <v>387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175</v>
      </c>
      <c r="AU131" s="20" t="s">
        <v>81</v>
      </c>
    </row>
    <row r="132" s="13" customFormat="1">
      <c r="A132" s="13"/>
      <c r="B132" s="233"/>
      <c r="C132" s="234"/>
      <c r="D132" s="235" t="s">
        <v>177</v>
      </c>
      <c r="E132" s="236" t="s">
        <v>19</v>
      </c>
      <c r="F132" s="237" t="s">
        <v>767</v>
      </c>
      <c r="G132" s="234"/>
      <c r="H132" s="236" t="s">
        <v>19</v>
      </c>
      <c r="I132" s="238"/>
      <c r="J132" s="234"/>
      <c r="K132" s="234"/>
      <c r="L132" s="239"/>
      <c r="M132" s="240"/>
      <c r="N132" s="241"/>
      <c r="O132" s="241"/>
      <c r="P132" s="241"/>
      <c r="Q132" s="241"/>
      <c r="R132" s="241"/>
      <c r="S132" s="241"/>
      <c r="T132" s="242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3" t="s">
        <v>177</v>
      </c>
      <c r="AU132" s="243" t="s">
        <v>81</v>
      </c>
      <c r="AV132" s="13" t="s">
        <v>79</v>
      </c>
      <c r="AW132" s="13" t="s">
        <v>33</v>
      </c>
      <c r="AX132" s="13" t="s">
        <v>71</v>
      </c>
      <c r="AY132" s="243" t="s">
        <v>166</v>
      </c>
    </row>
    <row r="133" s="13" customFormat="1">
      <c r="A133" s="13"/>
      <c r="B133" s="233"/>
      <c r="C133" s="234"/>
      <c r="D133" s="235" t="s">
        <v>177</v>
      </c>
      <c r="E133" s="236" t="s">
        <v>19</v>
      </c>
      <c r="F133" s="237" t="s">
        <v>388</v>
      </c>
      <c r="G133" s="234"/>
      <c r="H133" s="236" t="s">
        <v>19</v>
      </c>
      <c r="I133" s="238"/>
      <c r="J133" s="234"/>
      <c r="K133" s="234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177</v>
      </c>
      <c r="AU133" s="243" t="s">
        <v>81</v>
      </c>
      <c r="AV133" s="13" t="s">
        <v>79</v>
      </c>
      <c r="AW133" s="13" t="s">
        <v>33</v>
      </c>
      <c r="AX133" s="13" t="s">
        <v>71</v>
      </c>
      <c r="AY133" s="243" t="s">
        <v>166</v>
      </c>
    </row>
    <row r="134" s="14" customFormat="1">
      <c r="A134" s="14"/>
      <c r="B134" s="244"/>
      <c r="C134" s="245"/>
      <c r="D134" s="235" t="s">
        <v>177</v>
      </c>
      <c r="E134" s="246" t="s">
        <v>19</v>
      </c>
      <c r="F134" s="247" t="s">
        <v>769</v>
      </c>
      <c r="G134" s="245"/>
      <c r="H134" s="248">
        <v>4.0739999999999998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4" t="s">
        <v>177</v>
      </c>
      <c r="AU134" s="254" t="s">
        <v>81</v>
      </c>
      <c r="AV134" s="14" t="s">
        <v>81</v>
      </c>
      <c r="AW134" s="14" t="s">
        <v>33</v>
      </c>
      <c r="AX134" s="14" t="s">
        <v>71</v>
      </c>
      <c r="AY134" s="254" t="s">
        <v>166</v>
      </c>
    </row>
    <row r="135" s="13" customFormat="1">
      <c r="A135" s="13"/>
      <c r="B135" s="233"/>
      <c r="C135" s="234"/>
      <c r="D135" s="235" t="s">
        <v>177</v>
      </c>
      <c r="E135" s="236" t="s">
        <v>19</v>
      </c>
      <c r="F135" s="237" t="s">
        <v>770</v>
      </c>
      <c r="G135" s="234"/>
      <c r="H135" s="236" t="s">
        <v>19</v>
      </c>
      <c r="I135" s="238"/>
      <c r="J135" s="234"/>
      <c r="K135" s="234"/>
      <c r="L135" s="239"/>
      <c r="M135" s="240"/>
      <c r="N135" s="241"/>
      <c r="O135" s="241"/>
      <c r="P135" s="241"/>
      <c r="Q135" s="241"/>
      <c r="R135" s="241"/>
      <c r="S135" s="241"/>
      <c r="T135" s="24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3" t="s">
        <v>177</v>
      </c>
      <c r="AU135" s="243" t="s">
        <v>81</v>
      </c>
      <c r="AV135" s="13" t="s">
        <v>79</v>
      </c>
      <c r="AW135" s="13" t="s">
        <v>33</v>
      </c>
      <c r="AX135" s="13" t="s">
        <v>71</v>
      </c>
      <c r="AY135" s="243" t="s">
        <v>166</v>
      </c>
    </row>
    <row r="136" s="14" customFormat="1">
      <c r="A136" s="14"/>
      <c r="B136" s="244"/>
      <c r="C136" s="245"/>
      <c r="D136" s="235" t="s">
        <v>177</v>
      </c>
      <c r="E136" s="246" t="s">
        <v>19</v>
      </c>
      <c r="F136" s="247" t="s">
        <v>771</v>
      </c>
      <c r="G136" s="245"/>
      <c r="H136" s="248">
        <v>25.600000000000001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177</v>
      </c>
      <c r="AU136" s="254" t="s">
        <v>81</v>
      </c>
      <c r="AV136" s="14" t="s">
        <v>81</v>
      </c>
      <c r="AW136" s="14" t="s">
        <v>33</v>
      </c>
      <c r="AX136" s="14" t="s">
        <v>71</v>
      </c>
      <c r="AY136" s="254" t="s">
        <v>166</v>
      </c>
    </row>
    <row r="137" s="13" customFormat="1">
      <c r="A137" s="13"/>
      <c r="B137" s="233"/>
      <c r="C137" s="234"/>
      <c r="D137" s="235" t="s">
        <v>177</v>
      </c>
      <c r="E137" s="236" t="s">
        <v>19</v>
      </c>
      <c r="F137" s="237" t="s">
        <v>390</v>
      </c>
      <c r="G137" s="234"/>
      <c r="H137" s="236" t="s">
        <v>19</v>
      </c>
      <c r="I137" s="238"/>
      <c r="J137" s="234"/>
      <c r="K137" s="234"/>
      <c r="L137" s="239"/>
      <c r="M137" s="240"/>
      <c r="N137" s="241"/>
      <c r="O137" s="241"/>
      <c r="P137" s="241"/>
      <c r="Q137" s="241"/>
      <c r="R137" s="241"/>
      <c r="S137" s="241"/>
      <c r="T137" s="24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3" t="s">
        <v>177</v>
      </c>
      <c r="AU137" s="243" t="s">
        <v>81</v>
      </c>
      <c r="AV137" s="13" t="s">
        <v>79</v>
      </c>
      <c r="AW137" s="13" t="s">
        <v>33</v>
      </c>
      <c r="AX137" s="13" t="s">
        <v>71</v>
      </c>
      <c r="AY137" s="243" t="s">
        <v>166</v>
      </c>
    </row>
    <row r="138" s="14" customFormat="1">
      <c r="A138" s="14"/>
      <c r="B138" s="244"/>
      <c r="C138" s="245"/>
      <c r="D138" s="235" t="s">
        <v>177</v>
      </c>
      <c r="E138" s="246" t="s">
        <v>19</v>
      </c>
      <c r="F138" s="247" t="s">
        <v>772</v>
      </c>
      <c r="G138" s="245"/>
      <c r="H138" s="248">
        <v>1.298</v>
      </c>
      <c r="I138" s="249"/>
      <c r="J138" s="245"/>
      <c r="K138" s="245"/>
      <c r="L138" s="250"/>
      <c r="M138" s="251"/>
      <c r="N138" s="252"/>
      <c r="O138" s="252"/>
      <c r="P138" s="252"/>
      <c r="Q138" s="252"/>
      <c r="R138" s="252"/>
      <c r="S138" s="252"/>
      <c r="T138" s="253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4" t="s">
        <v>177</v>
      </c>
      <c r="AU138" s="254" t="s">
        <v>81</v>
      </c>
      <c r="AV138" s="14" t="s">
        <v>81</v>
      </c>
      <c r="AW138" s="14" t="s">
        <v>33</v>
      </c>
      <c r="AX138" s="14" t="s">
        <v>71</v>
      </c>
      <c r="AY138" s="254" t="s">
        <v>166</v>
      </c>
    </row>
    <row r="139" s="15" customFormat="1">
      <c r="A139" s="15"/>
      <c r="B139" s="255"/>
      <c r="C139" s="256"/>
      <c r="D139" s="235" t="s">
        <v>177</v>
      </c>
      <c r="E139" s="257" t="s">
        <v>19</v>
      </c>
      <c r="F139" s="258" t="s">
        <v>180</v>
      </c>
      <c r="G139" s="256"/>
      <c r="H139" s="259">
        <v>30.972000000000001</v>
      </c>
      <c r="I139" s="260"/>
      <c r="J139" s="256"/>
      <c r="K139" s="256"/>
      <c r="L139" s="261"/>
      <c r="M139" s="262"/>
      <c r="N139" s="263"/>
      <c r="O139" s="263"/>
      <c r="P139" s="263"/>
      <c r="Q139" s="263"/>
      <c r="R139" s="263"/>
      <c r="S139" s="263"/>
      <c r="T139" s="264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65" t="s">
        <v>177</v>
      </c>
      <c r="AU139" s="265" t="s">
        <v>81</v>
      </c>
      <c r="AV139" s="15" t="s">
        <v>173</v>
      </c>
      <c r="AW139" s="15" t="s">
        <v>33</v>
      </c>
      <c r="AX139" s="15" t="s">
        <v>79</v>
      </c>
      <c r="AY139" s="265" t="s">
        <v>166</v>
      </c>
    </row>
    <row r="140" s="2" customFormat="1" ht="16.5" customHeight="1">
      <c r="A140" s="41"/>
      <c r="B140" s="42"/>
      <c r="C140" s="283" t="s">
        <v>179</v>
      </c>
      <c r="D140" s="283" t="s">
        <v>392</v>
      </c>
      <c r="E140" s="284" t="s">
        <v>393</v>
      </c>
      <c r="F140" s="285" t="s">
        <v>394</v>
      </c>
      <c r="G140" s="286" t="s">
        <v>234</v>
      </c>
      <c r="H140" s="287">
        <v>0.0040000000000000001</v>
      </c>
      <c r="I140" s="288"/>
      <c r="J140" s="289">
        <f>ROUND(I140*H140,2)</f>
        <v>0</v>
      </c>
      <c r="K140" s="285" t="s">
        <v>172</v>
      </c>
      <c r="L140" s="290"/>
      <c r="M140" s="291" t="s">
        <v>19</v>
      </c>
      <c r="N140" s="292" t="s">
        <v>42</v>
      </c>
      <c r="O140" s="87"/>
      <c r="P140" s="224">
        <f>O140*H140</f>
        <v>0</v>
      </c>
      <c r="Q140" s="224">
        <v>1</v>
      </c>
      <c r="R140" s="224">
        <f>Q140*H140</f>
        <v>0.0040000000000000001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395</v>
      </c>
      <c r="AT140" s="226" t="s">
        <v>392</v>
      </c>
      <c r="AU140" s="226" t="s">
        <v>81</v>
      </c>
      <c r="AY140" s="20" t="s">
        <v>166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79</v>
      </c>
      <c r="BK140" s="227">
        <f>ROUND(I140*H140,2)</f>
        <v>0</v>
      </c>
      <c r="BL140" s="20" t="s">
        <v>315</v>
      </c>
      <c r="BM140" s="226" t="s">
        <v>396</v>
      </c>
    </row>
    <row r="141" s="13" customFormat="1">
      <c r="A141" s="13"/>
      <c r="B141" s="233"/>
      <c r="C141" s="234"/>
      <c r="D141" s="235" t="s">
        <v>177</v>
      </c>
      <c r="E141" s="236" t="s">
        <v>19</v>
      </c>
      <c r="F141" s="237" t="s">
        <v>767</v>
      </c>
      <c r="G141" s="234"/>
      <c r="H141" s="236" t="s">
        <v>19</v>
      </c>
      <c r="I141" s="238"/>
      <c r="J141" s="234"/>
      <c r="K141" s="234"/>
      <c r="L141" s="239"/>
      <c r="M141" s="240"/>
      <c r="N141" s="241"/>
      <c r="O141" s="241"/>
      <c r="P141" s="241"/>
      <c r="Q141" s="241"/>
      <c r="R141" s="241"/>
      <c r="S141" s="241"/>
      <c r="T141" s="242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3" t="s">
        <v>177</v>
      </c>
      <c r="AU141" s="243" t="s">
        <v>81</v>
      </c>
      <c r="AV141" s="13" t="s">
        <v>79</v>
      </c>
      <c r="AW141" s="13" t="s">
        <v>33</v>
      </c>
      <c r="AX141" s="13" t="s">
        <v>71</v>
      </c>
      <c r="AY141" s="243" t="s">
        <v>166</v>
      </c>
    </row>
    <row r="142" s="13" customFormat="1">
      <c r="A142" s="13"/>
      <c r="B142" s="233"/>
      <c r="C142" s="234"/>
      <c r="D142" s="235" t="s">
        <v>177</v>
      </c>
      <c r="E142" s="236" t="s">
        <v>19</v>
      </c>
      <c r="F142" s="237" t="s">
        <v>388</v>
      </c>
      <c r="G142" s="234"/>
      <c r="H142" s="236" t="s">
        <v>19</v>
      </c>
      <c r="I142" s="238"/>
      <c r="J142" s="234"/>
      <c r="K142" s="234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177</v>
      </c>
      <c r="AU142" s="243" t="s">
        <v>81</v>
      </c>
      <c r="AV142" s="13" t="s">
        <v>79</v>
      </c>
      <c r="AW142" s="13" t="s">
        <v>33</v>
      </c>
      <c r="AX142" s="13" t="s">
        <v>71</v>
      </c>
      <c r="AY142" s="243" t="s">
        <v>166</v>
      </c>
    </row>
    <row r="143" s="14" customFormat="1">
      <c r="A143" s="14"/>
      <c r="B143" s="244"/>
      <c r="C143" s="245"/>
      <c r="D143" s="235" t="s">
        <v>177</v>
      </c>
      <c r="E143" s="246" t="s">
        <v>19</v>
      </c>
      <c r="F143" s="247" t="s">
        <v>773</v>
      </c>
      <c r="G143" s="245"/>
      <c r="H143" s="248">
        <v>0.0040000000000000001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177</v>
      </c>
      <c r="AU143" s="254" t="s">
        <v>81</v>
      </c>
      <c r="AV143" s="14" t="s">
        <v>81</v>
      </c>
      <c r="AW143" s="14" t="s">
        <v>33</v>
      </c>
      <c r="AX143" s="14" t="s">
        <v>71</v>
      </c>
      <c r="AY143" s="254" t="s">
        <v>166</v>
      </c>
    </row>
    <row r="144" s="15" customFormat="1">
      <c r="A144" s="15"/>
      <c r="B144" s="255"/>
      <c r="C144" s="256"/>
      <c r="D144" s="235" t="s">
        <v>177</v>
      </c>
      <c r="E144" s="257" t="s">
        <v>19</v>
      </c>
      <c r="F144" s="258" t="s">
        <v>180</v>
      </c>
      <c r="G144" s="256"/>
      <c r="H144" s="259">
        <v>0.0040000000000000001</v>
      </c>
      <c r="I144" s="260"/>
      <c r="J144" s="256"/>
      <c r="K144" s="256"/>
      <c r="L144" s="261"/>
      <c r="M144" s="262"/>
      <c r="N144" s="263"/>
      <c r="O144" s="263"/>
      <c r="P144" s="263"/>
      <c r="Q144" s="263"/>
      <c r="R144" s="263"/>
      <c r="S144" s="263"/>
      <c r="T144" s="264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T144" s="265" t="s">
        <v>177</v>
      </c>
      <c r="AU144" s="265" t="s">
        <v>81</v>
      </c>
      <c r="AV144" s="15" t="s">
        <v>173</v>
      </c>
      <c r="AW144" s="15" t="s">
        <v>33</v>
      </c>
      <c r="AX144" s="15" t="s">
        <v>79</v>
      </c>
      <c r="AY144" s="265" t="s">
        <v>166</v>
      </c>
    </row>
    <row r="145" s="2" customFormat="1" ht="16.5" customHeight="1">
      <c r="A145" s="41"/>
      <c r="B145" s="42"/>
      <c r="C145" s="283" t="s">
        <v>226</v>
      </c>
      <c r="D145" s="283" t="s">
        <v>392</v>
      </c>
      <c r="E145" s="284" t="s">
        <v>774</v>
      </c>
      <c r="F145" s="285" t="s">
        <v>775</v>
      </c>
      <c r="G145" s="286" t="s">
        <v>234</v>
      </c>
      <c r="H145" s="287">
        <v>0.025999999999999999</v>
      </c>
      <c r="I145" s="288"/>
      <c r="J145" s="289">
        <f>ROUND(I145*H145,2)</f>
        <v>0</v>
      </c>
      <c r="K145" s="285" t="s">
        <v>476</v>
      </c>
      <c r="L145" s="290"/>
      <c r="M145" s="291" t="s">
        <v>19</v>
      </c>
      <c r="N145" s="292" t="s">
        <v>42</v>
      </c>
      <c r="O145" s="87"/>
      <c r="P145" s="224">
        <f>O145*H145</f>
        <v>0</v>
      </c>
      <c r="Q145" s="224">
        <v>1</v>
      </c>
      <c r="R145" s="224">
        <f>Q145*H145</f>
        <v>0.025999999999999999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395</v>
      </c>
      <c r="AT145" s="226" t="s">
        <v>392</v>
      </c>
      <c r="AU145" s="226" t="s">
        <v>81</v>
      </c>
      <c r="AY145" s="20" t="s">
        <v>166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79</v>
      </c>
      <c r="BK145" s="227">
        <f>ROUND(I145*H145,2)</f>
        <v>0</v>
      </c>
      <c r="BL145" s="20" t="s">
        <v>315</v>
      </c>
      <c r="BM145" s="226" t="s">
        <v>776</v>
      </c>
    </row>
    <row r="146" s="13" customFormat="1">
      <c r="A146" s="13"/>
      <c r="B146" s="233"/>
      <c r="C146" s="234"/>
      <c r="D146" s="235" t="s">
        <v>177</v>
      </c>
      <c r="E146" s="236" t="s">
        <v>19</v>
      </c>
      <c r="F146" s="237" t="s">
        <v>767</v>
      </c>
      <c r="G146" s="234"/>
      <c r="H146" s="236" t="s">
        <v>19</v>
      </c>
      <c r="I146" s="238"/>
      <c r="J146" s="234"/>
      <c r="K146" s="234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177</v>
      </c>
      <c r="AU146" s="243" t="s">
        <v>81</v>
      </c>
      <c r="AV146" s="13" t="s">
        <v>79</v>
      </c>
      <c r="AW146" s="13" t="s">
        <v>33</v>
      </c>
      <c r="AX146" s="13" t="s">
        <v>71</v>
      </c>
      <c r="AY146" s="243" t="s">
        <v>166</v>
      </c>
    </row>
    <row r="147" s="13" customFormat="1">
      <c r="A147" s="13"/>
      <c r="B147" s="233"/>
      <c r="C147" s="234"/>
      <c r="D147" s="235" t="s">
        <v>177</v>
      </c>
      <c r="E147" s="236" t="s">
        <v>19</v>
      </c>
      <c r="F147" s="237" t="s">
        <v>770</v>
      </c>
      <c r="G147" s="234"/>
      <c r="H147" s="236" t="s">
        <v>19</v>
      </c>
      <c r="I147" s="238"/>
      <c r="J147" s="234"/>
      <c r="K147" s="234"/>
      <c r="L147" s="239"/>
      <c r="M147" s="240"/>
      <c r="N147" s="241"/>
      <c r="O147" s="241"/>
      <c r="P147" s="241"/>
      <c r="Q147" s="241"/>
      <c r="R147" s="241"/>
      <c r="S147" s="241"/>
      <c r="T147" s="24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3" t="s">
        <v>177</v>
      </c>
      <c r="AU147" s="243" t="s">
        <v>81</v>
      </c>
      <c r="AV147" s="13" t="s">
        <v>79</v>
      </c>
      <c r="AW147" s="13" t="s">
        <v>33</v>
      </c>
      <c r="AX147" s="13" t="s">
        <v>71</v>
      </c>
      <c r="AY147" s="243" t="s">
        <v>166</v>
      </c>
    </row>
    <row r="148" s="14" customFormat="1">
      <c r="A148" s="14"/>
      <c r="B148" s="244"/>
      <c r="C148" s="245"/>
      <c r="D148" s="235" t="s">
        <v>177</v>
      </c>
      <c r="E148" s="246" t="s">
        <v>19</v>
      </c>
      <c r="F148" s="247" t="s">
        <v>777</v>
      </c>
      <c r="G148" s="245"/>
      <c r="H148" s="248">
        <v>0.025999999999999999</v>
      </c>
      <c r="I148" s="249"/>
      <c r="J148" s="245"/>
      <c r="K148" s="245"/>
      <c r="L148" s="250"/>
      <c r="M148" s="251"/>
      <c r="N148" s="252"/>
      <c r="O148" s="252"/>
      <c r="P148" s="252"/>
      <c r="Q148" s="252"/>
      <c r="R148" s="252"/>
      <c r="S148" s="252"/>
      <c r="T148" s="253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4" t="s">
        <v>177</v>
      </c>
      <c r="AU148" s="254" t="s">
        <v>81</v>
      </c>
      <c r="AV148" s="14" t="s">
        <v>81</v>
      </c>
      <c r="AW148" s="14" t="s">
        <v>33</v>
      </c>
      <c r="AX148" s="14" t="s">
        <v>71</v>
      </c>
      <c r="AY148" s="254" t="s">
        <v>166</v>
      </c>
    </row>
    <row r="149" s="15" customFormat="1">
      <c r="A149" s="15"/>
      <c r="B149" s="255"/>
      <c r="C149" s="256"/>
      <c r="D149" s="235" t="s">
        <v>177</v>
      </c>
      <c r="E149" s="257" t="s">
        <v>19</v>
      </c>
      <c r="F149" s="258" t="s">
        <v>180</v>
      </c>
      <c r="G149" s="256"/>
      <c r="H149" s="259">
        <v>0.025999999999999999</v>
      </c>
      <c r="I149" s="260"/>
      <c r="J149" s="256"/>
      <c r="K149" s="256"/>
      <c r="L149" s="261"/>
      <c r="M149" s="262"/>
      <c r="N149" s="263"/>
      <c r="O149" s="263"/>
      <c r="P149" s="263"/>
      <c r="Q149" s="263"/>
      <c r="R149" s="263"/>
      <c r="S149" s="263"/>
      <c r="T149" s="264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5" t="s">
        <v>177</v>
      </c>
      <c r="AU149" s="265" t="s">
        <v>81</v>
      </c>
      <c r="AV149" s="15" t="s">
        <v>173</v>
      </c>
      <c r="AW149" s="15" t="s">
        <v>33</v>
      </c>
      <c r="AX149" s="15" t="s">
        <v>79</v>
      </c>
      <c r="AY149" s="265" t="s">
        <v>166</v>
      </c>
    </row>
    <row r="150" s="2" customFormat="1" ht="16.5" customHeight="1">
      <c r="A150" s="41"/>
      <c r="B150" s="42"/>
      <c r="C150" s="283" t="s">
        <v>231</v>
      </c>
      <c r="D150" s="283" t="s">
        <v>392</v>
      </c>
      <c r="E150" s="284" t="s">
        <v>398</v>
      </c>
      <c r="F150" s="285" t="s">
        <v>399</v>
      </c>
      <c r="G150" s="286" t="s">
        <v>234</v>
      </c>
      <c r="H150" s="287">
        <v>0.001</v>
      </c>
      <c r="I150" s="288"/>
      <c r="J150" s="289">
        <f>ROUND(I150*H150,2)</f>
        <v>0</v>
      </c>
      <c r="K150" s="285" t="s">
        <v>172</v>
      </c>
      <c r="L150" s="290"/>
      <c r="M150" s="291" t="s">
        <v>19</v>
      </c>
      <c r="N150" s="292" t="s">
        <v>42</v>
      </c>
      <c r="O150" s="87"/>
      <c r="P150" s="224">
        <f>O150*H150</f>
        <v>0</v>
      </c>
      <c r="Q150" s="224">
        <v>1</v>
      </c>
      <c r="R150" s="224">
        <f>Q150*H150</f>
        <v>0.001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395</v>
      </c>
      <c r="AT150" s="226" t="s">
        <v>392</v>
      </c>
      <c r="AU150" s="226" t="s">
        <v>81</v>
      </c>
      <c r="AY150" s="20" t="s">
        <v>166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79</v>
      </c>
      <c r="BK150" s="227">
        <f>ROUND(I150*H150,2)</f>
        <v>0</v>
      </c>
      <c r="BL150" s="20" t="s">
        <v>315</v>
      </c>
      <c r="BM150" s="226" t="s">
        <v>400</v>
      </c>
    </row>
    <row r="151" s="13" customFormat="1">
      <c r="A151" s="13"/>
      <c r="B151" s="233"/>
      <c r="C151" s="234"/>
      <c r="D151" s="235" t="s">
        <v>177</v>
      </c>
      <c r="E151" s="236" t="s">
        <v>19</v>
      </c>
      <c r="F151" s="237" t="s">
        <v>767</v>
      </c>
      <c r="G151" s="234"/>
      <c r="H151" s="236" t="s">
        <v>19</v>
      </c>
      <c r="I151" s="238"/>
      <c r="J151" s="234"/>
      <c r="K151" s="234"/>
      <c r="L151" s="239"/>
      <c r="M151" s="240"/>
      <c r="N151" s="241"/>
      <c r="O151" s="241"/>
      <c r="P151" s="241"/>
      <c r="Q151" s="241"/>
      <c r="R151" s="241"/>
      <c r="S151" s="241"/>
      <c r="T151" s="242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3" t="s">
        <v>177</v>
      </c>
      <c r="AU151" s="243" t="s">
        <v>81</v>
      </c>
      <c r="AV151" s="13" t="s">
        <v>79</v>
      </c>
      <c r="AW151" s="13" t="s">
        <v>33</v>
      </c>
      <c r="AX151" s="13" t="s">
        <v>71</v>
      </c>
      <c r="AY151" s="243" t="s">
        <v>166</v>
      </c>
    </row>
    <row r="152" s="13" customFormat="1">
      <c r="A152" s="13"/>
      <c r="B152" s="233"/>
      <c r="C152" s="234"/>
      <c r="D152" s="235" t="s">
        <v>177</v>
      </c>
      <c r="E152" s="236" t="s">
        <v>19</v>
      </c>
      <c r="F152" s="237" t="s">
        <v>390</v>
      </c>
      <c r="G152" s="234"/>
      <c r="H152" s="236" t="s">
        <v>19</v>
      </c>
      <c r="I152" s="238"/>
      <c r="J152" s="234"/>
      <c r="K152" s="234"/>
      <c r="L152" s="239"/>
      <c r="M152" s="240"/>
      <c r="N152" s="241"/>
      <c r="O152" s="241"/>
      <c r="P152" s="241"/>
      <c r="Q152" s="241"/>
      <c r="R152" s="241"/>
      <c r="S152" s="241"/>
      <c r="T152" s="242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3" t="s">
        <v>177</v>
      </c>
      <c r="AU152" s="243" t="s">
        <v>81</v>
      </c>
      <c r="AV152" s="13" t="s">
        <v>79</v>
      </c>
      <c r="AW152" s="13" t="s">
        <v>33</v>
      </c>
      <c r="AX152" s="13" t="s">
        <v>71</v>
      </c>
      <c r="AY152" s="243" t="s">
        <v>166</v>
      </c>
    </row>
    <row r="153" s="14" customFormat="1">
      <c r="A153" s="14"/>
      <c r="B153" s="244"/>
      <c r="C153" s="245"/>
      <c r="D153" s="235" t="s">
        <v>177</v>
      </c>
      <c r="E153" s="246" t="s">
        <v>19</v>
      </c>
      <c r="F153" s="247" t="s">
        <v>778</v>
      </c>
      <c r="G153" s="245"/>
      <c r="H153" s="248">
        <v>0.001</v>
      </c>
      <c r="I153" s="249"/>
      <c r="J153" s="245"/>
      <c r="K153" s="245"/>
      <c r="L153" s="250"/>
      <c r="M153" s="251"/>
      <c r="N153" s="252"/>
      <c r="O153" s="252"/>
      <c r="P153" s="252"/>
      <c r="Q153" s="252"/>
      <c r="R153" s="252"/>
      <c r="S153" s="252"/>
      <c r="T153" s="253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4" t="s">
        <v>177</v>
      </c>
      <c r="AU153" s="254" t="s">
        <v>81</v>
      </c>
      <c r="AV153" s="14" t="s">
        <v>81</v>
      </c>
      <c r="AW153" s="14" t="s">
        <v>33</v>
      </c>
      <c r="AX153" s="14" t="s">
        <v>71</v>
      </c>
      <c r="AY153" s="254" t="s">
        <v>166</v>
      </c>
    </row>
    <row r="154" s="15" customFormat="1">
      <c r="A154" s="15"/>
      <c r="B154" s="255"/>
      <c r="C154" s="256"/>
      <c r="D154" s="235" t="s">
        <v>177</v>
      </c>
      <c r="E154" s="257" t="s">
        <v>19</v>
      </c>
      <c r="F154" s="258" t="s">
        <v>180</v>
      </c>
      <c r="G154" s="256"/>
      <c r="H154" s="259">
        <v>0.001</v>
      </c>
      <c r="I154" s="260"/>
      <c r="J154" s="256"/>
      <c r="K154" s="256"/>
      <c r="L154" s="261"/>
      <c r="M154" s="262"/>
      <c r="N154" s="263"/>
      <c r="O154" s="263"/>
      <c r="P154" s="263"/>
      <c r="Q154" s="263"/>
      <c r="R154" s="263"/>
      <c r="S154" s="263"/>
      <c r="T154" s="264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5" t="s">
        <v>177</v>
      </c>
      <c r="AU154" s="265" t="s">
        <v>81</v>
      </c>
      <c r="AV154" s="15" t="s">
        <v>173</v>
      </c>
      <c r="AW154" s="15" t="s">
        <v>33</v>
      </c>
      <c r="AX154" s="15" t="s">
        <v>79</v>
      </c>
      <c r="AY154" s="265" t="s">
        <v>166</v>
      </c>
    </row>
    <row r="155" s="2" customFormat="1" ht="24.15" customHeight="1">
      <c r="A155" s="41"/>
      <c r="B155" s="42"/>
      <c r="C155" s="215" t="s">
        <v>238</v>
      </c>
      <c r="D155" s="215" t="s">
        <v>168</v>
      </c>
      <c r="E155" s="216" t="s">
        <v>402</v>
      </c>
      <c r="F155" s="217" t="s">
        <v>403</v>
      </c>
      <c r="G155" s="218" t="s">
        <v>234</v>
      </c>
      <c r="H155" s="219">
        <v>0.033000000000000002</v>
      </c>
      <c r="I155" s="220"/>
      <c r="J155" s="221">
        <f>ROUND(I155*H155,2)</f>
        <v>0</v>
      </c>
      <c r="K155" s="217" t="s">
        <v>172</v>
      </c>
      <c r="L155" s="47"/>
      <c r="M155" s="222" t="s">
        <v>19</v>
      </c>
      <c r="N155" s="223" t="s">
        <v>42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315</v>
      </c>
      <c r="AT155" s="226" t="s">
        <v>168</v>
      </c>
      <c r="AU155" s="226" t="s">
        <v>81</v>
      </c>
      <c r="AY155" s="20" t="s">
        <v>166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79</v>
      </c>
      <c r="BK155" s="227">
        <f>ROUND(I155*H155,2)</f>
        <v>0</v>
      </c>
      <c r="BL155" s="20" t="s">
        <v>315</v>
      </c>
      <c r="BM155" s="226" t="s">
        <v>404</v>
      </c>
    </row>
    <row r="156" s="2" customFormat="1">
      <c r="A156" s="41"/>
      <c r="B156" s="42"/>
      <c r="C156" s="43"/>
      <c r="D156" s="228" t="s">
        <v>175</v>
      </c>
      <c r="E156" s="43"/>
      <c r="F156" s="229" t="s">
        <v>405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175</v>
      </c>
      <c r="AU156" s="20" t="s">
        <v>81</v>
      </c>
    </row>
    <row r="157" s="12" customFormat="1" ht="22.8" customHeight="1">
      <c r="A157" s="12"/>
      <c r="B157" s="199"/>
      <c r="C157" s="200"/>
      <c r="D157" s="201" t="s">
        <v>70</v>
      </c>
      <c r="E157" s="213" t="s">
        <v>406</v>
      </c>
      <c r="F157" s="213" t="s">
        <v>407</v>
      </c>
      <c r="G157" s="200"/>
      <c r="H157" s="200"/>
      <c r="I157" s="203"/>
      <c r="J157" s="214">
        <f>BK157</f>
        <v>0</v>
      </c>
      <c r="K157" s="200"/>
      <c r="L157" s="205"/>
      <c r="M157" s="206"/>
      <c r="N157" s="207"/>
      <c r="O157" s="207"/>
      <c r="P157" s="208">
        <f>SUM(P158:P165)</f>
        <v>0</v>
      </c>
      <c r="Q157" s="207"/>
      <c r="R157" s="208">
        <f>SUM(R158:R165)</f>
        <v>0.00013356000000000002</v>
      </c>
      <c r="S157" s="207"/>
      <c r="T157" s="209">
        <f>SUM(T158:T165)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10" t="s">
        <v>81</v>
      </c>
      <c r="AT157" s="211" t="s">
        <v>70</v>
      </c>
      <c r="AU157" s="211" t="s">
        <v>79</v>
      </c>
      <c r="AY157" s="210" t="s">
        <v>166</v>
      </c>
      <c r="BK157" s="212">
        <f>SUM(BK158:BK165)</f>
        <v>0</v>
      </c>
    </row>
    <row r="158" s="2" customFormat="1" ht="16.5" customHeight="1">
      <c r="A158" s="41"/>
      <c r="B158" s="42"/>
      <c r="C158" s="215" t="s">
        <v>243</v>
      </c>
      <c r="D158" s="215" t="s">
        <v>168</v>
      </c>
      <c r="E158" s="216" t="s">
        <v>408</v>
      </c>
      <c r="F158" s="217" t="s">
        <v>409</v>
      </c>
      <c r="G158" s="218" t="s">
        <v>188</v>
      </c>
      <c r="H158" s="219">
        <v>1.113</v>
      </c>
      <c r="I158" s="220"/>
      <c r="J158" s="221">
        <f>ROUND(I158*H158,2)</f>
        <v>0</v>
      </c>
      <c r="K158" s="217" t="s">
        <v>172</v>
      </c>
      <c r="L158" s="47"/>
      <c r="M158" s="222" t="s">
        <v>19</v>
      </c>
      <c r="N158" s="223" t="s">
        <v>42</v>
      </c>
      <c r="O158" s="87"/>
      <c r="P158" s="224">
        <f>O158*H158</f>
        <v>0</v>
      </c>
      <c r="Q158" s="224">
        <v>0.00012</v>
      </c>
      <c r="R158" s="224">
        <f>Q158*H158</f>
        <v>0.00013356000000000002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315</v>
      </c>
      <c r="AT158" s="226" t="s">
        <v>168</v>
      </c>
      <c r="AU158" s="226" t="s">
        <v>81</v>
      </c>
      <c r="AY158" s="20" t="s">
        <v>166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79</v>
      </c>
      <c r="BK158" s="227">
        <f>ROUND(I158*H158,2)</f>
        <v>0</v>
      </c>
      <c r="BL158" s="20" t="s">
        <v>315</v>
      </c>
      <c r="BM158" s="226" t="s">
        <v>410</v>
      </c>
    </row>
    <row r="159" s="2" customFormat="1">
      <c r="A159" s="41"/>
      <c r="B159" s="42"/>
      <c r="C159" s="43"/>
      <c r="D159" s="228" t="s">
        <v>175</v>
      </c>
      <c r="E159" s="43"/>
      <c r="F159" s="229" t="s">
        <v>411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175</v>
      </c>
      <c r="AU159" s="20" t="s">
        <v>81</v>
      </c>
    </row>
    <row r="160" s="13" customFormat="1">
      <c r="A160" s="13"/>
      <c r="B160" s="233"/>
      <c r="C160" s="234"/>
      <c r="D160" s="235" t="s">
        <v>177</v>
      </c>
      <c r="E160" s="236" t="s">
        <v>19</v>
      </c>
      <c r="F160" s="237" t="s">
        <v>767</v>
      </c>
      <c r="G160" s="234"/>
      <c r="H160" s="236" t="s">
        <v>19</v>
      </c>
      <c r="I160" s="238"/>
      <c r="J160" s="234"/>
      <c r="K160" s="234"/>
      <c r="L160" s="239"/>
      <c r="M160" s="240"/>
      <c r="N160" s="241"/>
      <c r="O160" s="241"/>
      <c r="P160" s="241"/>
      <c r="Q160" s="241"/>
      <c r="R160" s="241"/>
      <c r="S160" s="241"/>
      <c r="T160" s="24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3" t="s">
        <v>177</v>
      </c>
      <c r="AU160" s="243" t="s">
        <v>81</v>
      </c>
      <c r="AV160" s="13" t="s">
        <v>79</v>
      </c>
      <c r="AW160" s="13" t="s">
        <v>33</v>
      </c>
      <c r="AX160" s="13" t="s">
        <v>71</v>
      </c>
      <c r="AY160" s="243" t="s">
        <v>166</v>
      </c>
    </row>
    <row r="161" s="13" customFormat="1">
      <c r="A161" s="13"/>
      <c r="B161" s="233"/>
      <c r="C161" s="234"/>
      <c r="D161" s="235" t="s">
        <v>177</v>
      </c>
      <c r="E161" s="236" t="s">
        <v>19</v>
      </c>
      <c r="F161" s="237" t="s">
        <v>388</v>
      </c>
      <c r="G161" s="234"/>
      <c r="H161" s="236" t="s">
        <v>19</v>
      </c>
      <c r="I161" s="238"/>
      <c r="J161" s="234"/>
      <c r="K161" s="234"/>
      <c r="L161" s="239"/>
      <c r="M161" s="240"/>
      <c r="N161" s="241"/>
      <c r="O161" s="241"/>
      <c r="P161" s="241"/>
      <c r="Q161" s="241"/>
      <c r="R161" s="241"/>
      <c r="S161" s="241"/>
      <c r="T161" s="24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3" t="s">
        <v>177</v>
      </c>
      <c r="AU161" s="243" t="s">
        <v>81</v>
      </c>
      <c r="AV161" s="13" t="s">
        <v>79</v>
      </c>
      <c r="AW161" s="13" t="s">
        <v>33</v>
      </c>
      <c r="AX161" s="13" t="s">
        <v>71</v>
      </c>
      <c r="AY161" s="243" t="s">
        <v>166</v>
      </c>
    </row>
    <row r="162" s="14" customFormat="1">
      <c r="A162" s="14"/>
      <c r="B162" s="244"/>
      <c r="C162" s="245"/>
      <c r="D162" s="235" t="s">
        <v>177</v>
      </c>
      <c r="E162" s="246" t="s">
        <v>19</v>
      </c>
      <c r="F162" s="247" t="s">
        <v>779</v>
      </c>
      <c r="G162" s="245"/>
      <c r="H162" s="248">
        <v>0.13800000000000001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177</v>
      </c>
      <c r="AU162" s="254" t="s">
        <v>81</v>
      </c>
      <c r="AV162" s="14" t="s">
        <v>81</v>
      </c>
      <c r="AW162" s="14" t="s">
        <v>33</v>
      </c>
      <c r="AX162" s="14" t="s">
        <v>71</v>
      </c>
      <c r="AY162" s="254" t="s">
        <v>166</v>
      </c>
    </row>
    <row r="163" s="13" customFormat="1">
      <c r="A163" s="13"/>
      <c r="B163" s="233"/>
      <c r="C163" s="234"/>
      <c r="D163" s="235" t="s">
        <v>177</v>
      </c>
      <c r="E163" s="236" t="s">
        <v>19</v>
      </c>
      <c r="F163" s="237" t="s">
        <v>780</v>
      </c>
      <c r="G163" s="234"/>
      <c r="H163" s="236" t="s">
        <v>19</v>
      </c>
      <c r="I163" s="238"/>
      <c r="J163" s="234"/>
      <c r="K163" s="234"/>
      <c r="L163" s="239"/>
      <c r="M163" s="240"/>
      <c r="N163" s="241"/>
      <c r="O163" s="241"/>
      <c r="P163" s="241"/>
      <c r="Q163" s="241"/>
      <c r="R163" s="241"/>
      <c r="S163" s="241"/>
      <c r="T163" s="242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3" t="s">
        <v>177</v>
      </c>
      <c r="AU163" s="243" t="s">
        <v>81</v>
      </c>
      <c r="AV163" s="13" t="s">
        <v>79</v>
      </c>
      <c r="AW163" s="13" t="s">
        <v>33</v>
      </c>
      <c r="AX163" s="13" t="s">
        <v>71</v>
      </c>
      <c r="AY163" s="243" t="s">
        <v>166</v>
      </c>
    </row>
    <row r="164" s="14" customFormat="1">
      <c r="A164" s="14"/>
      <c r="B164" s="244"/>
      <c r="C164" s="245"/>
      <c r="D164" s="235" t="s">
        <v>177</v>
      </c>
      <c r="E164" s="246" t="s">
        <v>19</v>
      </c>
      <c r="F164" s="247" t="s">
        <v>781</v>
      </c>
      <c r="G164" s="245"/>
      <c r="H164" s="248">
        <v>0.97499999999999998</v>
      </c>
      <c r="I164" s="249"/>
      <c r="J164" s="245"/>
      <c r="K164" s="245"/>
      <c r="L164" s="250"/>
      <c r="M164" s="251"/>
      <c r="N164" s="252"/>
      <c r="O164" s="252"/>
      <c r="P164" s="252"/>
      <c r="Q164" s="252"/>
      <c r="R164" s="252"/>
      <c r="S164" s="252"/>
      <c r="T164" s="253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4" t="s">
        <v>177</v>
      </c>
      <c r="AU164" s="254" t="s">
        <v>81</v>
      </c>
      <c r="AV164" s="14" t="s">
        <v>81</v>
      </c>
      <c r="AW164" s="14" t="s">
        <v>33</v>
      </c>
      <c r="AX164" s="14" t="s">
        <v>71</v>
      </c>
      <c r="AY164" s="254" t="s">
        <v>166</v>
      </c>
    </row>
    <row r="165" s="15" customFormat="1">
      <c r="A165" s="15"/>
      <c r="B165" s="255"/>
      <c r="C165" s="256"/>
      <c r="D165" s="235" t="s">
        <v>177</v>
      </c>
      <c r="E165" s="257" t="s">
        <v>19</v>
      </c>
      <c r="F165" s="258" t="s">
        <v>180</v>
      </c>
      <c r="G165" s="256"/>
      <c r="H165" s="259">
        <v>1.113</v>
      </c>
      <c r="I165" s="260"/>
      <c r="J165" s="256"/>
      <c r="K165" s="256"/>
      <c r="L165" s="261"/>
      <c r="M165" s="262"/>
      <c r="N165" s="263"/>
      <c r="O165" s="263"/>
      <c r="P165" s="263"/>
      <c r="Q165" s="263"/>
      <c r="R165" s="263"/>
      <c r="S165" s="263"/>
      <c r="T165" s="264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65" t="s">
        <v>177</v>
      </c>
      <c r="AU165" s="265" t="s">
        <v>81</v>
      </c>
      <c r="AV165" s="15" t="s">
        <v>173</v>
      </c>
      <c r="AW165" s="15" t="s">
        <v>33</v>
      </c>
      <c r="AX165" s="15" t="s">
        <v>79</v>
      </c>
      <c r="AY165" s="265" t="s">
        <v>166</v>
      </c>
    </row>
    <row r="166" s="12" customFormat="1" ht="22.8" customHeight="1">
      <c r="A166" s="12"/>
      <c r="B166" s="199"/>
      <c r="C166" s="200"/>
      <c r="D166" s="201" t="s">
        <v>70</v>
      </c>
      <c r="E166" s="213" t="s">
        <v>413</v>
      </c>
      <c r="F166" s="213" t="s">
        <v>414</v>
      </c>
      <c r="G166" s="200"/>
      <c r="H166" s="200"/>
      <c r="I166" s="203"/>
      <c r="J166" s="214">
        <f>BK166</f>
        <v>0</v>
      </c>
      <c r="K166" s="200"/>
      <c r="L166" s="205"/>
      <c r="M166" s="206"/>
      <c r="N166" s="207"/>
      <c r="O166" s="207"/>
      <c r="P166" s="208">
        <f>SUM(P167:P190)</f>
        <v>0</v>
      </c>
      <c r="Q166" s="207"/>
      <c r="R166" s="208">
        <f>SUM(R167:R190)</f>
        <v>0.0021480900000000001</v>
      </c>
      <c r="S166" s="207"/>
      <c r="T166" s="209">
        <f>SUM(T167:T190)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10" t="s">
        <v>81</v>
      </c>
      <c r="AT166" s="211" t="s">
        <v>70</v>
      </c>
      <c r="AU166" s="211" t="s">
        <v>79</v>
      </c>
      <c r="AY166" s="210" t="s">
        <v>166</v>
      </c>
      <c r="BK166" s="212">
        <f>SUM(BK167:BK190)</f>
        <v>0</v>
      </c>
    </row>
    <row r="167" s="2" customFormat="1" ht="24.15" customHeight="1">
      <c r="A167" s="41"/>
      <c r="B167" s="42"/>
      <c r="C167" s="215" t="s">
        <v>8</v>
      </c>
      <c r="D167" s="215" t="s">
        <v>168</v>
      </c>
      <c r="E167" s="216" t="s">
        <v>415</v>
      </c>
      <c r="F167" s="217" t="s">
        <v>416</v>
      </c>
      <c r="G167" s="218" t="s">
        <v>188</v>
      </c>
      <c r="H167" s="219">
        <v>1.113</v>
      </c>
      <c r="I167" s="220"/>
      <c r="J167" s="221">
        <f>ROUND(I167*H167,2)</f>
        <v>0</v>
      </c>
      <c r="K167" s="217" t="s">
        <v>172</v>
      </c>
      <c r="L167" s="47"/>
      <c r="M167" s="222" t="s">
        <v>19</v>
      </c>
      <c r="N167" s="223" t="s">
        <v>42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315</v>
      </c>
      <c r="AT167" s="226" t="s">
        <v>168</v>
      </c>
      <c r="AU167" s="226" t="s">
        <v>81</v>
      </c>
      <c r="AY167" s="20" t="s">
        <v>166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79</v>
      </c>
      <c r="BK167" s="227">
        <f>ROUND(I167*H167,2)</f>
        <v>0</v>
      </c>
      <c r="BL167" s="20" t="s">
        <v>315</v>
      </c>
      <c r="BM167" s="226" t="s">
        <v>417</v>
      </c>
    </row>
    <row r="168" s="2" customFormat="1">
      <c r="A168" s="41"/>
      <c r="B168" s="42"/>
      <c r="C168" s="43"/>
      <c r="D168" s="228" t="s">
        <v>175</v>
      </c>
      <c r="E168" s="43"/>
      <c r="F168" s="229" t="s">
        <v>418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175</v>
      </c>
      <c r="AU168" s="20" t="s">
        <v>81</v>
      </c>
    </row>
    <row r="169" s="13" customFormat="1">
      <c r="A169" s="13"/>
      <c r="B169" s="233"/>
      <c r="C169" s="234"/>
      <c r="D169" s="235" t="s">
        <v>177</v>
      </c>
      <c r="E169" s="236" t="s">
        <v>19</v>
      </c>
      <c r="F169" s="237" t="s">
        <v>767</v>
      </c>
      <c r="G169" s="234"/>
      <c r="H169" s="236" t="s">
        <v>19</v>
      </c>
      <c r="I169" s="238"/>
      <c r="J169" s="234"/>
      <c r="K169" s="234"/>
      <c r="L169" s="239"/>
      <c r="M169" s="240"/>
      <c r="N169" s="241"/>
      <c r="O169" s="241"/>
      <c r="P169" s="241"/>
      <c r="Q169" s="241"/>
      <c r="R169" s="241"/>
      <c r="S169" s="241"/>
      <c r="T169" s="24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3" t="s">
        <v>177</v>
      </c>
      <c r="AU169" s="243" t="s">
        <v>81</v>
      </c>
      <c r="AV169" s="13" t="s">
        <v>79</v>
      </c>
      <c r="AW169" s="13" t="s">
        <v>33</v>
      </c>
      <c r="AX169" s="13" t="s">
        <v>71</v>
      </c>
      <c r="AY169" s="243" t="s">
        <v>166</v>
      </c>
    </row>
    <row r="170" s="13" customFormat="1">
      <c r="A170" s="13"/>
      <c r="B170" s="233"/>
      <c r="C170" s="234"/>
      <c r="D170" s="235" t="s">
        <v>177</v>
      </c>
      <c r="E170" s="236" t="s">
        <v>19</v>
      </c>
      <c r="F170" s="237" t="s">
        <v>388</v>
      </c>
      <c r="G170" s="234"/>
      <c r="H170" s="236" t="s">
        <v>19</v>
      </c>
      <c r="I170" s="238"/>
      <c r="J170" s="234"/>
      <c r="K170" s="234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177</v>
      </c>
      <c r="AU170" s="243" t="s">
        <v>81</v>
      </c>
      <c r="AV170" s="13" t="s">
        <v>79</v>
      </c>
      <c r="AW170" s="13" t="s">
        <v>33</v>
      </c>
      <c r="AX170" s="13" t="s">
        <v>71</v>
      </c>
      <c r="AY170" s="243" t="s">
        <v>166</v>
      </c>
    </row>
    <row r="171" s="14" customFormat="1">
      <c r="A171" s="14"/>
      <c r="B171" s="244"/>
      <c r="C171" s="245"/>
      <c r="D171" s="235" t="s">
        <v>177</v>
      </c>
      <c r="E171" s="246" t="s">
        <v>19</v>
      </c>
      <c r="F171" s="247" t="s">
        <v>779</v>
      </c>
      <c r="G171" s="245"/>
      <c r="H171" s="248">
        <v>0.13800000000000001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4" t="s">
        <v>177</v>
      </c>
      <c r="AU171" s="254" t="s">
        <v>81</v>
      </c>
      <c r="AV171" s="14" t="s">
        <v>81</v>
      </c>
      <c r="AW171" s="14" t="s">
        <v>33</v>
      </c>
      <c r="AX171" s="14" t="s">
        <v>71</v>
      </c>
      <c r="AY171" s="254" t="s">
        <v>166</v>
      </c>
    </row>
    <row r="172" s="13" customFormat="1">
      <c r="A172" s="13"/>
      <c r="B172" s="233"/>
      <c r="C172" s="234"/>
      <c r="D172" s="235" t="s">
        <v>177</v>
      </c>
      <c r="E172" s="236" t="s">
        <v>19</v>
      </c>
      <c r="F172" s="237" t="s">
        <v>780</v>
      </c>
      <c r="G172" s="234"/>
      <c r="H172" s="236" t="s">
        <v>19</v>
      </c>
      <c r="I172" s="238"/>
      <c r="J172" s="234"/>
      <c r="K172" s="234"/>
      <c r="L172" s="239"/>
      <c r="M172" s="240"/>
      <c r="N172" s="241"/>
      <c r="O172" s="241"/>
      <c r="P172" s="241"/>
      <c r="Q172" s="241"/>
      <c r="R172" s="241"/>
      <c r="S172" s="241"/>
      <c r="T172" s="24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3" t="s">
        <v>177</v>
      </c>
      <c r="AU172" s="243" t="s">
        <v>81</v>
      </c>
      <c r="AV172" s="13" t="s">
        <v>79</v>
      </c>
      <c r="AW172" s="13" t="s">
        <v>33</v>
      </c>
      <c r="AX172" s="13" t="s">
        <v>71</v>
      </c>
      <c r="AY172" s="243" t="s">
        <v>166</v>
      </c>
    </row>
    <row r="173" s="14" customFormat="1">
      <c r="A173" s="14"/>
      <c r="B173" s="244"/>
      <c r="C173" s="245"/>
      <c r="D173" s="235" t="s">
        <v>177</v>
      </c>
      <c r="E173" s="246" t="s">
        <v>19</v>
      </c>
      <c r="F173" s="247" t="s">
        <v>781</v>
      </c>
      <c r="G173" s="245"/>
      <c r="H173" s="248">
        <v>0.97499999999999998</v>
      </c>
      <c r="I173" s="249"/>
      <c r="J173" s="245"/>
      <c r="K173" s="245"/>
      <c r="L173" s="250"/>
      <c r="M173" s="251"/>
      <c r="N173" s="252"/>
      <c r="O173" s="252"/>
      <c r="P173" s="252"/>
      <c r="Q173" s="252"/>
      <c r="R173" s="252"/>
      <c r="S173" s="252"/>
      <c r="T173" s="253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4" t="s">
        <v>177</v>
      </c>
      <c r="AU173" s="254" t="s">
        <v>81</v>
      </c>
      <c r="AV173" s="14" t="s">
        <v>81</v>
      </c>
      <c r="AW173" s="14" t="s">
        <v>33</v>
      </c>
      <c r="AX173" s="14" t="s">
        <v>71</v>
      </c>
      <c r="AY173" s="254" t="s">
        <v>166</v>
      </c>
    </row>
    <row r="174" s="15" customFormat="1">
      <c r="A174" s="15"/>
      <c r="B174" s="255"/>
      <c r="C174" s="256"/>
      <c r="D174" s="235" t="s">
        <v>177</v>
      </c>
      <c r="E174" s="257" t="s">
        <v>19</v>
      </c>
      <c r="F174" s="258" t="s">
        <v>180</v>
      </c>
      <c r="G174" s="256"/>
      <c r="H174" s="259">
        <v>1.113</v>
      </c>
      <c r="I174" s="260"/>
      <c r="J174" s="256"/>
      <c r="K174" s="256"/>
      <c r="L174" s="261"/>
      <c r="M174" s="262"/>
      <c r="N174" s="263"/>
      <c r="O174" s="263"/>
      <c r="P174" s="263"/>
      <c r="Q174" s="263"/>
      <c r="R174" s="263"/>
      <c r="S174" s="263"/>
      <c r="T174" s="264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65" t="s">
        <v>177</v>
      </c>
      <c r="AU174" s="265" t="s">
        <v>81</v>
      </c>
      <c r="AV174" s="15" t="s">
        <v>173</v>
      </c>
      <c r="AW174" s="15" t="s">
        <v>33</v>
      </c>
      <c r="AX174" s="15" t="s">
        <v>79</v>
      </c>
      <c r="AY174" s="265" t="s">
        <v>166</v>
      </c>
    </row>
    <row r="175" s="2" customFormat="1" ht="16.5" customHeight="1">
      <c r="A175" s="41"/>
      <c r="B175" s="42"/>
      <c r="C175" s="215" t="s">
        <v>263</v>
      </c>
      <c r="D175" s="215" t="s">
        <v>168</v>
      </c>
      <c r="E175" s="216" t="s">
        <v>419</v>
      </c>
      <c r="F175" s="217" t="s">
        <v>420</v>
      </c>
      <c r="G175" s="218" t="s">
        <v>188</v>
      </c>
      <c r="H175" s="219">
        <v>1.113</v>
      </c>
      <c r="I175" s="220"/>
      <c r="J175" s="221">
        <f>ROUND(I175*H175,2)</f>
        <v>0</v>
      </c>
      <c r="K175" s="217" t="s">
        <v>172</v>
      </c>
      <c r="L175" s="47"/>
      <c r="M175" s="222" t="s">
        <v>19</v>
      </c>
      <c r="N175" s="223" t="s">
        <v>42</v>
      </c>
      <c r="O175" s="87"/>
      <c r="P175" s="224">
        <f>O175*H175</f>
        <v>0</v>
      </c>
      <c r="Q175" s="224">
        <v>0</v>
      </c>
      <c r="R175" s="224">
        <f>Q175*H175</f>
        <v>0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315</v>
      </c>
      <c r="AT175" s="226" t="s">
        <v>168</v>
      </c>
      <c r="AU175" s="226" t="s">
        <v>81</v>
      </c>
      <c r="AY175" s="20" t="s">
        <v>166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79</v>
      </c>
      <c r="BK175" s="227">
        <f>ROUND(I175*H175,2)</f>
        <v>0</v>
      </c>
      <c r="BL175" s="20" t="s">
        <v>315</v>
      </c>
      <c r="BM175" s="226" t="s">
        <v>421</v>
      </c>
    </row>
    <row r="176" s="2" customFormat="1">
      <c r="A176" s="41"/>
      <c r="B176" s="42"/>
      <c r="C176" s="43"/>
      <c r="D176" s="228" t="s">
        <v>175</v>
      </c>
      <c r="E176" s="43"/>
      <c r="F176" s="229" t="s">
        <v>422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175</v>
      </c>
      <c r="AU176" s="20" t="s">
        <v>81</v>
      </c>
    </row>
    <row r="177" s="13" customFormat="1">
      <c r="A177" s="13"/>
      <c r="B177" s="233"/>
      <c r="C177" s="234"/>
      <c r="D177" s="235" t="s">
        <v>177</v>
      </c>
      <c r="E177" s="236" t="s">
        <v>19</v>
      </c>
      <c r="F177" s="237" t="s">
        <v>767</v>
      </c>
      <c r="G177" s="234"/>
      <c r="H177" s="236" t="s">
        <v>19</v>
      </c>
      <c r="I177" s="238"/>
      <c r="J177" s="234"/>
      <c r="K177" s="234"/>
      <c r="L177" s="239"/>
      <c r="M177" s="240"/>
      <c r="N177" s="241"/>
      <c r="O177" s="241"/>
      <c r="P177" s="241"/>
      <c r="Q177" s="241"/>
      <c r="R177" s="241"/>
      <c r="S177" s="241"/>
      <c r="T177" s="242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3" t="s">
        <v>177</v>
      </c>
      <c r="AU177" s="243" t="s">
        <v>81</v>
      </c>
      <c r="AV177" s="13" t="s">
        <v>79</v>
      </c>
      <c r="AW177" s="13" t="s">
        <v>33</v>
      </c>
      <c r="AX177" s="13" t="s">
        <v>71</v>
      </c>
      <c r="AY177" s="243" t="s">
        <v>166</v>
      </c>
    </row>
    <row r="178" s="13" customFormat="1">
      <c r="A178" s="13"/>
      <c r="B178" s="233"/>
      <c r="C178" s="234"/>
      <c r="D178" s="235" t="s">
        <v>177</v>
      </c>
      <c r="E178" s="236" t="s">
        <v>19</v>
      </c>
      <c r="F178" s="237" t="s">
        <v>388</v>
      </c>
      <c r="G178" s="234"/>
      <c r="H178" s="236" t="s">
        <v>19</v>
      </c>
      <c r="I178" s="238"/>
      <c r="J178" s="234"/>
      <c r="K178" s="234"/>
      <c r="L178" s="239"/>
      <c r="M178" s="240"/>
      <c r="N178" s="241"/>
      <c r="O178" s="241"/>
      <c r="P178" s="241"/>
      <c r="Q178" s="241"/>
      <c r="R178" s="241"/>
      <c r="S178" s="241"/>
      <c r="T178" s="24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3" t="s">
        <v>177</v>
      </c>
      <c r="AU178" s="243" t="s">
        <v>81</v>
      </c>
      <c r="AV178" s="13" t="s">
        <v>79</v>
      </c>
      <c r="AW178" s="13" t="s">
        <v>33</v>
      </c>
      <c r="AX178" s="13" t="s">
        <v>71</v>
      </c>
      <c r="AY178" s="243" t="s">
        <v>166</v>
      </c>
    </row>
    <row r="179" s="14" customFormat="1">
      <c r="A179" s="14"/>
      <c r="B179" s="244"/>
      <c r="C179" s="245"/>
      <c r="D179" s="235" t="s">
        <v>177</v>
      </c>
      <c r="E179" s="246" t="s">
        <v>19</v>
      </c>
      <c r="F179" s="247" t="s">
        <v>779</v>
      </c>
      <c r="G179" s="245"/>
      <c r="H179" s="248">
        <v>0.13800000000000001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4" t="s">
        <v>177</v>
      </c>
      <c r="AU179" s="254" t="s">
        <v>81</v>
      </c>
      <c r="AV179" s="14" t="s">
        <v>81</v>
      </c>
      <c r="AW179" s="14" t="s">
        <v>33</v>
      </c>
      <c r="AX179" s="14" t="s">
        <v>71</v>
      </c>
      <c r="AY179" s="254" t="s">
        <v>166</v>
      </c>
    </row>
    <row r="180" s="13" customFormat="1">
      <c r="A180" s="13"/>
      <c r="B180" s="233"/>
      <c r="C180" s="234"/>
      <c r="D180" s="235" t="s">
        <v>177</v>
      </c>
      <c r="E180" s="236" t="s">
        <v>19</v>
      </c>
      <c r="F180" s="237" t="s">
        <v>780</v>
      </c>
      <c r="G180" s="234"/>
      <c r="H180" s="236" t="s">
        <v>19</v>
      </c>
      <c r="I180" s="238"/>
      <c r="J180" s="234"/>
      <c r="K180" s="234"/>
      <c r="L180" s="239"/>
      <c r="M180" s="240"/>
      <c r="N180" s="241"/>
      <c r="O180" s="241"/>
      <c r="P180" s="241"/>
      <c r="Q180" s="241"/>
      <c r="R180" s="241"/>
      <c r="S180" s="241"/>
      <c r="T180" s="24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3" t="s">
        <v>177</v>
      </c>
      <c r="AU180" s="243" t="s">
        <v>81</v>
      </c>
      <c r="AV180" s="13" t="s">
        <v>79</v>
      </c>
      <c r="AW180" s="13" t="s">
        <v>33</v>
      </c>
      <c r="AX180" s="13" t="s">
        <v>71</v>
      </c>
      <c r="AY180" s="243" t="s">
        <v>166</v>
      </c>
    </row>
    <row r="181" s="14" customFormat="1">
      <c r="A181" s="14"/>
      <c r="B181" s="244"/>
      <c r="C181" s="245"/>
      <c r="D181" s="235" t="s">
        <v>177</v>
      </c>
      <c r="E181" s="246" t="s">
        <v>19</v>
      </c>
      <c r="F181" s="247" t="s">
        <v>781</v>
      </c>
      <c r="G181" s="245"/>
      <c r="H181" s="248">
        <v>0.97499999999999998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4" t="s">
        <v>177</v>
      </c>
      <c r="AU181" s="254" t="s">
        <v>81</v>
      </c>
      <c r="AV181" s="14" t="s">
        <v>81</v>
      </c>
      <c r="AW181" s="14" t="s">
        <v>33</v>
      </c>
      <c r="AX181" s="14" t="s">
        <v>71</v>
      </c>
      <c r="AY181" s="254" t="s">
        <v>166</v>
      </c>
    </row>
    <row r="182" s="15" customFormat="1">
      <c r="A182" s="15"/>
      <c r="B182" s="255"/>
      <c r="C182" s="256"/>
      <c r="D182" s="235" t="s">
        <v>177</v>
      </c>
      <c r="E182" s="257" t="s">
        <v>19</v>
      </c>
      <c r="F182" s="258" t="s">
        <v>180</v>
      </c>
      <c r="G182" s="256"/>
      <c r="H182" s="259">
        <v>1.113</v>
      </c>
      <c r="I182" s="260"/>
      <c r="J182" s="256"/>
      <c r="K182" s="256"/>
      <c r="L182" s="261"/>
      <c r="M182" s="262"/>
      <c r="N182" s="263"/>
      <c r="O182" s="263"/>
      <c r="P182" s="263"/>
      <c r="Q182" s="263"/>
      <c r="R182" s="263"/>
      <c r="S182" s="263"/>
      <c r="T182" s="264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65" t="s">
        <v>177</v>
      </c>
      <c r="AU182" s="265" t="s">
        <v>81</v>
      </c>
      <c r="AV182" s="15" t="s">
        <v>173</v>
      </c>
      <c r="AW182" s="15" t="s">
        <v>33</v>
      </c>
      <c r="AX182" s="15" t="s">
        <v>79</v>
      </c>
      <c r="AY182" s="265" t="s">
        <v>166</v>
      </c>
    </row>
    <row r="183" s="2" customFormat="1" ht="16.5" customHeight="1">
      <c r="A183" s="41"/>
      <c r="B183" s="42"/>
      <c r="C183" s="215" t="s">
        <v>274</v>
      </c>
      <c r="D183" s="215" t="s">
        <v>168</v>
      </c>
      <c r="E183" s="216" t="s">
        <v>423</v>
      </c>
      <c r="F183" s="217" t="s">
        <v>424</v>
      </c>
      <c r="G183" s="218" t="s">
        <v>188</v>
      </c>
      <c r="H183" s="219">
        <v>1.113</v>
      </c>
      <c r="I183" s="220"/>
      <c r="J183" s="221">
        <f>ROUND(I183*H183,2)</f>
        <v>0</v>
      </c>
      <c r="K183" s="217" t="s">
        <v>172</v>
      </c>
      <c r="L183" s="47"/>
      <c r="M183" s="222" t="s">
        <v>19</v>
      </c>
      <c r="N183" s="223" t="s">
        <v>42</v>
      </c>
      <c r="O183" s="87"/>
      <c r="P183" s="224">
        <f>O183*H183</f>
        <v>0</v>
      </c>
      <c r="Q183" s="224">
        <v>0.0019300000000000001</v>
      </c>
      <c r="R183" s="224">
        <f>Q183*H183</f>
        <v>0.0021480900000000001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315</v>
      </c>
      <c r="AT183" s="226" t="s">
        <v>168</v>
      </c>
      <c r="AU183" s="226" t="s">
        <v>81</v>
      </c>
      <c r="AY183" s="20" t="s">
        <v>166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79</v>
      </c>
      <c r="BK183" s="227">
        <f>ROUND(I183*H183,2)</f>
        <v>0</v>
      </c>
      <c r="BL183" s="20" t="s">
        <v>315</v>
      </c>
      <c r="BM183" s="226" t="s">
        <v>425</v>
      </c>
    </row>
    <row r="184" s="2" customFormat="1">
      <c r="A184" s="41"/>
      <c r="B184" s="42"/>
      <c r="C184" s="43"/>
      <c r="D184" s="228" t="s">
        <v>175</v>
      </c>
      <c r="E184" s="43"/>
      <c r="F184" s="229" t="s">
        <v>426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175</v>
      </c>
      <c r="AU184" s="20" t="s">
        <v>81</v>
      </c>
    </row>
    <row r="185" s="13" customFormat="1">
      <c r="A185" s="13"/>
      <c r="B185" s="233"/>
      <c r="C185" s="234"/>
      <c r="D185" s="235" t="s">
        <v>177</v>
      </c>
      <c r="E185" s="236" t="s">
        <v>19</v>
      </c>
      <c r="F185" s="237" t="s">
        <v>767</v>
      </c>
      <c r="G185" s="234"/>
      <c r="H185" s="236" t="s">
        <v>19</v>
      </c>
      <c r="I185" s="238"/>
      <c r="J185" s="234"/>
      <c r="K185" s="234"/>
      <c r="L185" s="239"/>
      <c r="M185" s="240"/>
      <c r="N185" s="241"/>
      <c r="O185" s="241"/>
      <c r="P185" s="241"/>
      <c r="Q185" s="241"/>
      <c r="R185" s="241"/>
      <c r="S185" s="241"/>
      <c r="T185" s="242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3" t="s">
        <v>177</v>
      </c>
      <c r="AU185" s="243" t="s">
        <v>81</v>
      </c>
      <c r="AV185" s="13" t="s">
        <v>79</v>
      </c>
      <c r="AW185" s="13" t="s">
        <v>33</v>
      </c>
      <c r="AX185" s="13" t="s">
        <v>71</v>
      </c>
      <c r="AY185" s="243" t="s">
        <v>166</v>
      </c>
    </row>
    <row r="186" s="13" customFormat="1">
      <c r="A186" s="13"/>
      <c r="B186" s="233"/>
      <c r="C186" s="234"/>
      <c r="D186" s="235" t="s">
        <v>177</v>
      </c>
      <c r="E186" s="236" t="s">
        <v>19</v>
      </c>
      <c r="F186" s="237" t="s">
        <v>388</v>
      </c>
      <c r="G186" s="234"/>
      <c r="H186" s="236" t="s">
        <v>19</v>
      </c>
      <c r="I186" s="238"/>
      <c r="J186" s="234"/>
      <c r="K186" s="234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177</v>
      </c>
      <c r="AU186" s="243" t="s">
        <v>81</v>
      </c>
      <c r="AV186" s="13" t="s">
        <v>79</v>
      </c>
      <c r="AW186" s="13" t="s">
        <v>33</v>
      </c>
      <c r="AX186" s="13" t="s">
        <v>71</v>
      </c>
      <c r="AY186" s="243" t="s">
        <v>166</v>
      </c>
    </row>
    <row r="187" s="14" customFormat="1">
      <c r="A187" s="14"/>
      <c r="B187" s="244"/>
      <c r="C187" s="245"/>
      <c r="D187" s="235" t="s">
        <v>177</v>
      </c>
      <c r="E187" s="246" t="s">
        <v>19</v>
      </c>
      <c r="F187" s="247" t="s">
        <v>779</v>
      </c>
      <c r="G187" s="245"/>
      <c r="H187" s="248">
        <v>0.13800000000000001</v>
      </c>
      <c r="I187" s="249"/>
      <c r="J187" s="245"/>
      <c r="K187" s="245"/>
      <c r="L187" s="250"/>
      <c r="M187" s="251"/>
      <c r="N187" s="252"/>
      <c r="O187" s="252"/>
      <c r="P187" s="252"/>
      <c r="Q187" s="252"/>
      <c r="R187" s="252"/>
      <c r="S187" s="252"/>
      <c r="T187" s="25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4" t="s">
        <v>177</v>
      </c>
      <c r="AU187" s="254" t="s">
        <v>81</v>
      </c>
      <c r="AV187" s="14" t="s">
        <v>81</v>
      </c>
      <c r="AW187" s="14" t="s">
        <v>33</v>
      </c>
      <c r="AX187" s="14" t="s">
        <v>71</v>
      </c>
      <c r="AY187" s="254" t="s">
        <v>166</v>
      </c>
    </row>
    <row r="188" s="13" customFormat="1">
      <c r="A188" s="13"/>
      <c r="B188" s="233"/>
      <c r="C188" s="234"/>
      <c r="D188" s="235" t="s">
        <v>177</v>
      </c>
      <c r="E188" s="236" t="s">
        <v>19</v>
      </c>
      <c r="F188" s="237" t="s">
        <v>780</v>
      </c>
      <c r="G188" s="234"/>
      <c r="H188" s="236" t="s">
        <v>19</v>
      </c>
      <c r="I188" s="238"/>
      <c r="J188" s="234"/>
      <c r="K188" s="234"/>
      <c r="L188" s="239"/>
      <c r="M188" s="240"/>
      <c r="N188" s="241"/>
      <c r="O188" s="241"/>
      <c r="P188" s="241"/>
      <c r="Q188" s="241"/>
      <c r="R188" s="241"/>
      <c r="S188" s="241"/>
      <c r="T188" s="242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3" t="s">
        <v>177</v>
      </c>
      <c r="AU188" s="243" t="s">
        <v>81</v>
      </c>
      <c r="AV188" s="13" t="s">
        <v>79</v>
      </c>
      <c r="AW188" s="13" t="s">
        <v>33</v>
      </c>
      <c r="AX188" s="13" t="s">
        <v>71</v>
      </c>
      <c r="AY188" s="243" t="s">
        <v>166</v>
      </c>
    </row>
    <row r="189" s="14" customFormat="1">
      <c r="A189" s="14"/>
      <c r="B189" s="244"/>
      <c r="C189" s="245"/>
      <c r="D189" s="235" t="s">
        <v>177</v>
      </c>
      <c r="E189" s="246" t="s">
        <v>19</v>
      </c>
      <c r="F189" s="247" t="s">
        <v>781</v>
      </c>
      <c r="G189" s="245"/>
      <c r="H189" s="248">
        <v>0.97499999999999998</v>
      </c>
      <c r="I189" s="249"/>
      <c r="J189" s="245"/>
      <c r="K189" s="245"/>
      <c r="L189" s="250"/>
      <c r="M189" s="251"/>
      <c r="N189" s="252"/>
      <c r="O189" s="252"/>
      <c r="P189" s="252"/>
      <c r="Q189" s="252"/>
      <c r="R189" s="252"/>
      <c r="S189" s="252"/>
      <c r="T189" s="253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4" t="s">
        <v>177</v>
      </c>
      <c r="AU189" s="254" t="s">
        <v>81</v>
      </c>
      <c r="AV189" s="14" t="s">
        <v>81</v>
      </c>
      <c r="AW189" s="14" t="s">
        <v>33</v>
      </c>
      <c r="AX189" s="14" t="s">
        <v>71</v>
      </c>
      <c r="AY189" s="254" t="s">
        <v>166</v>
      </c>
    </row>
    <row r="190" s="15" customFormat="1">
      <c r="A190" s="15"/>
      <c r="B190" s="255"/>
      <c r="C190" s="256"/>
      <c r="D190" s="235" t="s">
        <v>177</v>
      </c>
      <c r="E190" s="257" t="s">
        <v>19</v>
      </c>
      <c r="F190" s="258" t="s">
        <v>180</v>
      </c>
      <c r="G190" s="256"/>
      <c r="H190" s="259">
        <v>1.113</v>
      </c>
      <c r="I190" s="260"/>
      <c r="J190" s="256"/>
      <c r="K190" s="256"/>
      <c r="L190" s="261"/>
      <c r="M190" s="262"/>
      <c r="N190" s="263"/>
      <c r="O190" s="263"/>
      <c r="P190" s="263"/>
      <c r="Q190" s="263"/>
      <c r="R190" s="263"/>
      <c r="S190" s="263"/>
      <c r="T190" s="264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65" t="s">
        <v>177</v>
      </c>
      <c r="AU190" s="265" t="s">
        <v>81</v>
      </c>
      <c r="AV190" s="15" t="s">
        <v>173</v>
      </c>
      <c r="AW190" s="15" t="s">
        <v>33</v>
      </c>
      <c r="AX190" s="15" t="s">
        <v>79</v>
      </c>
      <c r="AY190" s="265" t="s">
        <v>166</v>
      </c>
    </row>
    <row r="191" s="12" customFormat="1" ht="25.92" customHeight="1">
      <c r="A191" s="12"/>
      <c r="B191" s="199"/>
      <c r="C191" s="200"/>
      <c r="D191" s="201" t="s">
        <v>70</v>
      </c>
      <c r="E191" s="202" t="s">
        <v>342</v>
      </c>
      <c r="F191" s="202" t="s">
        <v>343</v>
      </c>
      <c r="G191" s="200"/>
      <c r="H191" s="200"/>
      <c r="I191" s="203"/>
      <c r="J191" s="204">
        <f>BK191</f>
        <v>0</v>
      </c>
      <c r="K191" s="200"/>
      <c r="L191" s="205"/>
      <c r="M191" s="206"/>
      <c r="N191" s="207"/>
      <c r="O191" s="207"/>
      <c r="P191" s="208">
        <f>P192</f>
        <v>0</v>
      </c>
      <c r="Q191" s="207"/>
      <c r="R191" s="208">
        <f>R192</f>
        <v>0</v>
      </c>
      <c r="S191" s="207"/>
      <c r="T191" s="209">
        <f>T192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10" t="s">
        <v>198</v>
      </c>
      <c r="AT191" s="211" t="s">
        <v>70</v>
      </c>
      <c r="AU191" s="211" t="s">
        <v>71</v>
      </c>
      <c r="AY191" s="210" t="s">
        <v>166</v>
      </c>
      <c r="BK191" s="212">
        <f>BK192</f>
        <v>0</v>
      </c>
    </row>
    <row r="192" s="2" customFormat="1" ht="16.5" customHeight="1">
      <c r="A192" s="41"/>
      <c r="B192" s="42"/>
      <c r="C192" s="215" t="s">
        <v>299</v>
      </c>
      <c r="D192" s="215" t="s">
        <v>168</v>
      </c>
      <c r="E192" s="216" t="s">
        <v>345</v>
      </c>
      <c r="F192" s="217" t="s">
        <v>346</v>
      </c>
      <c r="G192" s="218" t="s">
        <v>347</v>
      </c>
      <c r="H192" s="277"/>
      <c r="I192" s="220"/>
      <c r="J192" s="221">
        <f>ROUND(I192*H192,2)</f>
        <v>0</v>
      </c>
      <c r="K192" s="217" t="s">
        <v>19</v>
      </c>
      <c r="L192" s="47"/>
      <c r="M192" s="278" t="s">
        <v>19</v>
      </c>
      <c r="N192" s="279" t="s">
        <v>42</v>
      </c>
      <c r="O192" s="280"/>
      <c r="P192" s="281">
        <f>O192*H192</f>
        <v>0</v>
      </c>
      <c r="Q192" s="281">
        <v>0</v>
      </c>
      <c r="R192" s="281">
        <f>Q192*H192</f>
        <v>0</v>
      </c>
      <c r="S192" s="281">
        <v>0</v>
      </c>
      <c r="T192" s="282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6" t="s">
        <v>173</v>
      </c>
      <c r="AT192" s="226" t="s">
        <v>168</v>
      </c>
      <c r="AU192" s="226" t="s">
        <v>79</v>
      </c>
      <c r="AY192" s="20" t="s">
        <v>166</v>
      </c>
      <c r="BE192" s="227">
        <f>IF(N192="základní",J192,0)</f>
        <v>0</v>
      </c>
      <c r="BF192" s="227">
        <f>IF(N192="snížená",J192,0)</f>
        <v>0</v>
      </c>
      <c r="BG192" s="227">
        <f>IF(N192="zákl. přenesená",J192,0)</f>
        <v>0</v>
      </c>
      <c r="BH192" s="227">
        <f>IF(N192="sníž. přenesená",J192,0)</f>
        <v>0</v>
      </c>
      <c r="BI192" s="227">
        <f>IF(N192="nulová",J192,0)</f>
        <v>0</v>
      </c>
      <c r="BJ192" s="20" t="s">
        <v>79</v>
      </c>
      <c r="BK192" s="227">
        <f>ROUND(I192*H192,2)</f>
        <v>0</v>
      </c>
      <c r="BL192" s="20" t="s">
        <v>173</v>
      </c>
      <c r="BM192" s="226" t="s">
        <v>427</v>
      </c>
    </row>
    <row r="193" s="2" customFormat="1" ht="6.96" customHeight="1">
      <c r="A193" s="41"/>
      <c r="B193" s="62"/>
      <c r="C193" s="63"/>
      <c r="D193" s="63"/>
      <c r="E193" s="63"/>
      <c r="F193" s="63"/>
      <c r="G193" s="63"/>
      <c r="H193" s="63"/>
      <c r="I193" s="63"/>
      <c r="J193" s="63"/>
      <c r="K193" s="63"/>
      <c r="L193" s="47"/>
      <c r="M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</row>
  </sheetData>
  <sheetProtection sheet="1" autoFilter="0" formatColumns="0" formatRows="0" objects="1" scenarios="1" spinCount="100000" saltValue="kR3McTE6uViqIfyNsIpc3xE/bAeASniVx9tDxRdXoOfHZ+NeSclhxR53df2lpMb6TzsIwf/5Fv4Qu1m49kEufg==" hashValue="P6UCS4PxvaWfGmvqBRpES3+fKoH2UR0tjhbDmGSBrn541Jg3Qr4ZEL++zFMO6gtUDEKROUal/nQGM2FIn1brCQ==" algorithmName="SHA-512" password="CC35"/>
  <autoFilter ref="C92:K19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5_02/275321711"/>
    <hyperlink ref="F104" r:id="rId2" display="https://podminky.urs.cz/item/CS_URS_2025_02/275351121"/>
    <hyperlink ref="F111" r:id="rId3" display="https://podminky.urs.cz/item/CS_URS_2025_02/275351122"/>
    <hyperlink ref="F118" r:id="rId4" display="https://podminky.urs.cz/item/CS_URS_2025_02/275362021"/>
    <hyperlink ref="F127" r:id="rId5" display="https://podminky.urs.cz/item/CS_URS_2025_02/998011008"/>
    <hyperlink ref="F131" r:id="rId6" display="https://podminky.urs.cz/item/CS_URS_2025_02/767995112"/>
    <hyperlink ref="F156" r:id="rId7" display="https://podminky.urs.cz/item/CS_URS_2025_02/998767121"/>
    <hyperlink ref="F159" r:id="rId8" display="https://podminky.urs.cz/item/CS_URS_2025_02/783317101"/>
    <hyperlink ref="F168" r:id="rId9" display="https://podminky.urs.cz/item/CS_URS_2025_02/789111141"/>
    <hyperlink ref="F176" r:id="rId10" display="https://podminky.urs.cz/item/CS_URS_2025_02/789111260"/>
    <hyperlink ref="F184" r:id="rId11" display="https://podminky.urs.cz/item/CS_URS_2025_02/78941253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2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81</v>
      </c>
    </row>
    <row r="4" s="1" customFormat="1" ht="24.96" customHeight="1">
      <c r="B4" s="23"/>
      <c r="D4" s="143" t="s">
        <v>137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Novostavba skateparkového hřiště, Bystřice pod Hostýnem</v>
      </c>
      <c r="F7" s="145"/>
      <c r="G7" s="145"/>
      <c r="H7" s="145"/>
      <c r="L7" s="23"/>
    </row>
    <row r="8" s="1" customFormat="1" ht="12" customHeight="1">
      <c r="B8" s="23"/>
      <c r="D8" s="145" t="s">
        <v>138</v>
      </c>
      <c r="L8" s="23"/>
    </row>
    <row r="9" s="2" customFormat="1" ht="16.5" customHeight="1">
      <c r="A9" s="41"/>
      <c r="B9" s="47"/>
      <c r="C9" s="41"/>
      <c r="D9" s="41"/>
      <c r="E9" s="146" t="s">
        <v>349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350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782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31. 8. 2025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32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34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35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37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39</v>
      </c>
      <c r="G34" s="41"/>
      <c r="H34" s="41"/>
      <c r="I34" s="157" t="s">
        <v>38</v>
      </c>
      <c r="J34" s="157" t="s">
        <v>40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41</v>
      </c>
      <c r="E35" s="145" t="s">
        <v>42</v>
      </c>
      <c r="F35" s="159">
        <f>ROUND((SUM(BE97:BE354)),  2)</f>
        <v>0</v>
      </c>
      <c r="G35" s="41"/>
      <c r="H35" s="41"/>
      <c r="I35" s="160">
        <v>0.20999999999999999</v>
      </c>
      <c r="J35" s="159">
        <f>ROUND(((SUM(BE97:BE354))*I35),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43</v>
      </c>
      <c r="F36" s="159">
        <f>ROUND((SUM(BF97:BF354)),  2)</f>
        <v>0</v>
      </c>
      <c r="G36" s="41"/>
      <c r="H36" s="41"/>
      <c r="I36" s="160">
        <v>0.12</v>
      </c>
      <c r="J36" s="159">
        <f>ROUND(((SUM(BF97:BF354))*I36),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44</v>
      </c>
      <c r="F37" s="159">
        <f>ROUND((SUM(BG97:BG354)),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45</v>
      </c>
      <c r="F38" s="159">
        <f>ROUND((SUM(BH97:BH354)),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46</v>
      </c>
      <c r="F39" s="159">
        <f>ROUND((SUM(BI97:BI354)),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47</v>
      </c>
      <c r="E41" s="163"/>
      <c r="F41" s="163"/>
      <c r="G41" s="164" t="s">
        <v>48</v>
      </c>
      <c r="H41" s="165" t="s">
        <v>49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140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Novostavba skateparkového hřiště, Bystřice pod Hostýnem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349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350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0207 - Překážka 7 - Manual table kombinovaný s velkým grind boxem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31. 8. 2025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Bystřice pod Hostýnem</v>
      </c>
      <c r="G58" s="43"/>
      <c r="H58" s="43"/>
      <c r="I58" s="35" t="s">
        <v>31</v>
      </c>
      <c r="J58" s="39" t="str">
        <f>E23</f>
        <v>Michal Langoš, Hranice na Moravě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34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141</v>
      </c>
      <c r="D61" s="174"/>
      <c r="E61" s="174"/>
      <c r="F61" s="174"/>
      <c r="G61" s="174"/>
      <c r="H61" s="174"/>
      <c r="I61" s="174"/>
      <c r="J61" s="175" t="s">
        <v>142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69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143</v>
      </c>
    </row>
    <row r="64" s="9" customFormat="1" ht="24.96" customHeight="1">
      <c r="A64" s="9"/>
      <c r="B64" s="177"/>
      <c r="C64" s="178"/>
      <c r="D64" s="179" t="s">
        <v>144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146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429</v>
      </c>
      <c r="E66" s="185"/>
      <c r="F66" s="185"/>
      <c r="G66" s="185"/>
      <c r="H66" s="185"/>
      <c r="I66" s="185"/>
      <c r="J66" s="186">
        <f>J121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783</v>
      </c>
      <c r="E67" s="185"/>
      <c r="F67" s="185"/>
      <c r="G67" s="185"/>
      <c r="H67" s="185"/>
      <c r="I67" s="185"/>
      <c r="J67" s="186">
        <f>J165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430</v>
      </c>
      <c r="E68" s="185"/>
      <c r="F68" s="185"/>
      <c r="G68" s="185"/>
      <c r="H68" s="185"/>
      <c r="I68" s="185"/>
      <c r="J68" s="186">
        <f>J223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147</v>
      </c>
      <c r="E69" s="185"/>
      <c r="F69" s="185"/>
      <c r="G69" s="185"/>
      <c r="H69" s="185"/>
      <c r="I69" s="185"/>
      <c r="J69" s="186">
        <f>J280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148</v>
      </c>
      <c r="E70" s="185"/>
      <c r="F70" s="185"/>
      <c r="G70" s="185"/>
      <c r="H70" s="185"/>
      <c r="I70" s="185"/>
      <c r="J70" s="186">
        <f>J295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7"/>
      <c r="C71" s="178"/>
      <c r="D71" s="179" t="s">
        <v>352</v>
      </c>
      <c r="E71" s="180"/>
      <c r="F71" s="180"/>
      <c r="G71" s="180"/>
      <c r="H71" s="180"/>
      <c r="I71" s="180"/>
      <c r="J71" s="181">
        <f>J298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83"/>
      <c r="C72" s="128"/>
      <c r="D72" s="184" t="s">
        <v>353</v>
      </c>
      <c r="E72" s="185"/>
      <c r="F72" s="185"/>
      <c r="G72" s="185"/>
      <c r="H72" s="185"/>
      <c r="I72" s="185"/>
      <c r="J72" s="186">
        <f>J299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354</v>
      </c>
      <c r="E73" s="185"/>
      <c r="F73" s="185"/>
      <c r="G73" s="185"/>
      <c r="H73" s="185"/>
      <c r="I73" s="185"/>
      <c r="J73" s="186">
        <f>J323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355</v>
      </c>
      <c r="E74" s="185"/>
      <c r="F74" s="185"/>
      <c r="G74" s="185"/>
      <c r="H74" s="185"/>
      <c r="I74" s="185"/>
      <c r="J74" s="186">
        <f>J331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150</v>
      </c>
      <c r="E75" s="180"/>
      <c r="F75" s="180"/>
      <c r="G75" s="180"/>
      <c r="H75" s="180"/>
      <c r="I75" s="180"/>
      <c r="J75" s="181">
        <f>J353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151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Novostavba skateparkového hřiště, Bystřice pod Hostýnem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138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349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350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0207 - Překážka 7 - Manual table kombinovaný s velkým grind boxem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31. 8. 2025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25.65" customHeight="1">
      <c r="A93" s="41"/>
      <c r="B93" s="42"/>
      <c r="C93" s="35" t="s">
        <v>25</v>
      </c>
      <c r="D93" s="43"/>
      <c r="E93" s="43"/>
      <c r="F93" s="30" t="str">
        <f>E17</f>
        <v>Město Bystřice pod Hostýnem</v>
      </c>
      <c r="G93" s="43"/>
      <c r="H93" s="43"/>
      <c r="I93" s="35" t="s">
        <v>31</v>
      </c>
      <c r="J93" s="39" t="str">
        <f>E23</f>
        <v>Michal Langoš, Hranice na Moravě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34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152</v>
      </c>
      <c r="D96" s="191" t="s">
        <v>56</v>
      </c>
      <c r="E96" s="191" t="s">
        <v>52</v>
      </c>
      <c r="F96" s="191" t="s">
        <v>53</v>
      </c>
      <c r="G96" s="191" t="s">
        <v>153</v>
      </c>
      <c r="H96" s="191" t="s">
        <v>154</v>
      </c>
      <c r="I96" s="191" t="s">
        <v>155</v>
      </c>
      <c r="J96" s="191" t="s">
        <v>142</v>
      </c>
      <c r="K96" s="192" t="s">
        <v>156</v>
      </c>
      <c r="L96" s="193"/>
      <c r="M96" s="95" t="s">
        <v>19</v>
      </c>
      <c r="N96" s="96" t="s">
        <v>41</v>
      </c>
      <c r="O96" s="96" t="s">
        <v>157</v>
      </c>
      <c r="P96" s="96" t="s">
        <v>158</v>
      </c>
      <c r="Q96" s="96" t="s">
        <v>159</v>
      </c>
      <c r="R96" s="96" t="s">
        <v>160</v>
      </c>
      <c r="S96" s="96" t="s">
        <v>161</v>
      </c>
      <c r="T96" s="97" t="s">
        <v>162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163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P98+P298+P353</f>
        <v>0</v>
      </c>
      <c r="Q97" s="99"/>
      <c r="R97" s="196">
        <f>R98+R298+R353</f>
        <v>28.914063229999996</v>
      </c>
      <c r="S97" s="99"/>
      <c r="T97" s="197">
        <f>T98+T298+T353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70</v>
      </c>
      <c r="AU97" s="20" t="s">
        <v>143</v>
      </c>
      <c r="BK97" s="198">
        <f>BK98+BK298+BK353</f>
        <v>0</v>
      </c>
    </row>
    <row r="98" s="12" customFormat="1" ht="25.92" customHeight="1">
      <c r="A98" s="12"/>
      <c r="B98" s="199"/>
      <c r="C98" s="200"/>
      <c r="D98" s="201" t="s">
        <v>70</v>
      </c>
      <c r="E98" s="202" t="s">
        <v>164</v>
      </c>
      <c r="F98" s="202" t="s">
        <v>165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P99+P121+P165+P223+P280+P295</f>
        <v>0</v>
      </c>
      <c r="Q98" s="207"/>
      <c r="R98" s="208">
        <f>R99+R121+R165+R223+R280+R295</f>
        <v>28.584204609999997</v>
      </c>
      <c r="S98" s="207"/>
      <c r="T98" s="209">
        <f>T99+T121+T165+T223+T280+T295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79</v>
      </c>
      <c r="AT98" s="211" t="s">
        <v>70</v>
      </c>
      <c r="AU98" s="211" t="s">
        <v>71</v>
      </c>
      <c r="AY98" s="210" t="s">
        <v>166</v>
      </c>
      <c r="BK98" s="212">
        <f>BK99+BK121+BK165+BK223+BK280+BK295</f>
        <v>0</v>
      </c>
    </row>
    <row r="99" s="12" customFormat="1" ht="22.8" customHeight="1">
      <c r="A99" s="12"/>
      <c r="B99" s="199"/>
      <c r="C99" s="200"/>
      <c r="D99" s="201" t="s">
        <v>70</v>
      </c>
      <c r="E99" s="213" t="s">
        <v>81</v>
      </c>
      <c r="F99" s="213" t="s">
        <v>248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SUM(P100:P120)</f>
        <v>0</v>
      </c>
      <c r="Q99" s="207"/>
      <c r="R99" s="208">
        <f>SUM(R100:R120)</f>
        <v>11.5561872</v>
      </c>
      <c r="S99" s="207"/>
      <c r="T99" s="209">
        <f>SUM(T100:T120)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79</v>
      </c>
      <c r="AT99" s="211" t="s">
        <v>70</v>
      </c>
      <c r="AU99" s="211" t="s">
        <v>79</v>
      </c>
      <c r="AY99" s="210" t="s">
        <v>166</v>
      </c>
      <c r="BK99" s="212">
        <f>SUM(BK100:BK120)</f>
        <v>0</v>
      </c>
    </row>
    <row r="100" s="2" customFormat="1" ht="24.15" customHeight="1">
      <c r="A100" s="41"/>
      <c r="B100" s="42"/>
      <c r="C100" s="215" t="s">
        <v>79</v>
      </c>
      <c r="D100" s="215" t="s">
        <v>168</v>
      </c>
      <c r="E100" s="216" t="s">
        <v>431</v>
      </c>
      <c r="F100" s="217" t="s">
        <v>432</v>
      </c>
      <c r="G100" s="218" t="s">
        <v>188</v>
      </c>
      <c r="H100" s="219">
        <v>17.82</v>
      </c>
      <c r="I100" s="220"/>
      <c r="J100" s="221">
        <f>ROUND(I100*H100,2)</f>
        <v>0</v>
      </c>
      <c r="K100" s="217" t="s">
        <v>172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0.00013999999999999999</v>
      </c>
      <c r="R100" s="224">
        <f>Q100*H100</f>
        <v>0.0024947999999999997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173</v>
      </c>
      <c r="AT100" s="226" t="s">
        <v>168</v>
      </c>
      <c r="AU100" s="226" t="s">
        <v>81</v>
      </c>
      <c r="AY100" s="20" t="s">
        <v>166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79</v>
      </c>
      <c r="BK100" s="227">
        <f>ROUND(I100*H100,2)</f>
        <v>0</v>
      </c>
      <c r="BL100" s="20" t="s">
        <v>173</v>
      </c>
      <c r="BM100" s="226" t="s">
        <v>433</v>
      </c>
    </row>
    <row r="101" s="2" customFormat="1">
      <c r="A101" s="41"/>
      <c r="B101" s="42"/>
      <c r="C101" s="43"/>
      <c r="D101" s="228" t="s">
        <v>175</v>
      </c>
      <c r="E101" s="43"/>
      <c r="F101" s="229" t="s">
        <v>434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175</v>
      </c>
      <c r="AU101" s="20" t="s">
        <v>81</v>
      </c>
    </row>
    <row r="102" s="13" customFormat="1">
      <c r="A102" s="13"/>
      <c r="B102" s="233"/>
      <c r="C102" s="234"/>
      <c r="D102" s="235" t="s">
        <v>177</v>
      </c>
      <c r="E102" s="236" t="s">
        <v>19</v>
      </c>
      <c r="F102" s="237" t="s">
        <v>784</v>
      </c>
      <c r="G102" s="234"/>
      <c r="H102" s="236" t="s">
        <v>19</v>
      </c>
      <c r="I102" s="238"/>
      <c r="J102" s="234"/>
      <c r="K102" s="234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177</v>
      </c>
      <c r="AU102" s="243" t="s">
        <v>81</v>
      </c>
      <c r="AV102" s="13" t="s">
        <v>79</v>
      </c>
      <c r="AW102" s="13" t="s">
        <v>33</v>
      </c>
      <c r="AX102" s="13" t="s">
        <v>71</v>
      </c>
      <c r="AY102" s="243" t="s">
        <v>166</v>
      </c>
    </row>
    <row r="103" s="13" customFormat="1">
      <c r="A103" s="13"/>
      <c r="B103" s="233"/>
      <c r="C103" s="234"/>
      <c r="D103" s="235" t="s">
        <v>177</v>
      </c>
      <c r="E103" s="236" t="s">
        <v>19</v>
      </c>
      <c r="F103" s="237" t="s">
        <v>436</v>
      </c>
      <c r="G103" s="234"/>
      <c r="H103" s="236" t="s">
        <v>19</v>
      </c>
      <c r="I103" s="238"/>
      <c r="J103" s="234"/>
      <c r="K103" s="234"/>
      <c r="L103" s="239"/>
      <c r="M103" s="240"/>
      <c r="N103" s="241"/>
      <c r="O103" s="241"/>
      <c r="P103" s="241"/>
      <c r="Q103" s="241"/>
      <c r="R103" s="241"/>
      <c r="S103" s="241"/>
      <c r="T103" s="242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3" t="s">
        <v>177</v>
      </c>
      <c r="AU103" s="243" t="s">
        <v>81</v>
      </c>
      <c r="AV103" s="13" t="s">
        <v>79</v>
      </c>
      <c r="AW103" s="13" t="s">
        <v>33</v>
      </c>
      <c r="AX103" s="13" t="s">
        <v>71</v>
      </c>
      <c r="AY103" s="243" t="s">
        <v>166</v>
      </c>
    </row>
    <row r="104" s="14" customFormat="1">
      <c r="A104" s="14"/>
      <c r="B104" s="244"/>
      <c r="C104" s="245"/>
      <c r="D104" s="235" t="s">
        <v>177</v>
      </c>
      <c r="E104" s="246" t="s">
        <v>19</v>
      </c>
      <c r="F104" s="247" t="s">
        <v>785</v>
      </c>
      <c r="G104" s="245"/>
      <c r="H104" s="248">
        <v>11.34</v>
      </c>
      <c r="I104" s="249"/>
      <c r="J104" s="245"/>
      <c r="K104" s="245"/>
      <c r="L104" s="250"/>
      <c r="M104" s="251"/>
      <c r="N104" s="252"/>
      <c r="O104" s="252"/>
      <c r="P104" s="252"/>
      <c r="Q104" s="252"/>
      <c r="R104" s="252"/>
      <c r="S104" s="252"/>
      <c r="T104" s="253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4" t="s">
        <v>177</v>
      </c>
      <c r="AU104" s="254" t="s">
        <v>81</v>
      </c>
      <c r="AV104" s="14" t="s">
        <v>81</v>
      </c>
      <c r="AW104" s="14" t="s">
        <v>33</v>
      </c>
      <c r="AX104" s="14" t="s">
        <v>71</v>
      </c>
      <c r="AY104" s="254" t="s">
        <v>166</v>
      </c>
    </row>
    <row r="105" s="14" customFormat="1">
      <c r="A105" s="14"/>
      <c r="B105" s="244"/>
      <c r="C105" s="245"/>
      <c r="D105" s="235" t="s">
        <v>177</v>
      </c>
      <c r="E105" s="246" t="s">
        <v>19</v>
      </c>
      <c r="F105" s="247" t="s">
        <v>786</v>
      </c>
      <c r="G105" s="245"/>
      <c r="H105" s="248">
        <v>6.4800000000000004</v>
      </c>
      <c r="I105" s="249"/>
      <c r="J105" s="245"/>
      <c r="K105" s="245"/>
      <c r="L105" s="250"/>
      <c r="M105" s="251"/>
      <c r="N105" s="252"/>
      <c r="O105" s="252"/>
      <c r="P105" s="252"/>
      <c r="Q105" s="252"/>
      <c r="R105" s="252"/>
      <c r="S105" s="252"/>
      <c r="T105" s="253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4" t="s">
        <v>177</v>
      </c>
      <c r="AU105" s="254" t="s">
        <v>81</v>
      </c>
      <c r="AV105" s="14" t="s">
        <v>81</v>
      </c>
      <c r="AW105" s="14" t="s">
        <v>33</v>
      </c>
      <c r="AX105" s="14" t="s">
        <v>71</v>
      </c>
      <c r="AY105" s="254" t="s">
        <v>166</v>
      </c>
    </row>
    <row r="106" s="15" customFormat="1">
      <c r="A106" s="15"/>
      <c r="B106" s="255"/>
      <c r="C106" s="256"/>
      <c r="D106" s="235" t="s">
        <v>177</v>
      </c>
      <c r="E106" s="257" t="s">
        <v>19</v>
      </c>
      <c r="F106" s="258" t="s">
        <v>180</v>
      </c>
      <c r="G106" s="256"/>
      <c r="H106" s="259">
        <v>17.82</v>
      </c>
      <c r="I106" s="260"/>
      <c r="J106" s="256"/>
      <c r="K106" s="256"/>
      <c r="L106" s="261"/>
      <c r="M106" s="262"/>
      <c r="N106" s="263"/>
      <c r="O106" s="263"/>
      <c r="P106" s="263"/>
      <c r="Q106" s="263"/>
      <c r="R106" s="263"/>
      <c r="S106" s="263"/>
      <c r="T106" s="264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5" t="s">
        <v>177</v>
      </c>
      <c r="AU106" s="265" t="s">
        <v>81</v>
      </c>
      <c r="AV106" s="15" t="s">
        <v>173</v>
      </c>
      <c r="AW106" s="15" t="s">
        <v>33</v>
      </c>
      <c r="AX106" s="15" t="s">
        <v>79</v>
      </c>
      <c r="AY106" s="265" t="s">
        <v>166</v>
      </c>
    </row>
    <row r="107" s="2" customFormat="1" ht="16.5" customHeight="1">
      <c r="A107" s="41"/>
      <c r="B107" s="42"/>
      <c r="C107" s="283" t="s">
        <v>81</v>
      </c>
      <c r="D107" s="283" t="s">
        <v>392</v>
      </c>
      <c r="E107" s="284" t="s">
        <v>438</v>
      </c>
      <c r="F107" s="285" t="s">
        <v>439</v>
      </c>
      <c r="G107" s="286" t="s">
        <v>188</v>
      </c>
      <c r="H107" s="287">
        <v>21.108000000000001</v>
      </c>
      <c r="I107" s="288"/>
      <c r="J107" s="289">
        <f>ROUND(I107*H107,2)</f>
        <v>0</v>
      </c>
      <c r="K107" s="285" t="s">
        <v>172</v>
      </c>
      <c r="L107" s="290"/>
      <c r="M107" s="291" t="s">
        <v>19</v>
      </c>
      <c r="N107" s="292" t="s">
        <v>42</v>
      </c>
      <c r="O107" s="87"/>
      <c r="P107" s="224">
        <f>O107*H107</f>
        <v>0</v>
      </c>
      <c r="Q107" s="224">
        <v>0.00029999999999999997</v>
      </c>
      <c r="R107" s="224">
        <f>Q107*H107</f>
        <v>0.0063323999999999993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226</v>
      </c>
      <c r="AT107" s="226" t="s">
        <v>392</v>
      </c>
      <c r="AU107" s="226" t="s">
        <v>81</v>
      </c>
      <c r="AY107" s="20" t="s">
        <v>166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79</v>
      </c>
      <c r="BK107" s="227">
        <f>ROUND(I107*H107,2)</f>
        <v>0</v>
      </c>
      <c r="BL107" s="20" t="s">
        <v>173</v>
      </c>
      <c r="BM107" s="226" t="s">
        <v>440</v>
      </c>
    </row>
    <row r="108" s="13" customFormat="1">
      <c r="A108" s="13"/>
      <c r="B108" s="233"/>
      <c r="C108" s="234"/>
      <c r="D108" s="235" t="s">
        <v>177</v>
      </c>
      <c r="E108" s="236" t="s">
        <v>19</v>
      </c>
      <c r="F108" s="237" t="s">
        <v>784</v>
      </c>
      <c r="G108" s="234"/>
      <c r="H108" s="236" t="s">
        <v>19</v>
      </c>
      <c r="I108" s="238"/>
      <c r="J108" s="234"/>
      <c r="K108" s="234"/>
      <c r="L108" s="239"/>
      <c r="M108" s="240"/>
      <c r="N108" s="241"/>
      <c r="O108" s="241"/>
      <c r="P108" s="241"/>
      <c r="Q108" s="241"/>
      <c r="R108" s="241"/>
      <c r="S108" s="241"/>
      <c r="T108" s="242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3" t="s">
        <v>177</v>
      </c>
      <c r="AU108" s="243" t="s">
        <v>81</v>
      </c>
      <c r="AV108" s="13" t="s">
        <v>79</v>
      </c>
      <c r="AW108" s="13" t="s">
        <v>33</v>
      </c>
      <c r="AX108" s="13" t="s">
        <v>71</v>
      </c>
      <c r="AY108" s="243" t="s">
        <v>166</v>
      </c>
    </row>
    <row r="109" s="13" customFormat="1">
      <c r="A109" s="13"/>
      <c r="B109" s="233"/>
      <c r="C109" s="234"/>
      <c r="D109" s="235" t="s">
        <v>177</v>
      </c>
      <c r="E109" s="236" t="s">
        <v>19</v>
      </c>
      <c r="F109" s="237" t="s">
        <v>436</v>
      </c>
      <c r="G109" s="234"/>
      <c r="H109" s="236" t="s">
        <v>19</v>
      </c>
      <c r="I109" s="238"/>
      <c r="J109" s="234"/>
      <c r="K109" s="234"/>
      <c r="L109" s="239"/>
      <c r="M109" s="240"/>
      <c r="N109" s="241"/>
      <c r="O109" s="241"/>
      <c r="P109" s="241"/>
      <c r="Q109" s="241"/>
      <c r="R109" s="241"/>
      <c r="S109" s="241"/>
      <c r="T109" s="242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3" t="s">
        <v>177</v>
      </c>
      <c r="AU109" s="243" t="s">
        <v>81</v>
      </c>
      <c r="AV109" s="13" t="s">
        <v>79</v>
      </c>
      <c r="AW109" s="13" t="s">
        <v>33</v>
      </c>
      <c r="AX109" s="13" t="s">
        <v>71</v>
      </c>
      <c r="AY109" s="243" t="s">
        <v>166</v>
      </c>
    </row>
    <row r="110" s="14" customFormat="1">
      <c r="A110" s="14"/>
      <c r="B110" s="244"/>
      <c r="C110" s="245"/>
      <c r="D110" s="235" t="s">
        <v>177</v>
      </c>
      <c r="E110" s="246" t="s">
        <v>19</v>
      </c>
      <c r="F110" s="247" t="s">
        <v>785</v>
      </c>
      <c r="G110" s="245"/>
      <c r="H110" s="248">
        <v>11.34</v>
      </c>
      <c r="I110" s="249"/>
      <c r="J110" s="245"/>
      <c r="K110" s="245"/>
      <c r="L110" s="250"/>
      <c r="M110" s="251"/>
      <c r="N110" s="252"/>
      <c r="O110" s="252"/>
      <c r="P110" s="252"/>
      <c r="Q110" s="252"/>
      <c r="R110" s="252"/>
      <c r="S110" s="252"/>
      <c r="T110" s="253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4" t="s">
        <v>177</v>
      </c>
      <c r="AU110" s="254" t="s">
        <v>81</v>
      </c>
      <c r="AV110" s="14" t="s">
        <v>81</v>
      </c>
      <c r="AW110" s="14" t="s">
        <v>33</v>
      </c>
      <c r="AX110" s="14" t="s">
        <v>71</v>
      </c>
      <c r="AY110" s="254" t="s">
        <v>166</v>
      </c>
    </row>
    <row r="111" s="14" customFormat="1">
      <c r="A111" s="14"/>
      <c r="B111" s="244"/>
      <c r="C111" s="245"/>
      <c r="D111" s="235" t="s">
        <v>177</v>
      </c>
      <c r="E111" s="246" t="s">
        <v>19</v>
      </c>
      <c r="F111" s="247" t="s">
        <v>786</v>
      </c>
      <c r="G111" s="245"/>
      <c r="H111" s="248">
        <v>6.4800000000000004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177</v>
      </c>
      <c r="AU111" s="254" t="s">
        <v>81</v>
      </c>
      <c r="AV111" s="14" t="s">
        <v>81</v>
      </c>
      <c r="AW111" s="14" t="s">
        <v>33</v>
      </c>
      <c r="AX111" s="14" t="s">
        <v>71</v>
      </c>
      <c r="AY111" s="254" t="s">
        <v>166</v>
      </c>
    </row>
    <row r="112" s="15" customFormat="1">
      <c r="A112" s="15"/>
      <c r="B112" s="255"/>
      <c r="C112" s="256"/>
      <c r="D112" s="235" t="s">
        <v>177</v>
      </c>
      <c r="E112" s="257" t="s">
        <v>19</v>
      </c>
      <c r="F112" s="258" t="s">
        <v>180</v>
      </c>
      <c r="G112" s="256"/>
      <c r="H112" s="259">
        <v>17.82</v>
      </c>
      <c r="I112" s="260"/>
      <c r="J112" s="256"/>
      <c r="K112" s="256"/>
      <c r="L112" s="261"/>
      <c r="M112" s="262"/>
      <c r="N112" s="263"/>
      <c r="O112" s="263"/>
      <c r="P112" s="263"/>
      <c r="Q112" s="263"/>
      <c r="R112" s="263"/>
      <c r="S112" s="263"/>
      <c r="T112" s="264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65" t="s">
        <v>177</v>
      </c>
      <c r="AU112" s="265" t="s">
        <v>81</v>
      </c>
      <c r="AV112" s="15" t="s">
        <v>173</v>
      </c>
      <c r="AW112" s="15" t="s">
        <v>33</v>
      </c>
      <c r="AX112" s="15" t="s">
        <v>79</v>
      </c>
      <c r="AY112" s="265" t="s">
        <v>166</v>
      </c>
    </row>
    <row r="113" s="14" customFormat="1">
      <c r="A113" s="14"/>
      <c r="B113" s="244"/>
      <c r="C113" s="245"/>
      <c r="D113" s="235" t="s">
        <v>177</v>
      </c>
      <c r="E113" s="245"/>
      <c r="F113" s="247" t="s">
        <v>787</v>
      </c>
      <c r="G113" s="245"/>
      <c r="H113" s="248">
        <v>21.108000000000001</v>
      </c>
      <c r="I113" s="249"/>
      <c r="J113" s="245"/>
      <c r="K113" s="245"/>
      <c r="L113" s="250"/>
      <c r="M113" s="251"/>
      <c r="N113" s="252"/>
      <c r="O113" s="252"/>
      <c r="P113" s="252"/>
      <c r="Q113" s="252"/>
      <c r="R113" s="252"/>
      <c r="S113" s="252"/>
      <c r="T113" s="253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4" t="s">
        <v>177</v>
      </c>
      <c r="AU113" s="254" t="s">
        <v>81</v>
      </c>
      <c r="AV113" s="14" t="s">
        <v>81</v>
      </c>
      <c r="AW113" s="14" t="s">
        <v>4</v>
      </c>
      <c r="AX113" s="14" t="s">
        <v>79</v>
      </c>
      <c r="AY113" s="254" t="s">
        <v>166</v>
      </c>
    </row>
    <row r="114" s="2" customFormat="1" ht="16.5" customHeight="1">
      <c r="A114" s="41"/>
      <c r="B114" s="42"/>
      <c r="C114" s="215" t="s">
        <v>185</v>
      </c>
      <c r="D114" s="215" t="s">
        <v>168</v>
      </c>
      <c r="E114" s="216" t="s">
        <v>442</v>
      </c>
      <c r="F114" s="217" t="s">
        <v>443</v>
      </c>
      <c r="G114" s="218" t="s">
        <v>194</v>
      </c>
      <c r="H114" s="219">
        <v>5.3460000000000001</v>
      </c>
      <c r="I114" s="220"/>
      <c r="J114" s="221">
        <f>ROUND(I114*H114,2)</f>
        <v>0</v>
      </c>
      <c r="K114" s="217" t="s">
        <v>172</v>
      </c>
      <c r="L114" s="47"/>
      <c r="M114" s="222" t="s">
        <v>19</v>
      </c>
      <c r="N114" s="223" t="s">
        <v>42</v>
      </c>
      <c r="O114" s="87"/>
      <c r="P114" s="224">
        <f>O114*H114</f>
        <v>0</v>
      </c>
      <c r="Q114" s="224">
        <v>2.1600000000000001</v>
      </c>
      <c r="R114" s="224">
        <f>Q114*H114</f>
        <v>11.547360000000001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173</v>
      </c>
      <c r="AT114" s="226" t="s">
        <v>168</v>
      </c>
      <c r="AU114" s="226" t="s">
        <v>81</v>
      </c>
      <c r="AY114" s="20" t="s">
        <v>166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79</v>
      </c>
      <c r="BK114" s="227">
        <f>ROUND(I114*H114,2)</f>
        <v>0</v>
      </c>
      <c r="BL114" s="20" t="s">
        <v>173</v>
      </c>
      <c r="BM114" s="226" t="s">
        <v>444</v>
      </c>
    </row>
    <row r="115" s="2" customFormat="1">
      <c r="A115" s="41"/>
      <c r="B115" s="42"/>
      <c r="C115" s="43"/>
      <c r="D115" s="228" t="s">
        <v>175</v>
      </c>
      <c r="E115" s="43"/>
      <c r="F115" s="229" t="s">
        <v>445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175</v>
      </c>
      <c r="AU115" s="20" t="s">
        <v>81</v>
      </c>
    </row>
    <row r="116" s="13" customFormat="1">
      <c r="A116" s="13"/>
      <c r="B116" s="233"/>
      <c r="C116" s="234"/>
      <c r="D116" s="235" t="s">
        <v>177</v>
      </c>
      <c r="E116" s="236" t="s">
        <v>19</v>
      </c>
      <c r="F116" s="237" t="s">
        <v>784</v>
      </c>
      <c r="G116" s="234"/>
      <c r="H116" s="236" t="s">
        <v>19</v>
      </c>
      <c r="I116" s="238"/>
      <c r="J116" s="234"/>
      <c r="K116" s="234"/>
      <c r="L116" s="239"/>
      <c r="M116" s="240"/>
      <c r="N116" s="241"/>
      <c r="O116" s="241"/>
      <c r="P116" s="241"/>
      <c r="Q116" s="241"/>
      <c r="R116" s="241"/>
      <c r="S116" s="241"/>
      <c r="T116" s="242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3" t="s">
        <v>177</v>
      </c>
      <c r="AU116" s="243" t="s">
        <v>81</v>
      </c>
      <c r="AV116" s="13" t="s">
        <v>79</v>
      </c>
      <c r="AW116" s="13" t="s">
        <v>33</v>
      </c>
      <c r="AX116" s="13" t="s">
        <v>71</v>
      </c>
      <c r="AY116" s="243" t="s">
        <v>166</v>
      </c>
    </row>
    <row r="117" s="13" customFormat="1">
      <c r="A117" s="13"/>
      <c r="B117" s="233"/>
      <c r="C117" s="234"/>
      <c r="D117" s="235" t="s">
        <v>177</v>
      </c>
      <c r="E117" s="236" t="s">
        <v>19</v>
      </c>
      <c r="F117" s="237" t="s">
        <v>436</v>
      </c>
      <c r="G117" s="234"/>
      <c r="H117" s="236" t="s">
        <v>19</v>
      </c>
      <c r="I117" s="238"/>
      <c r="J117" s="234"/>
      <c r="K117" s="234"/>
      <c r="L117" s="239"/>
      <c r="M117" s="240"/>
      <c r="N117" s="241"/>
      <c r="O117" s="241"/>
      <c r="P117" s="241"/>
      <c r="Q117" s="241"/>
      <c r="R117" s="241"/>
      <c r="S117" s="241"/>
      <c r="T117" s="242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3" t="s">
        <v>177</v>
      </c>
      <c r="AU117" s="243" t="s">
        <v>81</v>
      </c>
      <c r="AV117" s="13" t="s">
        <v>79</v>
      </c>
      <c r="AW117" s="13" t="s">
        <v>33</v>
      </c>
      <c r="AX117" s="13" t="s">
        <v>71</v>
      </c>
      <c r="AY117" s="243" t="s">
        <v>166</v>
      </c>
    </row>
    <row r="118" s="14" customFormat="1">
      <c r="A118" s="14"/>
      <c r="B118" s="244"/>
      <c r="C118" s="245"/>
      <c r="D118" s="235" t="s">
        <v>177</v>
      </c>
      <c r="E118" s="246" t="s">
        <v>19</v>
      </c>
      <c r="F118" s="247" t="s">
        <v>788</v>
      </c>
      <c r="G118" s="245"/>
      <c r="H118" s="248">
        <v>3.4020000000000001</v>
      </c>
      <c r="I118" s="249"/>
      <c r="J118" s="245"/>
      <c r="K118" s="245"/>
      <c r="L118" s="250"/>
      <c r="M118" s="251"/>
      <c r="N118" s="252"/>
      <c r="O118" s="252"/>
      <c r="P118" s="252"/>
      <c r="Q118" s="252"/>
      <c r="R118" s="252"/>
      <c r="S118" s="252"/>
      <c r="T118" s="253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4" t="s">
        <v>177</v>
      </c>
      <c r="AU118" s="254" t="s">
        <v>81</v>
      </c>
      <c r="AV118" s="14" t="s">
        <v>81</v>
      </c>
      <c r="AW118" s="14" t="s">
        <v>33</v>
      </c>
      <c r="AX118" s="14" t="s">
        <v>71</v>
      </c>
      <c r="AY118" s="254" t="s">
        <v>166</v>
      </c>
    </row>
    <row r="119" s="14" customFormat="1">
      <c r="A119" s="14"/>
      <c r="B119" s="244"/>
      <c r="C119" s="245"/>
      <c r="D119" s="235" t="s">
        <v>177</v>
      </c>
      <c r="E119" s="246" t="s">
        <v>19</v>
      </c>
      <c r="F119" s="247" t="s">
        <v>789</v>
      </c>
      <c r="G119" s="245"/>
      <c r="H119" s="248">
        <v>1.944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177</v>
      </c>
      <c r="AU119" s="254" t="s">
        <v>81</v>
      </c>
      <c r="AV119" s="14" t="s">
        <v>81</v>
      </c>
      <c r="AW119" s="14" t="s">
        <v>33</v>
      </c>
      <c r="AX119" s="14" t="s">
        <v>71</v>
      </c>
      <c r="AY119" s="254" t="s">
        <v>166</v>
      </c>
    </row>
    <row r="120" s="15" customFormat="1">
      <c r="A120" s="15"/>
      <c r="B120" s="255"/>
      <c r="C120" s="256"/>
      <c r="D120" s="235" t="s">
        <v>177</v>
      </c>
      <c r="E120" s="257" t="s">
        <v>19</v>
      </c>
      <c r="F120" s="258" t="s">
        <v>180</v>
      </c>
      <c r="G120" s="256"/>
      <c r="H120" s="259">
        <v>5.3460000000000001</v>
      </c>
      <c r="I120" s="260"/>
      <c r="J120" s="256"/>
      <c r="K120" s="256"/>
      <c r="L120" s="261"/>
      <c r="M120" s="262"/>
      <c r="N120" s="263"/>
      <c r="O120" s="263"/>
      <c r="P120" s="263"/>
      <c r="Q120" s="263"/>
      <c r="R120" s="263"/>
      <c r="S120" s="263"/>
      <c r="T120" s="264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5" t="s">
        <v>177</v>
      </c>
      <c r="AU120" s="265" t="s">
        <v>81</v>
      </c>
      <c r="AV120" s="15" t="s">
        <v>173</v>
      </c>
      <c r="AW120" s="15" t="s">
        <v>33</v>
      </c>
      <c r="AX120" s="15" t="s">
        <v>79</v>
      </c>
      <c r="AY120" s="265" t="s">
        <v>166</v>
      </c>
    </row>
    <row r="121" s="12" customFormat="1" ht="22.8" customHeight="1">
      <c r="A121" s="12"/>
      <c r="B121" s="199"/>
      <c r="C121" s="200"/>
      <c r="D121" s="201" t="s">
        <v>70</v>
      </c>
      <c r="E121" s="213" t="s">
        <v>185</v>
      </c>
      <c r="F121" s="213" t="s">
        <v>448</v>
      </c>
      <c r="G121" s="200"/>
      <c r="H121" s="200"/>
      <c r="I121" s="203"/>
      <c r="J121" s="214">
        <f>BK121</f>
        <v>0</v>
      </c>
      <c r="K121" s="200"/>
      <c r="L121" s="205"/>
      <c r="M121" s="206"/>
      <c r="N121" s="207"/>
      <c r="O121" s="207"/>
      <c r="P121" s="208">
        <f>SUM(P122:P164)</f>
        <v>0</v>
      </c>
      <c r="Q121" s="207"/>
      <c r="R121" s="208">
        <f>SUM(R122:R164)</f>
        <v>6.2860245599999995</v>
      </c>
      <c r="S121" s="207"/>
      <c r="T121" s="209">
        <f>SUM(T122:T164)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0" t="s">
        <v>79</v>
      </c>
      <c r="AT121" s="211" t="s">
        <v>70</v>
      </c>
      <c r="AU121" s="211" t="s">
        <v>79</v>
      </c>
      <c r="AY121" s="210" t="s">
        <v>166</v>
      </c>
      <c r="BK121" s="212">
        <f>SUM(BK122:BK164)</f>
        <v>0</v>
      </c>
    </row>
    <row r="122" s="2" customFormat="1" ht="24.15" customHeight="1">
      <c r="A122" s="41"/>
      <c r="B122" s="42"/>
      <c r="C122" s="215" t="s">
        <v>173</v>
      </c>
      <c r="D122" s="215" t="s">
        <v>168</v>
      </c>
      <c r="E122" s="216" t="s">
        <v>545</v>
      </c>
      <c r="F122" s="217" t="s">
        <v>546</v>
      </c>
      <c r="G122" s="218" t="s">
        <v>194</v>
      </c>
      <c r="H122" s="219">
        <v>2.367</v>
      </c>
      <c r="I122" s="220"/>
      <c r="J122" s="221">
        <f>ROUND(I122*H122,2)</f>
        <v>0</v>
      </c>
      <c r="K122" s="217" t="s">
        <v>172</v>
      </c>
      <c r="L122" s="47"/>
      <c r="M122" s="222" t="s">
        <v>19</v>
      </c>
      <c r="N122" s="223" t="s">
        <v>42</v>
      </c>
      <c r="O122" s="87"/>
      <c r="P122" s="224">
        <f>O122*H122</f>
        <v>0</v>
      </c>
      <c r="Q122" s="224">
        <v>2.5018699999999998</v>
      </c>
      <c r="R122" s="224">
        <f>Q122*H122</f>
        <v>5.9219262899999991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173</v>
      </c>
      <c r="AT122" s="226" t="s">
        <v>168</v>
      </c>
      <c r="AU122" s="226" t="s">
        <v>81</v>
      </c>
      <c r="AY122" s="20" t="s">
        <v>166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79</v>
      </c>
      <c r="BK122" s="227">
        <f>ROUND(I122*H122,2)</f>
        <v>0</v>
      </c>
      <c r="BL122" s="20" t="s">
        <v>173</v>
      </c>
      <c r="BM122" s="226" t="s">
        <v>790</v>
      </c>
    </row>
    <row r="123" s="2" customFormat="1">
      <c r="A123" s="41"/>
      <c r="B123" s="42"/>
      <c r="C123" s="43"/>
      <c r="D123" s="228" t="s">
        <v>175</v>
      </c>
      <c r="E123" s="43"/>
      <c r="F123" s="229" t="s">
        <v>548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175</v>
      </c>
      <c r="AU123" s="20" t="s">
        <v>81</v>
      </c>
    </row>
    <row r="124" s="13" customFormat="1">
      <c r="A124" s="13"/>
      <c r="B124" s="233"/>
      <c r="C124" s="234"/>
      <c r="D124" s="235" t="s">
        <v>177</v>
      </c>
      <c r="E124" s="236" t="s">
        <v>19</v>
      </c>
      <c r="F124" s="237" t="s">
        <v>784</v>
      </c>
      <c r="G124" s="234"/>
      <c r="H124" s="236" t="s">
        <v>19</v>
      </c>
      <c r="I124" s="238"/>
      <c r="J124" s="234"/>
      <c r="K124" s="234"/>
      <c r="L124" s="239"/>
      <c r="M124" s="240"/>
      <c r="N124" s="241"/>
      <c r="O124" s="241"/>
      <c r="P124" s="241"/>
      <c r="Q124" s="241"/>
      <c r="R124" s="241"/>
      <c r="S124" s="241"/>
      <c r="T124" s="242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3" t="s">
        <v>177</v>
      </c>
      <c r="AU124" s="243" t="s">
        <v>81</v>
      </c>
      <c r="AV124" s="13" t="s">
        <v>79</v>
      </c>
      <c r="AW124" s="13" t="s">
        <v>33</v>
      </c>
      <c r="AX124" s="13" t="s">
        <v>71</v>
      </c>
      <c r="AY124" s="243" t="s">
        <v>166</v>
      </c>
    </row>
    <row r="125" s="13" customFormat="1">
      <c r="A125" s="13"/>
      <c r="B125" s="233"/>
      <c r="C125" s="234"/>
      <c r="D125" s="235" t="s">
        <v>177</v>
      </c>
      <c r="E125" s="236" t="s">
        <v>19</v>
      </c>
      <c r="F125" s="237" t="s">
        <v>436</v>
      </c>
      <c r="G125" s="234"/>
      <c r="H125" s="236" t="s">
        <v>19</v>
      </c>
      <c r="I125" s="238"/>
      <c r="J125" s="234"/>
      <c r="K125" s="234"/>
      <c r="L125" s="239"/>
      <c r="M125" s="240"/>
      <c r="N125" s="241"/>
      <c r="O125" s="241"/>
      <c r="P125" s="241"/>
      <c r="Q125" s="241"/>
      <c r="R125" s="241"/>
      <c r="S125" s="241"/>
      <c r="T125" s="242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3" t="s">
        <v>177</v>
      </c>
      <c r="AU125" s="243" t="s">
        <v>81</v>
      </c>
      <c r="AV125" s="13" t="s">
        <v>79</v>
      </c>
      <c r="AW125" s="13" t="s">
        <v>33</v>
      </c>
      <c r="AX125" s="13" t="s">
        <v>71</v>
      </c>
      <c r="AY125" s="243" t="s">
        <v>166</v>
      </c>
    </row>
    <row r="126" s="13" customFormat="1">
      <c r="A126" s="13"/>
      <c r="B126" s="233"/>
      <c r="C126" s="234"/>
      <c r="D126" s="235" t="s">
        <v>177</v>
      </c>
      <c r="E126" s="236" t="s">
        <v>19</v>
      </c>
      <c r="F126" s="237" t="s">
        <v>791</v>
      </c>
      <c r="G126" s="234"/>
      <c r="H126" s="236" t="s">
        <v>19</v>
      </c>
      <c r="I126" s="238"/>
      <c r="J126" s="234"/>
      <c r="K126" s="234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177</v>
      </c>
      <c r="AU126" s="243" t="s">
        <v>81</v>
      </c>
      <c r="AV126" s="13" t="s">
        <v>79</v>
      </c>
      <c r="AW126" s="13" t="s">
        <v>33</v>
      </c>
      <c r="AX126" s="13" t="s">
        <v>71</v>
      </c>
      <c r="AY126" s="243" t="s">
        <v>166</v>
      </c>
    </row>
    <row r="127" s="14" customFormat="1">
      <c r="A127" s="14"/>
      <c r="B127" s="244"/>
      <c r="C127" s="245"/>
      <c r="D127" s="235" t="s">
        <v>177</v>
      </c>
      <c r="E127" s="246" t="s">
        <v>19</v>
      </c>
      <c r="F127" s="247" t="s">
        <v>792</v>
      </c>
      <c r="G127" s="245"/>
      <c r="H127" s="248">
        <v>2.2010000000000001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177</v>
      </c>
      <c r="AU127" s="254" t="s">
        <v>81</v>
      </c>
      <c r="AV127" s="14" t="s">
        <v>81</v>
      </c>
      <c r="AW127" s="14" t="s">
        <v>33</v>
      </c>
      <c r="AX127" s="14" t="s">
        <v>71</v>
      </c>
      <c r="AY127" s="254" t="s">
        <v>166</v>
      </c>
    </row>
    <row r="128" s="14" customFormat="1">
      <c r="A128" s="14"/>
      <c r="B128" s="244"/>
      <c r="C128" s="245"/>
      <c r="D128" s="235" t="s">
        <v>177</v>
      </c>
      <c r="E128" s="246" t="s">
        <v>19</v>
      </c>
      <c r="F128" s="247" t="s">
        <v>793</v>
      </c>
      <c r="G128" s="245"/>
      <c r="H128" s="248">
        <v>0.083000000000000004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177</v>
      </c>
      <c r="AU128" s="254" t="s">
        <v>81</v>
      </c>
      <c r="AV128" s="14" t="s">
        <v>81</v>
      </c>
      <c r="AW128" s="14" t="s">
        <v>33</v>
      </c>
      <c r="AX128" s="14" t="s">
        <v>71</v>
      </c>
      <c r="AY128" s="254" t="s">
        <v>166</v>
      </c>
    </row>
    <row r="129" s="14" customFormat="1">
      <c r="A129" s="14"/>
      <c r="B129" s="244"/>
      <c r="C129" s="245"/>
      <c r="D129" s="235" t="s">
        <v>177</v>
      </c>
      <c r="E129" s="246" t="s">
        <v>19</v>
      </c>
      <c r="F129" s="247" t="s">
        <v>793</v>
      </c>
      <c r="G129" s="245"/>
      <c r="H129" s="248">
        <v>0.083000000000000004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4" t="s">
        <v>177</v>
      </c>
      <c r="AU129" s="254" t="s">
        <v>81</v>
      </c>
      <c r="AV129" s="14" t="s">
        <v>81</v>
      </c>
      <c r="AW129" s="14" t="s">
        <v>33</v>
      </c>
      <c r="AX129" s="14" t="s">
        <v>71</v>
      </c>
      <c r="AY129" s="254" t="s">
        <v>166</v>
      </c>
    </row>
    <row r="130" s="15" customFormat="1">
      <c r="A130" s="15"/>
      <c r="B130" s="255"/>
      <c r="C130" s="256"/>
      <c r="D130" s="235" t="s">
        <v>177</v>
      </c>
      <c r="E130" s="257" t="s">
        <v>19</v>
      </c>
      <c r="F130" s="258" t="s">
        <v>180</v>
      </c>
      <c r="G130" s="256"/>
      <c r="H130" s="259">
        <v>2.3670000000000004</v>
      </c>
      <c r="I130" s="260"/>
      <c r="J130" s="256"/>
      <c r="K130" s="256"/>
      <c r="L130" s="261"/>
      <c r="M130" s="262"/>
      <c r="N130" s="263"/>
      <c r="O130" s="263"/>
      <c r="P130" s="263"/>
      <c r="Q130" s="263"/>
      <c r="R130" s="263"/>
      <c r="S130" s="263"/>
      <c r="T130" s="264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5" t="s">
        <v>177</v>
      </c>
      <c r="AU130" s="265" t="s">
        <v>81</v>
      </c>
      <c r="AV130" s="15" t="s">
        <v>173</v>
      </c>
      <c r="AW130" s="15" t="s">
        <v>33</v>
      </c>
      <c r="AX130" s="15" t="s">
        <v>79</v>
      </c>
      <c r="AY130" s="265" t="s">
        <v>166</v>
      </c>
    </row>
    <row r="131" s="2" customFormat="1" ht="16.5" customHeight="1">
      <c r="A131" s="41"/>
      <c r="B131" s="42"/>
      <c r="C131" s="215" t="s">
        <v>198</v>
      </c>
      <c r="D131" s="215" t="s">
        <v>168</v>
      </c>
      <c r="E131" s="216" t="s">
        <v>794</v>
      </c>
      <c r="F131" s="217" t="s">
        <v>795</v>
      </c>
      <c r="G131" s="218" t="s">
        <v>188</v>
      </c>
      <c r="H131" s="219">
        <v>6.1989999999999998</v>
      </c>
      <c r="I131" s="220"/>
      <c r="J131" s="221">
        <f>ROUND(I131*H131,2)</f>
        <v>0</v>
      </c>
      <c r="K131" s="217" t="s">
        <v>172</v>
      </c>
      <c r="L131" s="47"/>
      <c r="M131" s="222" t="s">
        <v>19</v>
      </c>
      <c r="N131" s="223" t="s">
        <v>42</v>
      </c>
      <c r="O131" s="87"/>
      <c r="P131" s="224">
        <f>O131*H131</f>
        <v>0</v>
      </c>
      <c r="Q131" s="224">
        <v>0.0027499999999999998</v>
      </c>
      <c r="R131" s="224">
        <f>Q131*H131</f>
        <v>0.01704725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173</v>
      </c>
      <c r="AT131" s="226" t="s">
        <v>168</v>
      </c>
      <c r="AU131" s="226" t="s">
        <v>81</v>
      </c>
      <c r="AY131" s="20" t="s">
        <v>166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79</v>
      </c>
      <c r="BK131" s="227">
        <f>ROUND(I131*H131,2)</f>
        <v>0</v>
      </c>
      <c r="BL131" s="20" t="s">
        <v>173</v>
      </c>
      <c r="BM131" s="226" t="s">
        <v>796</v>
      </c>
    </row>
    <row r="132" s="2" customFormat="1">
      <c r="A132" s="41"/>
      <c r="B132" s="42"/>
      <c r="C132" s="43"/>
      <c r="D132" s="228" t="s">
        <v>175</v>
      </c>
      <c r="E132" s="43"/>
      <c r="F132" s="229" t="s">
        <v>797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175</v>
      </c>
      <c r="AU132" s="20" t="s">
        <v>81</v>
      </c>
    </row>
    <row r="133" s="13" customFormat="1">
      <c r="A133" s="13"/>
      <c r="B133" s="233"/>
      <c r="C133" s="234"/>
      <c r="D133" s="235" t="s">
        <v>177</v>
      </c>
      <c r="E133" s="236" t="s">
        <v>19</v>
      </c>
      <c r="F133" s="237" t="s">
        <v>784</v>
      </c>
      <c r="G133" s="234"/>
      <c r="H133" s="236" t="s">
        <v>19</v>
      </c>
      <c r="I133" s="238"/>
      <c r="J133" s="234"/>
      <c r="K133" s="234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177</v>
      </c>
      <c r="AU133" s="243" t="s">
        <v>81</v>
      </c>
      <c r="AV133" s="13" t="s">
        <v>79</v>
      </c>
      <c r="AW133" s="13" t="s">
        <v>33</v>
      </c>
      <c r="AX133" s="13" t="s">
        <v>71</v>
      </c>
      <c r="AY133" s="243" t="s">
        <v>166</v>
      </c>
    </row>
    <row r="134" s="13" customFormat="1">
      <c r="A134" s="13"/>
      <c r="B134" s="233"/>
      <c r="C134" s="234"/>
      <c r="D134" s="235" t="s">
        <v>177</v>
      </c>
      <c r="E134" s="236" t="s">
        <v>19</v>
      </c>
      <c r="F134" s="237" t="s">
        <v>436</v>
      </c>
      <c r="G134" s="234"/>
      <c r="H134" s="236" t="s">
        <v>19</v>
      </c>
      <c r="I134" s="238"/>
      <c r="J134" s="234"/>
      <c r="K134" s="234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177</v>
      </c>
      <c r="AU134" s="243" t="s">
        <v>81</v>
      </c>
      <c r="AV134" s="13" t="s">
        <v>79</v>
      </c>
      <c r="AW134" s="13" t="s">
        <v>33</v>
      </c>
      <c r="AX134" s="13" t="s">
        <v>71</v>
      </c>
      <c r="AY134" s="243" t="s">
        <v>166</v>
      </c>
    </row>
    <row r="135" s="13" customFormat="1">
      <c r="A135" s="13"/>
      <c r="B135" s="233"/>
      <c r="C135" s="234"/>
      <c r="D135" s="235" t="s">
        <v>177</v>
      </c>
      <c r="E135" s="236" t="s">
        <v>19</v>
      </c>
      <c r="F135" s="237" t="s">
        <v>791</v>
      </c>
      <c r="G135" s="234"/>
      <c r="H135" s="236" t="s">
        <v>19</v>
      </c>
      <c r="I135" s="238"/>
      <c r="J135" s="234"/>
      <c r="K135" s="234"/>
      <c r="L135" s="239"/>
      <c r="M135" s="240"/>
      <c r="N135" s="241"/>
      <c r="O135" s="241"/>
      <c r="P135" s="241"/>
      <c r="Q135" s="241"/>
      <c r="R135" s="241"/>
      <c r="S135" s="241"/>
      <c r="T135" s="24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3" t="s">
        <v>177</v>
      </c>
      <c r="AU135" s="243" t="s">
        <v>81</v>
      </c>
      <c r="AV135" s="13" t="s">
        <v>79</v>
      </c>
      <c r="AW135" s="13" t="s">
        <v>33</v>
      </c>
      <c r="AX135" s="13" t="s">
        <v>71</v>
      </c>
      <c r="AY135" s="243" t="s">
        <v>166</v>
      </c>
    </row>
    <row r="136" s="14" customFormat="1">
      <c r="A136" s="14"/>
      <c r="B136" s="244"/>
      <c r="C136" s="245"/>
      <c r="D136" s="235" t="s">
        <v>177</v>
      </c>
      <c r="E136" s="246" t="s">
        <v>19</v>
      </c>
      <c r="F136" s="247" t="s">
        <v>798</v>
      </c>
      <c r="G136" s="245"/>
      <c r="H136" s="248">
        <v>4.3289999999999997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177</v>
      </c>
      <c r="AU136" s="254" t="s">
        <v>81</v>
      </c>
      <c r="AV136" s="14" t="s">
        <v>81</v>
      </c>
      <c r="AW136" s="14" t="s">
        <v>33</v>
      </c>
      <c r="AX136" s="14" t="s">
        <v>71</v>
      </c>
      <c r="AY136" s="254" t="s">
        <v>166</v>
      </c>
    </row>
    <row r="137" s="14" customFormat="1">
      <c r="A137" s="14"/>
      <c r="B137" s="244"/>
      <c r="C137" s="245"/>
      <c r="D137" s="235" t="s">
        <v>177</v>
      </c>
      <c r="E137" s="246" t="s">
        <v>19</v>
      </c>
      <c r="F137" s="247" t="s">
        <v>799</v>
      </c>
      <c r="G137" s="245"/>
      <c r="H137" s="248">
        <v>0.93500000000000005</v>
      </c>
      <c r="I137" s="249"/>
      <c r="J137" s="245"/>
      <c r="K137" s="245"/>
      <c r="L137" s="250"/>
      <c r="M137" s="251"/>
      <c r="N137" s="252"/>
      <c r="O137" s="252"/>
      <c r="P137" s="252"/>
      <c r="Q137" s="252"/>
      <c r="R137" s="252"/>
      <c r="S137" s="252"/>
      <c r="T137" s="253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4" t="s">
        <v>177</v>
      </c>
      <c r="AU137" s="254" t="s">
        <v>81</v>
      </c>
      <c r="AV137" s="14" t="s">
        <v>81</v>
      </c>
      <c r="AW137" s="14" t="s">
        <v>33</v>
      </c>
      <c r="AX137" s="14" t="s">
        <v>71</v>
      </c>
      <c r="AY137" s="254" t="s">
        <v>166</v>
      </c>
    </row>
    <row r="138" s="14" customFormat="1">
      <c r="A138" s="14"/>
      <c r="B138" s="244"/>
      <c r="C138" s="245"/>
      <c r="D138" s="235" t="s">
        <v>177</v>
      </c>
      <c r="E138" s="246" t="s">
        <v>19</v>
      </c>
      <c r="F138" s="247" t="s">
        <v>799</v>
      </c>
      <c r="G138" s="245"/>
      <c r="H138" s="248">
        <v>0.93500000000000005</v>
      </c>
      <c r="I138" s="249"/>
      <c r="J138" s="245"/>
      <c r="K138" s="245"/>
      <c r="L138" s="250"/>
      <c r="M138" s="251"/>
      <c r="N138" s="252"/>
      <c r="O138" s="252"/>
      <c r="P138" s="252"/>
      <c r="Q138" s="252"/>
      <c r="R138" s="252"/>
      <c r="S138" s="252"/>
      <c r="T138" s="253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4" t="s">
        <v>177</v>
      </c>
      <c r="AU138" s="254" t="s">
        <v>81</v>
      </c>
      <c r="AV138" s="14" t="s">
        <v>81</v>
      </c>
      <c r="AW138" s="14" t="s">
        <v>33</v>
      </c>
      <c r="AX138" s="14" t="s">
        <v>71</v>
      </c>
      <c r="AY138" s="254" t="s">
        <v>166</v>
      </c>
    </row>
    <row r="139" s="15" customFormat="1">
      <c r="A139" s="15"/>
      <c r="B139" s="255"/>
      <c r="C139" s="256"/>
      <c r="D139" s="235" t="s">
        <v>177</v>
      </c>
      <c r="E139" s="257" t="s">
        <v>19</v>
      </c>
      <c r="F139" s="258" t="s">
        <v>180</v>
      </c>
      <c r="G139" s="256"/>
      <c r="H139" s="259">
        <v>6.1989999999999998</v>
      </c>
      <c r="I139" s="260"/>
      <c r="J139" s="256"/>
      <c r="K139" s="256"/>
      <c r="L139" s="261"/>
      <c r="M139" s="262"/>
      <c r="N139" s="263"/>
      <c r="O139" s="263"/>
      <c r="P139" s="263"/>
      <c r="Q139" s="263"/>
      <c r="R139" s="263"/>
      <c r="S139" s="263"/>
      <c r="T139" s="264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65" t="s">
        <v>177</v>
      </c>
      <c r="AU139" s="265" t="s">
        <v>81</v>
      </c>
      <c r="AV139" s="15" t="s">
        <v>173</v>
      </c>
      <c r="AW139" s="15" t="s">
        <v>33</v>
      </c>
      <c r="AX139" s="15" t="s">
        <v>79</v>
      </c>
      <c r="AY139" s="265" t="s">
        <v>166</v>
      </c>
    </row>
    <row r="140" s="2" customFormat="1" ht="16.5" customHeight="1">
      <c r="A140" s="41"/>
      <c r="B140" s="42"/>
      <c r="C140" s="215" t="s">
        <v>213</v>
      </c>
      <c r="D140" s="215" t="s">
        <v>168</v>
      </c>
      <c r="E140" s="216" t="s">
        <v>800</v>
      </c>
      <c r="F140" s="217" t="s">
        <v>801</v>
      </c>
      <c r="G140" s="218" t="s">
        <v>188</v>
      </c>
      <c r="H140" s="219">
        <v>6.1989999999999998</v>
      </c>
      <c r="I140" s="220"/>
      <c r="J140" s="221">
        <f>ROUND(I140*H140,2)</f>
        <v>0</v>
      </c>
      <c r="K140" s="217" t="s">
        <v>172</v>
      </c>
      <c r="L140" s="47"/>
      <c r="M140" s="222" t="s">
        <v>19</v>
      </c>
      <c r="N140" s="223" t="s">
        <v>42</v>
      </c>
      <c r="O140" s="87"/>
      <c r="P140" s="224">
        <f>O140*H140</f>
        <v>0</v>
      </c>
      <c r="Q140" s="224">
        <v>0</v>
      </c>
      <c r="R140" s="224">
        <f>Q140*H140</f>
        <v>0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173</v>
      </c>
      <c r="AT140" s="226" t="s">
        <v>168</v>
      </c>
      <c r="AU140" s="226" t="s">
        <v>81</v>
      </c>
      <c r="AY140" s="20" t="s">
        <v>166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79</v>
      </c>
      <c r="BK140" s="227">
        <f>ROUND(I140*H140,2)</f>
        <v>0</v>
      </c>
      <c r="BL140" s="20" t="s">
        <v>173</v>
      </c>
      <c r="BM140" s="226" t="s">
        <v>802</v>
      </c>
    </row>
    <row r="141" s="2" customFormat="1">
      <c r="A141" s="41"/>
      <c r="B141" s="42"/>
      <c r="C141" s="43"/>
      <c r="D141" s="228" t="s">
        <v>175</v>
      </c>
      <c r="E141" s="43"/>
      <c r="F141" s="229" t="s">
        <v>803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175</v>
      </c>
      <c r="AU141" s="20" t="s">
        <v>81</v>
      </c>
    </row>
    <row r="142" s="13" customFormat="1">
      <c r="A142" s="13"/>
      <c r="B142" s="233"/>
      <c r="C142" s="234"/>
      <c r="D142" s="235" t="s">
        <v>177</v>
      </c>
      <c r="E142" s="236" t="s">
        <v>19</v>
      </c>
      <c r="F142" s="237" t="s">
        <v>784</v>
      </c>
      <c r="G142" s="234"/>
      <c r="H142" s="236" t="s">
        <v>19</v>
      </c>
      <c r="I142" s="238"/>
      <c r="J142" s="234"/>
      <c r="K142" s="234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177</v>
      </c>
      <c r="AU142" s="243" t="s">
        <v>81</v>
      </c>
      <c r="AV142" s="13" t="s">
        <v>79</v>
      </c>
      <c r="AW142" s="13" t="s">
        <v>33</v>
      </c>
      <c r="AX142" s="13" t="s">
        <v>71</v>
      </c>
      <c r="AY142" s="243" t="s">
        <v>166</v>
      </c>
    </row>
    <row r="143" s="13" customFormat="1">
      <c r="A143" s="13"/>
      <c r="B143" s="233"/>
      <c r="C143" s="234"/>
      <c r="D143" s="235" t="s">
        <v>177</v>
      </c>
      <c r="E143" s="236" t="s">
        <v>19</v>
      </c>
      <c r="F143" s="237" t="s">
        <v>436</v>
      </c>
      <c r="G143" s="234"/>
      <c r="H143" s="236" t="s">
        <v>19</v>
      </c>
      <c r="I143" s="238"/>
      <c r="J143" s="234"/>
      <c r="K143" s="234"/>
      <c r="L143" s="239"/>
      <c r="M143" s="240"/>
      <c r="N143" s="241"/>
      <c r="O143" s="241"/>
      <c r="P143" s="241"/>
      <c r="Q143" s="241"/>
      <c r="R143" s="241"/>
      <c r="S143" s="241"/>
      <c r="T143" s="242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3" t="s">
        <v>177</v>
      </c>
      <c r="AU143" s="243" t="s">
        <v>81</v>
      </c>
      <c r="AV143" s="13" t="s">
        <v>79</v>
      </c>
      <c r="AW143" s="13" t="s">
        <v>33</v>
      </c>
      <c r="AX143" s="13" t="s">
        <v>71</v>
      </c>
      <c r="AY143" s="243" t="s">
        <v>166</v>
      </c>
    </row>
    <row r="144" s="13" customFormat="1">
      <c r="A144" s="13"/>
      <c r="B144" s="233"/>
      <c r="C144" s="234"/>
      <c r="D144" s="235" t="s">
        <v>177</v>
      </c>
      <c r="E144" s="236" t="s">
        <v>19</v>
      </c>
      <c r="F144" s="237" t="s">
        <v>791</v>
      </c>
      <c r="G144" s="234"/>
      <c r="H144" s="236" t="s">
        <v>19</v>
      </c>
      <c r="I144" s="238"/>
      <c r="J144" s="234"/>
      <c r="K144" s="234"/>
      <c r="L144" s="239"/>
      <c r="M144" s="240"/>
      <c r="N144" s="241"/>
      <c r="O144" s="241"/>
      <c r="P144" s="241"/>
      <c r="Q144" s="241"/>
      <c r="R144" s="241"/>
      <c r="S144" s="241"/>
      <c r="T144" s="24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3" t="s">
        <v>177</v>
      </c>
      <c r="AU144" s="243" t="s">
        <v>81</v>
      </c>
      <c r="AV144" s="13" t="s">
        <v>79</v>
      </c>
      <c r="AW144" s="13" t="s">
        <v>33</v>
      </c>
      <c r="AX144" s="13" t="s">
        <v>71</v>
      </c>
      <c r="AY144" s="243" t="s">
        <v>166</v>
      </c>
    </row>
    <row r="145" s="14" customFormat="1">
      <c r="A145" s="14"/>
      <c r="B145" s="244"/>
      <c r="C145" s="245"/>
      <c r="D145" s="235" t="s">
        <v>177</v>
      </c>
      <c r="E145" s="246" t="s">
        <v>19</v>
      </c>
      <c r="F145" s="247" t="s">
        <v>798</v>
      </c>
      <c r="G145" s="245"/>
      <c r="H145" s="248">
        <v>4.3289999999999997</v>
      </c>
      <c r="I145" s="249"/>
      <c r="J145" s="245"/>
      <c r="K145" s="245"/>
      <c r="L145" s="250"/>
      <c r="M145" s="251"/>
      <c r="N145" s="252"/>
      <c r="O145" s="252"/>
      <c r="P145" s="252"/>
      <c r="Q145" s="252"/>
      <c r="R145" s="252"/>
      <c r="S145" s="252"/>
      <c r="T145" s="253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4" t="s">
        <v>177</v>
      </c>
      <c r="AU145" s="254" t="s">
        <v>81</v>
      </c>
      <c r="AV145" s="14" t="s">
        <v>81</v>
      </c>
      <c r="AW145" s="14" t="s">
        <v>33</v>
      </c>
      <c r="AX145" s="14" t="s">
        <v>71</v>
      </c>
      <c r="AY145" s="254" t="s">
        <v>166</v>
      </c>
    </row>
    <row r="146" s="14" customFormat="1">
      <c r="A146" s="14"/>
      <c r="B146" s="244"/>
      <c r="C146" s="245"/>
      <c r="D146" s="235" t="s">
        <v>177</v>
      </c>
      <c r="E146" s="246" t="s">
        <v>19</v>
      </c>
      <c r="F146" s="247" t="s">
        <v>799</v>
      </c>
      <c r="G146" s="245"/>
      <c r="H146" s="248">
        <v>0.93500000000000005</v>
      </c>
      <c r="I146" s="249"/>
      <c r="J146" s="245"/>
      <c r="K146" s="245"/>
      <c r="L146" s="250"/>
      <c r="M146" s="251"/>
      <c r="N146" s="252"/>
      <c r="O146" s="252"/>
      <c r="P146" s="252"/>
      <c r="Q146" s="252"/>
      <c r="R146" s="252"/>
      <c r="S146" s="252"/>
      <c r="T146" s="253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4" t="s">
        <v>177</v>
      </c>
      <c r="AU146" s="254" t="s">
        <v>81</v>
      </c>
      <c r="AV146" s="14" t="s">
        <v>81</v>
      </c>
      <c r="AW146" s="14" t="s">
        <v>33</v>
      </c>
      <c r="AX146" s="14" t="s">
        <v>71</v>
      </c>
      <c r="AY146" s="254" t="s">
        <v>166</v>
      </c>
    </row>
    <row r="147" s="14" customFormat="1">
      <c r="A147" s="14"/>
      <c r="B147" s="244"/>
      <c r="C147" s="245"/>
      <c r="D147" s="235" t="s">
        <v>177</v>
      </c>
      <c r="E147" s="246" t="s">
        <v>19</v>
      </c>
      <c r="F147" s="247" t="s">
        <v>799</v>
      </c>
      <c r="G147" s="245"/>
      <c r="H147" s="248">
        <v>0.93500000000000005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177</v>
      </c>
      <c r="AU147" s="254" t="s">
        <v>81</v>
      </c>
      <c r="AV147" s="14" t="s">
        <v>81</v>
      </c>
      <c r="AW147" s="14" t="s">
        <v>33</v>
      </c>
      <c r="AX147" s="14" t="s">
        <v>71</v>
      </c>
      <c r="AY147" s="254" t="s">
        <v>166</v>
      </c>
    </row>
    <row r="148" s="15" customFormat="1">
      <c r="A148" s="15"/>
      <c r="B148" s="255"/>
      <c r="C148" s="256"/>
      <c r="D148" s="235" t="s">
        <v>177</v>
      </c>
      <c r="E148" s="257" t="s">
        <v>19</v>
      </c>
      <c r="F148" s="258" t="s">
        <v>180</v>
      </c>
      <c r="G148" s="256"/>
      <c r="H148" s="259">
        <v>6.1989999999999998</v>
      </c>
      <c r="I148" s="260"/>
      <c r="J148" s="256"/>
      <c r="K148" s="256"/>
      <c r="L148" s="261"/>
      <c r="M148" s="262"/>
      <c r="N148" s="263"/>
      <c r="O148" s="263"/>
      <c r="P148" s="263"/>
      <c r="Q148" s="263"/>
      <c r="R148" s="263"/>
      <c r="S148" s="263"/>
      <c r="T148" s="264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65" t="s">
        <v>177</v>
      </c>
      <c r="AU148" s="265" t="s">
        <v>81</v>
      </c>
      <c r="AV148" s="15" t="s">
        <v>173</v>
      </c>
      <c r="AW148" s="15" t="s">
        <v>33</v>
      </c>
      <c r="AX148" s="15" t="s">
        <v>79</v>
      </c>
      <c r="AY148" s="265" t="s">
        <v>166</v>
      </c>
    </row>
    <row r="149" s="2" customFormat="1" ht="16.5" customHeight="1">
      <c r="A149" s="41"/>
      <c r="B149" s="42"/>
      <c r="C149" s="215" t="s">
        <v>179</v>
      </c>
      <c r="D149" s="215" t="s">
        <v>168</v>
      </c>
      <c r="E149" s="216" t="s">
        <v>560</v>
      </c>
      <c r="F149" s="217" t="s">
        <v>561</v>
      </c>
      <c r="G149" s="218" t="s">
        <v>188</v>
      </c>
      <c r="H149" s="219">
        <v>6.1989999999999998</v>
      </c>
      <c r="I149" s="220"/>
      <c r="J149" s="221">
        <f>ROUND(I149*H149,2)</f>
        <v>0</v>
      </c>
      <c r="K149" s="217" t="s">
        <v>172</v>
      </c>
      <c r="L149" s="47"/>
      <c r="M149" s="222" t="s">
        <v>19</v>
      </c>
      <c r="N149" s="223" t="s">
        <v>42</v>
      </c>
      <c r="O149" s="87"/>
      <c r="P149" s="224">
        <f>O149*H149</f>
        <v>0</v>
      </c>
      <c r="Q149" s="224">
        <v>0.0025000000000000001</v>
      </c>
      <c r="R149" s="224">
        <f>Q149*H149</f>
        <v>0.015497499999999999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173</v>
      </c>
      <c r="AT149" s="226" t="s">
        <v>168</v>
      </c>
      <c r="AU149" s="226" t="s">
        <v>81</v>
      </c>
      <c r="AY149" s="20" t="s">
        <v>166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79</v>
      </c>
      <c r="BK149" s="227">
        <f>ROUND(I149*H149,2)</f>
        <v>0</v>
      </c>
      <c r="BL149" s="20" t="s">
        <v>173</v>
      </c>
      <c r="BM149" s="226" t="s">
        <v>804</v>
      </c>
    </row>
    <row r="150" s="2" customFormat="1">
      <c r="A150" s="41"/>
      <c r="B150" s="42"/>
      <c r="C150" s="43"/>
      <c r="D150" s="228" t="s">
        <v>175</v>
      </c>
      <c r="E150" s="43"/>
      <c r="F150" s="229" t="s">
        <v>563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175</v>
      </c>
      <c r="AU150" s="20" t="s">
        <v>81</v>
      </c>
    </row>
    <row r="151" s="13" customFormat="1">
      <c r="A151" s="13"/>
      <c r="B151" s="233"/>
      <c r="C151" s="234"/>
      <c r="D151" s="235" t="s">
        <v>177</v>
      </c>
      <c r="E151" s="236" t="s">
        <v>19</v>
      </c>
      <c r="F151" s="237" t="s">
        <v>784</v>
      </c>
      <c r="G151" s="234"/>
      <c r="H151" s="236" t="s">
        <v>19</v>
      </c>
      <c r="I151" s="238"/>
      <c r="J151" s="234"/>
      <c r="K151" s="234"/>
      <c r="L151" s="239"/>
      <c r="M151" s="240"/>
      <c r="N151" s="241"/>
      <c r="O151" s="241"/>
      <c r="P151" s="241"/>
      <c r="Q151" s="241"/>
      <c r="R151" s="241"/>
      <c r="S151" s="241"/>
      <c r="T151" s="242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3" t="s">
        <v>177</v>
      </c>
      <c r="AU151" s="243" t="s">
        <v>81</v>
      </c>
      <c r="AV151" s="13" t="s">
        <v>79</v>
      </c>
      <c r="AW151" s="13" t="s">
        <v>33</v>
      </c>
      <c r="AX151" s="13" t="s">
        <v>71</v>
      </c>
      <c r="AY151" s="243" t="s">
        <v>166</v>
      </c>
    </row>
    <row r="152" s="13" customFormat="1">
      <c r="A152" s="13"/>
      <c r="B152" s="233"/>
      <c r="C152" s="234"/>
      <c r="D152" s="235" t="s">
        <v>177</v>
      </c>
      <c r="E152" s="236" t="s">
        <v>19</v>
      </c>
      <c r="F152" s="237" t="s">
        <v>436</v>
      </c>
      <c r="G152" s="234"/>
      <c r="H152" s="236" t="s">
        <v>19</v>
      </c>
      <c r="I152" s="238"/>
      <c r="J152" s="234"/>
      <c r="K152" s="234"/>
      <c r="L152" s="239"/>
      <c r="M152" s="240"/>
      <c r="N152" s="241"/>
      <c r="O152" s="241"/>
      <c r="P152" s="241"/>
      <c r="Q152" s="241"/>
      <c r="R152" s="241"/>
      <c r="S152" s="241"/>
      <c r="T152" s="242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3" t="s">
        <v>177</v>
      </c>
      <c r="AU152" s="243" t="s">
        <v>81</v>
      </c>
      <c r="AV152" s="13" t="s">
        <v>79</v>
      </c>
      <c r="AW152" s="13" t="s">
        <v>33</v>
      </c>
      <c r="AX152" s="13" t="s">
        <v>71</v>
      </c>
      <c r="AY152" s="243" t="s">
        <v>166</v>
      </c>
    </row>
    <row r="153" s="13" customFormat="1">
      <c r="A153" s="13"/>
      <c r="B153" s="233"/>
      <c r="C153" s="234"/>
      <c r="D153" s="235" t="s">
        <v>177</v>
      </c>
      <c r="E153" s="236" t="s">
        <v>19</v>
      </c>
      <c r="F153" s="237" t="s">
        <v>791</v>
      </c>
      <c r="G153" s="234"/>
      <c r="H153" s="236" t="s">
        <v>19</v>
      </c>
      <c r="I153" s="238"/>
      <c r="J153" s="234"/>
      <c r="K153" s="234"/>
      <c r="L153" s="239"/>
      <c r="M153" s="240"/>
      <c r="N153" s="241"/>
      <c r="O153" s="241"/>
      <c r="P153" s="241"/>
      <c r="Q153" s="241"/>
      <c r="R153" s="241"/>
      <c r="S153" s="241"/>
      <c r="T153" s="242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3" t="s">
        <v>177</v>
      </c>
      <c r="AU153" s="243" t="s">
        <v>81</v>
      </c>
      <c r="AV153" s="13" t="s">
        <v>79</v>
      </c>
      <c r="AW153" s="13" t="s">
        <v>33</v>
      </c>
      <c r="AX153" s="13" t="s">
        <v>71</v>
      </c>
      <c r="AY153" s="243" t="s">
        <v>166</v>
      </c>
    </row>
    <row r="154" s="14" customFormat="1">
      <c r="A154" s="14"/>
      <c r="B154" s="244"/>
      <c r="C154" s="245"/>
      <c r="D154" s="235" t="s">
        <v>177</v>
      </c>
      <c r="E154" s="246" t="s">
        <v>19</v>
      </c>
      <c r="F154" s="247" t="s">
        <v>798</v>
      </c>
      <c r="G154" s="245"/>
      <c r="H154" s="248">
        <v>4.3289999999999997</v>
      </c>
      <c r="I154" s="249"/>
      <c r="J154" s="245"/>
      <c r="K154" s="245"/>
      <c r="L154" s="250"/>
      <c r="M154" s="251"/>
      <c r="N154" s="252"/>
      <c r="O154" s="252"/>
      <c r="P154" s="252"/>
      <c r="Q154" s="252"/>
      <c r="R154" s="252"/>
      <c r="S154" s="252"/>
      <c r="T154" s="253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4" t="s">
        <v>177</v>
      </c>
      <c r="AU154" s="254" t="s">
        <v>81</v>
      </c>
      <c r="AV154" s="14" t="s">
        <v>81</v>
      </c>
      <c r="AW154" s="14" t="s">
        <v>33</v>
      </c>
      <c r="AX154" s="14" t="s">
        <v>71</v>
      </c>
      <c r="AY154" s="254" t="s">
        <v>166</v>
      </c>
    </row>
    <row r="155" s="14" customFormat="1">
      <c r="A155" s="14"/>
      <c r="B155" s="244"/>
      <c r="C155" s="245"/>
      <c r="D155" s="235" t="s">
        <v>177</v>
      </c>
      <c r="E155" s="246" t="s">
        <v>19</v>
      </c>
      <c r="F155" s="247" t="s">
        <v>799</v>
      </c>
      <c r="G155" s="245"/>
      <c r="H155" s="248">
        <v>0.93500000000000005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177</v>
      </c>
      <c r="AU155" s="254" t="s">
        <v>81</v>
      </c>
      <c r="AV155" s="14" t="s">
        <v>81</v>
      </c>
      <c r="AW155" s="14" t="s">
        <v>33</v>
      </c>
      <c r="AX155" s="14" t="s">
        <v>71</v>
      </c>
      <c r="AY155" s="254" t="s">
        <v>166</v>
      </c>
    </row>
    <row r="156" s="14" customFormat="1">
      <c r="A156" s="14"/>
      <c r="B156" s="244"/>
      <c r="C156" s="245"/>
      <c r="D156" s="235" t="s">
        <v>177</v>
      </c>
      <c r="E156" s="246" t="s">
        <v>19</v>
      </c>
      <c r="F156" s="247" t="s">
        <v>799</v>
      </c>
      <c r="G156" s="245"/>
      <c r="H156" s="248">
        <v>0.93500000000000005</v>
      </c>
      <c r="I156" s="249"/>
      <c r="J156" s="245"/>
      <c r="K156" s="245"/>
      <c r="L156" s="250"/>
      <c r="M156" s="251"/>
      <c r="N156" s="252"/>
      <c r="O156" s="252"/>
      <c r="P156" s="252"/>
      <c r="Q156" s="252"/>
      <c r="R156" s="252"/>
      <c r="S156" s="252"/>
      <c r="T156" s="253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4" t="s">
        <v>177</v>
      </c>
      <c r="AU156" s="254" t="s">
        <v>81</v>
      </c>
      <c r="AV156" s="14" t="s">
        <v>81</v>
      </c>
      <c r="AW156" s="14" t="s">
        <v>33</v>
      </c>
      <c r="AX156" s="14" t="s">
        <v>71</v>
      </c>
      <c r="AY156" s="254" t="s">
        <v>166</v>
      </c>
    </row>
    <row r="157" s="15" customFormat="1">
      <c r="A157" s="15"/>
      <c r="B157" s="255"/>
      <c r="C157" s="256"/>
      <c r="D157" s="235" t="s">
        <v>177</v>
      </c>
      <c r="E157" s="257" t="s">
        <v>19</v>
      </c>
      <c r="F157" s="258" t="s">
        <v>180</v>
      </c>
      <c r="G157" s="256"/>
      <c r="H157" s="259">
        <v>6.1989999999999998</v>
      </c>
      <c r="I157" s="260"/>
      <c r="J157" s="256"/>
      <c r="K157" s="256"/>
      <c r="L157" s="261"/>
      <c r="M157" s="262"/>
      <c r="N157" s="263"/>
      <c r="O157" s="263"/>
      <c r="P157" s="263"/>
      <c r="Q157" s="263"/>
      <c r="R157" s="263"/>
      <c r="S157" s="263"/>
      <c r="T157" s="264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65" t="s">
        <v>177</v>
      </c>
      <c r="AU157" s="265" t="s">
        <v>81</v>
      </c>
      <c r="AV157" s="15" t="s">
        <v>173</v>
      </c>
      <c r="AW157" s="15" t="s">
        <v>33</v>
      </c>
      <c r="AX157" s="15" t="s">
        <v>79</v>
      </c>
      <c r="AY157" s="265" t="s">
        <v>166</v>
      </c>
    </row>
    <row r="158" s="2" customFormat="1" ht="24.15" customHeight="1">
      <c r="A158" s="41"/>
      <c r="B158" s="42"/>
      <c r="C158" s="215" t="s">
        <v>226</v>
      </c>
      <c r="D158" s="215" t="s">
        <v>168</v>
      </c>
      <c r="E158" s="216" t="s">
        <v>456</v>
      </c>
      <c r="F158" s="217" t="s">
        <v>457</v>
      </c>
      <c r="G158" s="218" t="s">
        <v>234</v>
      </c>
      <c r="H158" s="219">
        <v>0.316</v>
      </c>
      <c r="I158" s="220"/>
      <c r="J158" s="221">
        <f>ROUND(I158*H158,2)</f>
        <v>0</v>
      </c>
      <c r="K158" s="217" t="s">
        <v>172</v>
      </c>
      <c r="L158" s="47"/>
      <c r="M158" s="222" t="s">
        <v>19</v>
      </c>
      <c r="N158" s="223" t="s">
        <v>42</v>
      </c>
      <c r="O158" s="87"/>
      <c r="P158" s="224">
        <f>O158*H158</f>
        <v>0</v>
      </c>
      <c r="Q158" s="224">
        <v>1.04922</v>
      </c>
      <c r="R158" s="224">
        <f>Q158*H158</f>
        <v>0.33155351999999999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173</v>
      </c>
      <c r="AT158" s="226" t="s">
        <v>168</v>
      </c>
      <c r="AU158" s="226" t="s">
        <v>81</v>
      </c>
      <c r="AY158" s="20" t="s">
        <v>166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79</v>
      </c>
      <c r="BK158" s="227">
        <f>ROUND(I158*H158,2)</f>
        <v>0</v>
      </c>
      <c r="BL158" s="20" t="s">
        <v>173</v>
      </c>
      <c r="BM158" s="226" t="s">
        <v>458</v>
      </c>
    </row>
    <row r="159" s="2" customFormat="1">
      <c r="A159" s="41"/>
      <c r="B159" s="42"/>
      <c r="C159" s="43"/>
      <c r="D159" s="228" t="s">
        <v>175</v>
      </c>
      <c r="E159" s="43"/>
      <c r="F159" s="229" t="s">
        <v>459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175</v>
      </c>
      <c r="AU159" s="20" t="s">
        <v>81</v>
      </c>
    </row>
    <row r="160" s="13" customFormat="1">
      <c r="A160" s="13"/>
      <c r="B160" s="233"/>
      <c r="C160" s="234"/>
      <c r="D160" s="235" t="s">
        <v>177</v>
      </c>
      <c r="E160" s="236" t="s">
        <v>19</v>
      </c>
      <c r="F160" s="237" t="s">
        <v>784</v>
      </c>
      <c r="G160" s="234"/>
      <c r="H160" s="236" t="s">
        <v>19</v>
      </c>
      <c r="I160" s="238"/>
      <c r="J160" s="234"/>
      <c r="K160" s="234"/>
      <c r="L160" s="239"/>
      <c r="M160" s="240"/>
      <c r="N160" s="241"/>
      <c r="O160" s="241"/>
      <c r="P160" s="241"/>
      <c r="Q160" s="241"/>
      <c r="R160" s="241"/>
      <c r="S160" s="241"/>
      <c r="T160" s="24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3" t="s">
        <v>177</v>
      </c>
      <c r="AU160" s="243" t="s">
        <v>81</v>
      </c>
      <c r="AV160" s="13" t="s">
        <v>79</v>
      </c>
      <c r="AW160" s="13" t="s">
        <v>33</v>
      </c>
      <c r="AX160" s="13" t="s">
        <v>71</v>
      </c>
      <c r="AY160" s="243" t="s">
        <v>166</v>
      </c>
    </row>
    <row r="161" s="13" customFormat="1">
      <c r="A161" s="13"/>
      <c r="B161" s="233"/>
      <c r="C161" s="234"/>
      <c r="D161" s="235" t="s">
        <v>177</v>
      </c>
      <c r="E161" s="236" t="s">
        <v>19</v>
      </c>
      <c r="F161" s="237" t="s">
        <v>436</v>
      </c>
      <c r="G161" s="234"/>
      <c r="H161" s="236" t="s">
        <v>19</v>
      </c>
      <c r="I161" s="238"/>
      <c r="J161" s="234"/>
      <c r="K161" s="234"/>
      <c r="L161" s="239"/>
      <c r="M161" s="240"/>
      <c r="N161" s="241"/>
      <c r="O161" s="241"/>
      <c r="P161" s="241"/>
      <c r="Q161" s="241"/>
      <c r="R161" s="241"/>
      <c r="S161" s="241"/>
      <c r="T161" s="24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3" t="s">
        <v>177</v>
      </c>
      <c r="AU161" s="243" t="s">
        <v>81</v>
      </c>
      <c r="AV161" s="13" t="s">
        <v>79</v>
      </c>
      <c r="AW161" s="13" t="s">
        <v>33</v>
      </c>
      <c r="AX161" s="13" t="s">
        <v>71</v>
      </c>
      <c r="AY161" s="243" t="s">
        <v>166</v>
      </c>
    </row>
    <row r="162" s="13" customFormat="1">
      <c r="A162" s="13"/>
      <c r="B162" s="233"/>
      <c r="C162" s="234"/>
      <c r="D162" s="235" t="s">
        <v>177</v>
      </c>
      <c r="E162" s="236" t="s">
        <v>19</v>
      </c>
      <c r="F162" s="237" t="s">
        <v>791</v>
      </c>
      <c r="G162" s="234"/>
      <c r="H162" s="236" t="s">
        <v>19</v>
      </c>
      <c r="I162" s="238"/>
      <c r="J162" s="234"/>
      <c r="K162" s="234"/>
      <c r="L162" s="239"/>
      <c r="M162" s="240"/>
      <c r="N162" s="241"/>
      <c r="O162" s="241"/>
      <c r="P162" s="241"/>
      <c r="Q162" s="241"/>
      <c r="R162" s="241"/>
      <c r="S162" s="241"/>
      <c r="T162" s="24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3" t="s">
        <v>177</v>
      </c>
      <c r="AU162" s="243" t="s">
        <v>81</v>
      </c>
      <c r="AV162" s="13" t="s">
        <v>79</v>
      </c>
      <c r="AW162" s="13" t="s">
        <v>33</v>
      </c>
      <c r="AX162" s="13" t="s">
        <v>71</v>
      </c>
      <c r="AY162" s="243" t="s">
        <v>166</v>
      </c>
    </row>
    <row r="163" s="14" customFormat="1">
      <c r="A163" s="14"/>
      <c r="B163" s="244"/>
      <c r="C163" s="245"/>
      <c r="D163" s="235" t="s">
        <v>177</v>
      </c>
      <c r="E163" s="246" t="s">
        <v>19</v>
      </c>
      <c r="F163" s="247" t="s">
        <v>805</v>
      </c>
      <c r="G163" s="245"/>
      <c r="H163" s="248">
        <v>0.316</v>
      </c>
      <c r="I163" s="249"/>
      <c r="J163" s="245"/>
      <c r="K163" s="245"/>
      <c r="L163" s="250"/>
      <c r="M163" s="251"/>
      <c r="N163" s="252"/>
      <c r="O163" s="252"/>
      <c r="P163" s="252"/>
      <c r="Q163" s="252"/>
      <c r="R163" s="252"/>
      <c r="S163" s="252"/>
      <c r="T163" s="25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4" t="s">
        <v>177</v>
      </c>
      <c r="AU163" s="254" t="s">
        <v>81</v>
      </c>
      <c r="AV163" s="14" t="s">
        <v>81</v>
      </c>
      <c r="AW163" s="14" t="s">
        <v>33</v>
      </c>
      <c r="AX163" s="14" t="s">
        <v>71</v>
      </c>
      <c r="AY163" s="254" t="s">
        <v>166</v>
      </c>
    </row>
    <row r="164" s="15" customFormat="1">
      <c r="A164" s="15"/>
      <c r="B164" s="255"/>
      <c r="C164" s="256"/>
      <c r="D164" s="235" t="s">
        <v>177</v>
      </c>
      <c r="E164" s="257" t="s">
        <v>19</v>
      </c>
      <c r="F164" s="258" t="s">
        <v>180</v>
      </c>
      <c r="G164" s="256"/>
      <c r="H164" s="259">
        <v>0.316</v>
      </c>
      <c r="I164" s="260"/>
      <c r="J164" s="256"/>
      <c r="K164" s="256"/>
      <c r="L164" s="261"/>
      <c r="M164" s="262"/>
      <c r="N164" s="263"/>
      <c r="O164" s="263"/>
      <c r="P164" s="263"/>
      <c r="Q164" s="263"/>
      <c r="R164" s="263"/>
      <c r="S164" s="263"/>
      <c r="T164" s="264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5" t="s">
        <v>177</v>
      </c>
      <c r="AU164" s="265" t="s">
        <v>81</v>
      </c>
      <c r="AV164" s="15" t="s">
        <v>173</v>
      </c>
      <c r="AW164" s="15" t="s">
        <v>33</v>
      </c>
      <c r="AX164" s="15" t="s">
        <v>79</v>
      </c>
      <c r="AY164" s="265" t="s">
        <v>166</v>
      </c>
    </row>
    <row r="165" s="12" customFormat="1" ht="22.8" customHeight="1">
      <c r="A165" s="12"/>
      <c r="B165" s="199"/>
      <c r="C165" s="200"/>
      <c r="D165" s="201" t="s">
        <v>70</v>
      </c>
      <c r="E165" s="213" t="s">
        <v>173</v>
      </c>
      <c r="F165" s="213" t="s">
        <v>806</v>
      </c>
      <c r="G165" s="200"/>
      <c r="H165" s="200"/>
      <c r="I165" s="203"/>
      <c r="J165" s="214">
        <f>BK165</f>
        <v>0</v>
      </c>
      <c r="K165" s="200"/>
      <c r="L165" s="205"/>
      <c r="M165" s="206"/>
      <c r="N165" s="207"/>
      <c r="O165" s="207"/>
      <c r="P165" s="208">
        <f>SUM(P166:P222)</f>
        <v>0</v>
      </c>
      <c r="Q165" s="207"/>
      <c r="R165" s="208">
        <f>SUM(R166:R222)</f>
        <v>4.4772158399999995</v>
      </c>
      <c r="S165" s="207"/>
      <c r="T165" s="209">
        <f>SUM(T166:T222)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10" t="s">
        <v>79</v>
      </c>
      <c r="AT165" s="211" t="s">
        <v>70</v>
      </c>
      <c r="AU165" s="211" t="s">
        <v>79</v>
      </c>
      <c r="AY165" s="210" t="s">
        <v>166</v>
      </c>
      <c r="BK165" s="212">
        <f>SUM(BK166:BK222)</f>
        <v>0</v>
      </c>
    </row>
    <row r="166" s="2" customFormat="1" ht="33" customHeight="1">
      <c r="A166" s="41"/>
      <c r="B166" s="42"/>
      <c r="C166" s="215" t="s">
        <v>231</v>
      </c>
      <c r="D166" s="215" t="s">
        <v>168</v>
      </c>
      <c r="E166" s="216" t="s">
        <v>807</v>
      </c>
      <c r="F166" s="217" t="s">
        <v>808</v>
      </c>
      <c r="G166" s="218" t="s">
        <v>194</v>
      </c>
      <c r="H166" s="219">
        <v>1.6200000000000001</v>
      </c>
      <c r="I166" s="220"/>
      <c r="J166" s="221">
        <f>ROUND(I166*H166,2)</f>
        <v>0</v>
      </c>
      <c r="K166" s="217" t="s">
        <v>172</v>
      </c>
      <c r="L166" s="47"/>
      <c r="M166" s="222" t="s">
        <v>19</v>
      </c>
      <c r="N166" s="223" t="s">
        <v>42</v>
      </c>
      <c r="O166" s="87"/>
      <c r="P166" s="224">
        <f>O166*H166</f>
        <v>0</v>
      </c>
      <c r="Q166" s="224">
        <v>2.5019399999999998</v>
      </c>
      <c r="R166" s="224">
        <f>Q166*H166</f>
        <v>4.0531427999999998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173</v>
      </c>
      <c r="AT166" s="226" t="s">
        <v>168</v>
      </c>
      <c r="AU166" s="226" t="s">
        <v>81</v>
      </c>
      <c r="AY166" s="20" t="s">
        <v>166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79</v>
      </c>
      <c r="BK166" s="227">
        <f>ROUND(I166*H166,2)</f>
        <v>0</v>
      </c>
      <c r="BL166" s="20" t="s">
        <v>173</v>
      </c>
      <c r="BM166" s="226" t="s">
        <v>809</v>
      </c>
    </row>
    <row r="167" s="2" customFormat="1">
      <c r="A167" s="41"/>
      <c r="B167" s="42"/>
      <c r="C167" s="43"/>
      <c r="D167" s="228" t="s">
        <v>175</v>
      </c>
      <c r="E167" s="43"/>
      <c r="F167" s="229" t="s">
        <v>810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175</v>
      </c>
      <c r="AU167" s="20" t="s">
        <v>81</v>
      </c>
    </row>
    <row r="168" s="13" customFormat="1">
      <c r="A168" s="13"/>
      <c r="B168" s="233"/>
      <c r="C168" s="234"/>
      <c r="D168" s="235" t="s">
        <v>177</v>
      </c>
      <c r="E168" s="236" t="s">
        <v>19</v>
      </c>
      <c r="F168" s="237" t="s">
        <v>784</v>
      </c>
      <c r="G168" s="234"/>
      <c r="H168" s="236" t="s">
        <v>19</v>
      </c>
      <c r="I168" s="238"/>
      <c r="J168" s="234"/>
      <c r="K168" s="234"/>
      <c r="L168" s="239"/>
      <c r="M168" s="240"/>
      <c r="N168" s="241"/>
      <c r="O168" s="241"/>
      <c r="P168" s="241"/>
      <c r="Q168" s="241"/>
      <c r="R168" s="241"/>
      <c r="S168" s="241"/>
      <c r="T168" s="242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3" t="s">
        <v>177</v>
      </c>
      <c r="AU168" s="243" t="s">
        <v>81</v>
      </c>
      <c r="AV168" s="13" t="s">
        <v>79</v>
      </c>
      <c r="AW168" s="13" t="s">
        <v>33</v>
      </c>
      <c r="AX168" s="13" t="s">
        <v>71</v>
      </c>
      <c r="AY168" s="243" t="s">
        <v>166</v>
      </c>
    </row>
    <row r="169" s="13" customFormat="1">
      <c r="A169" s="13"/>
      <c r="B169" s="233"/>
      <c r="C169" s="234"/>
      <c r="D169" s="235" t="s">
        <v>177</v>
      </c>
      <c r="E169" s="236" t="s">
        <v>19</v>
      </c>
      <c r="F169" s="237" t="s">
        <v>436</v>
      </c>
      <c r="G169" s="234"/>
      <c r="H169" s="236" t="s">
        <v>19</v>
      </c>
      <c r="I169" s="238"/>
      <c r="J169" s="234"/>
      <c r="K169" s="234"/>
      <c r="L169" s="239"/>
      <c r="M169" s="240"/>
      <c r="N169" s="241"/>
      <c r="O169" s="241"/>
      <c r="P169" s="241"/>
      <c r="Q169" s="241"/>
      <c r="R169" s="241"/>
      <c r="S169" s="241"/>
      <c r="T169" s="24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3" t="s">
        <v>177</v>
      </c>
      <c r="AU169" s="243" t="s">
        <v>81</v>
      </c>
      <c r="AV169" s="13" t="s">
        <v>79</v>
      </c>
      <c r="AW169" s="13" t="s">
        <v>33</v>
      </c>
      <c r="AX169" s="13" t="s">
        <v>71</v>
      </c>
      <c r="AY169" s="243" t="s">
        <v>166</v>
      </c>
    </row>
    <row r="170" s="13" customFormat="1">
      <c r="A170" s="13"/>
      <c r="B170" s="233"/>
      <c r="C170" s="234"/>
      <c r="D170" s="235" t="s">
        <v>177</v>
      </c>
      <c r="E170" s="236" t="s">
        <v>19</v>
      </c>
      <c r="F170" s="237" t="s">
        <v>791</v>
      </c>
      <c r="G170" s="234"/>
      <c r="H170" s="236" t="s">
        <v>19</v>
      </c>
      <c r="I170" s="238"/>
      <c r="J170" s="234"/>
      <c r="K170" s="234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177</v>
      </c>
      <c r="AU170" s="243" t="s">
        <v>81</v>
      </c>
      <c r="AV170" s="13" t="s">
        <v>79</v>
      </c>
      <c r="AW170" s="13" t="s">
        <v>33</v>
      </c>
      <c r="AX170" s="13" t="s">
        <v>71</v>
      </c>
      <c r="AY170" s="243" t="s">
        <v>166</v>
      </c>
    </row>
    <row r="171" s="14" customFormat="1">
      <c r="A171" s="14"/>
      <c r="B171" s="244"/>
      <c r="C171" s="245"/>
      <c r="D171" s="235" t="s">
        <v>177</v>
      </c>
      <c r="E171" s="246" t="s">
        <v>19</v>
      </c>
      <c r="F171" s="247" t="s">
        <v>811</v>
      </c>
      <c r="G171" s="245"/>
      <c r="H171" s="248">
        <v>1.6200000000000001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4" t="s">
        <v>177</v>
      </c>
      <c r="AU171" s="254" t="s">
        <v>81</v>
      </c>
      <c r="AV171" s="14" t="s">
        <v>81</v>
      </c>
      <c r="AW171" s="14" t="s">
        <v>33</v>
      </c>
      <c r="AX171" s="14" t="s">
        <v>71</v>
      </c>
      <c r="AY171" s="254" t="s">
        <v>166</v>
      </c>
    </row>
    <row r="172" s="15" customFormat="1">
      <c r="A172" s="15"/>
      <c r="B172" s="255"/>
      <c r="C172" s="256"/>
      <c r="D172" s="235" t="s">
        <v>177</v>
      </c>
      <c r="E172" s="257" t="s">
        <v>19</v>
      </c>
      <c r="F172" s="258" t="s">
        <v>180</v>
      </c>
      <c r="G172" s="256"/>
      <c r="H172" s="259">
        <v>1.6200000000000001</v>
      </c>
      <c r="I172" s="260"/>
      <c r="J172" s="256"/>
      <c r="K172" s="256"/>
      <c r="L172" s="261"/>
      <c r="M172" s="262"/>
      <c r="N172" s="263"/>
      <c r="O172" s="263"/>
      <c r="P172" s="263"/>
      <c r="Q172" s="263"/>
      <c r="R172" s="263"/>
      <c r="S172" s="263"/>
      <c r="T172" s="264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5" t="s">
        <v>177</v>
      </c>
      <c r="AU172" s="265" t="s">
        <v>81</v>
      </c>
      <c r="AV172" s="15" t="s">
        <v>173</v>
      </c>
      <c r="AW172" s="15" t="s">
        <v>33</v>
      </c>
      <c r="AX172" s="15" t="s">
        <v>79</v>
      </c>
      <c r="AY172" s="265" t="s">
        <v>166</v>
      </c>
    </row>
    <row r="173" s="2" customFormat="1" ht="24.15" customHeight="1">
      <c r="A173" s="41"/>
      <c r="B173" s="42"/>
      <c r="C173" s="215" t="s">
        <v>238</v>
      </c>
      <c r="D173" s="215" t="s">
        <v>168</v>
      </c>
      <c r="E173" s="216" t="s">
        <v>812</v>
      </c>
      <c r="F173" s="217" t="s">
        <v>813</v>
      </c>
      <c r="G173" s="218" t="s">
        <v>188</v>
      </c>
      <c r="H173" s="219">
        <v>7.8719999999999999</v>
      </c>
      <c r="I173" s="220"/>
      <c r="J173" s="221">
        <f>ROUND(I173*H173,2)</f>
        <v>0</v>
      </c>
      <c r="K173" s="217" t="s">
        <v>172</v>
      </c>
      <c r="L173" s="47"/>
      <c r="M173" s="222" t="s">
        <v>19</v>
      </c>
      <c r="N173" s="223" t="s">
        <v>42</v>
      </c>
      <c r="O173" s="87"/>
      <c r="P173" s="224">
        <f>O173*H173</f>
        <v>0</v>
      </c>
      <c r="Q173" s="224">
        <v>0.0066299999999999996</v>
      </c>
      <c r="R173" s="224">
        <f>Q173*H173</f>
        <v>0.052191359999999999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173</v>
      </c>
      <c r="AT173" s="226" t="s">
        <v>168</v>
      </c>
      <c r="AU173" s="226" t="s">
        <v>81</v>
      </c>
      <c r="AY173" s="20" t="s">
        <v>166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79</v>
      </c>
      <c r="BK173" s="227">
        <f>ROUND(I173*H173,2)</f>
        <v>0</v>
      </c>
      <c r="BL173" s="20" t="s">
        <v>173</v>
      </c>
      <c r="BM173" s="226" t="s">
        <v>814</v>
      </c>
    </row>
    <row r="174" s="2" customFormat="1">
      <c r="A174" s="41"/>
      <c r="B174" s="42"/>
      <c r="C174" s="43"/>
      <c r="D174" s="228" t="s">
        <v>175</v>
      </c>
      <c r="E174" s="43"/>
      <c r="F174" s="229" t="s">
        <v>815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175</v>
      </c>
      <c r="AU174" s="20" t="s">
        <v>81</v>
      </c>
    </row>
    <row r="175" s="13" customFormat="1">
      <c r="A175" s="13"/>
      <c r="B175" s="233"/>
      <c r="C175" s="234"/>
      <c r="D175" s="235" t="s">
        <v>177</v>
      </c>
      <c r="E175" s="236" t="s">
        <v>19</v>
      </c>
      <c r="F175" s="237" t="s">
        <v>784</v>
      </c>
      <c r="G175" s="234"/>
      <c r="H175" s="236" t="s">
        <v>19</v>
      </c>
      <c r="I175" s="238"/>
      <c r="J175" s="234"/>
      <c r="K175" s="234"/>
      <c r="L175" s="239"/>
      <c r="M175" s="240"/>
      <c r="N175" s="241"/>
      <c r="O175" s="241"/>
      <c r="P175" s="241"/>
      <c r="Q175" s="241"/>
      <c r="R175" s="241"/>
      <c r="S175" s="241"/>
      <c r="T175" s="242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3" t="s">
        <v>177</v>
      </c>
      <c r="AU175" s="243" t="s">
        <v>81</v>
      </c>
      <c r="AV175" s="13" t="s">
        <v>79</v>
      </c>
      <c r="AW175" s="13" t="s">
        <v>33</v>
      </c>
      <c r="AX175" s="13" t="s">
        <v>71</v>
      </c>
      <c r="AY175" s="243" t="s">
        <v>166</v>
      </c>
    </row>
    <row r="176" s="13" customFormat="1">
      <c r="A176" s="13"/>
      <c r="B176" s="233"/>
      <c r="C176" s="234"/>
      <c r="D176" s="235" t="s">
        <v>177</v>
      </c>
      <c r="E176" s="236" t="s">
        <v>19</v>
      </c>
      <c r="F176" s="237" t="s">
        <v>436</v>
      </c>
      <c r="G176" s="234"/>
      <c r="H176" s="236" t="s">
        <v>19</v>
      </c>
      <c r="I176" s="238"/>
      <c r="J176" s="234"/>
      <c r="K176" s="234"/>
      <c r="L176" s="239"/>
      <c r="M176" s="240"/>
      <c r="N176" s="241"/>
      <c r="O176" s="241"/>
      <c r="P176" s="241"/>
      <c r="Q176" s="241"/>
      <c r="R176" s="241"/>
      <c r="S176" s="241"/>
      <c r="T176" s="24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3" t="s">
        <v>177</v>
      </c>
      <c r="AU176" s="243" t="s">
        <v>81</v>
      </c>
      <c r="AV176" s="13" t="s">
        <v>79</v>
      </c>
      <c r="AW176" s="13" t="s">
        <v>33</v>
      </c>
      <c r="AX176" s="13" t="s">
        <v>71</v>
      </c>
      <c r="AY176" s="243" t="s">
        <v>166</v>
      </c>
    </row>
    <row r="177" s="13" customFormat="1">
      <c r="A177" s="13"/>
      <c r="B177" s="233"/>
      <c r="C177" s="234"/>
      <c r="D177" s="235" t="s">
        <v>177</v>
      </c>
      <c r="E177" s="236" t="s">
        <v>19</v>
      </c>
      <c r="F177" s="237" t="s">
        <v>791</v>
      </c>
      <c r="G177" s="234"/>
      <c r="H177" s="236" t="s">
        <v>19</v>
      </c>
      <c r="I177" s="238"/>
      <c r="J177" s="234"/>
      <c r="K177" s="234"/>
      <c r="L177" s="239"/>
      <c r="M177" s="240"/>
      <c r="N177" s="241"/>
      <c r="O177" s="241"/>
      <c r="P177" s="241"/>
      <c r="Q177" s="241"/>
      <c r="R177" s="241"/>
      <c r="S177" s="241"/>
      <c r="T177" s="242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3" t="s">
        <v>177</v>
      </c>
      <c r="AU177" s="243" t="s">
        <v>81</v>
      </c>
      <c r="AV177" s="13" t="s">
        <v>79</v>
      </c>
      <c r="AW177" s="13" t="s">
        <v>33</v>
      </c>
      <c r="AX177" s="13" t="s">
        <v>71</v>
      </c>
      <c r="AY177" s="243" t="s">
        <v>166</v>
      </c>
    </row>
    <row r="178" s="14" customFormat="1">
      <c r="A178" s="14"/>
      <c r="B178" s="244"/>
      <c r="C178" s="245"/>
      <c r="D178" s="235" t="s">
        <v>177</v>
      </c>
      <c r="E178" s="246" t="s">
        <v>19</v>
      </c>
      <c r="F178" s="247" t="s">
        <v>816</v>
      </c>
      <c r="G178" s="245"/>
      <c r="H178" s="248">
        <v>5.7000000000000002</v>
      </c>
      <c r="I178" s="249"/>
      <c r="J178" s="245"/>
      <c r="K178" s="245"/>
      <c r="L178" s="250"/>
      <c r="M178" s="251"/>
      <c r="N178" s="252"/>
      <c r="O178" s="252"/>
      <c r="P178" s="252"/>
      <c r="Q178" s="252"/>
      <c r="R178" s="252"/>
      <c r="S178" s="252"/>
      <c r="T178" s="253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4" t="s">
        <v>177</v>
      </c>
      <c r="AU178" s="254" t="s">
        <v>81</v>
      </c>
      <c r="AV178" s="14" t="s">
        <v>81</v>
      </c>
      <c r="AW178" s="14" t="s">
        <v>33</v>
      </c>
      <c r="AX178" s="14" t="s">
        <v>71</v>
      </c>
      <c r="AY178" s="254" t="s">
        <v>166</v>
      </c>
    </row>
    <row r="179" s="14" customFormat="1">
      <c r="A179" s="14"/>
      <c r="B179" s="244"/>
      <c r="C179" s="245"/>
      <c r="D179" s="235" t="s">
        <v>177</v>
      </c>
      <c r="E179" s="246" t="s">
        <v>19</v>
      </c>
      <c r="F179" s="247" t="s">
        <v>817</v>
      </c>
      <c r="G179" s="245"/>
      <c r="H179" s="248">
        <v>1.0860000000000001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4" t="s">
        <v>177</v>
      </c>
      <c r="AU179" s="254" t="s">
        <v>81</v>
      </c>
      <c r="AV179" s="14" t="s">
        <v>81</v>
      </c>
      <c r="AW179" s="14" t="s">
        <v>33</v>
      </c>
      <c r="AX179" s="14" t="s">
        <v>71</v>
      </c>
      <c r="AY179" s="254" t="s">
        <v>166</v>
      </c>
    </row>
    <row r="180" s="14" customFormat="1">
      <c r="A180" s="14"/>
      <c r="B180" s="244"/>
      <c r="C180" s="245"/>
      <c r="D180" s="235" t="s">
        <v>177</v>
      </c>
      <c r="E180" s="246" t="s">
        <v>19</v>
      </c>
      <c r="F180" s="247" t="s">
        <v>817</v>
      </c>
      <c r="G180" s="245"/>
      <c r="H180" s="248">
        <v>1.0860000000000001</v>
      </c>
      <c r="I180" s="249"/>
      <c r="J180" s="245"/>
      <c r="K180" s="245"/>
      <c r="L180" s="250"/>
      <c r="M180" s="251"/>
      <c r="N180" s="252"/>
      <c r="O180" s="252"/>
      <c r="P180" s="252"/>
      <c r="Q180" s="252"/>
      <c r="R180" s="252"/>
      <c r="S180" s="252"/>
      <c r="T180" s="253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4" t="s">
        <v>177</v>
      </c>
      <c r="AU180" s="254" t="s">
        <v>81</v>
      </c>
      <c r="AV180" s="14" t="s">
        <v>81</v>
      </c>
      <c r="AW180" s="14" t="s">
        <v>33</v>
      </c>
      <c r="AX180" s="14" t="s">
        <v>71</v>
      </c>
      <c r="AY180" s="254" t="s">
        <v>166</v>
      </c>
    </row>
    <row r="181" s="15" customFormat="1">
      <c r="A181" s="15"/>
      <c r="B181" s="255"/>
      <c r="C181" s="256"/>
      <c r="D181" s="235" t="s">
        <v>177</v>
      </c>
      <c r="E181" s="257" t="s">
        <v>19</v>
      </c>
      <c r="F181" s="258" t="s">
        <v>180</v>
      </c>
      <c r="G181" s="256"/>
      <c r="H181" s="259">
        <v>7.8720000000000008</v>
      </c>
      <c r="I181" s="260"/>
      <c r="J181" s="256"/>
      <c r="K181" s="256"/>
      <c r="L181" s="261"/>
      <c r="M181" s="262"/>
      <c r="N181" s="263"/>
      <c r="O181" s="263"/>
      <c r="P181" s="263"/>
      <c r="Q181" s="263"/>
      <c r="R181" s="263"/>
      <c r="S181" s="263"/>
      <c r="T181" s="264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65" t="s">
        <v>177</v>
      </c>
      <c r="AU181" s="265" t="s">
        <v>81</v>
      </c>
      <c r="AV181" s="15" t="s">
        <v>173</v>
      </c>
      <c r="AW181" s="15" t="s">
        <v>33</v>
      </c>
      <c r="AX181" s="15" t="s">
        <v>79</v>
      </c>
      <c r="AY181" s="265" t="s">
        <v>166</v>
      </c>
    </row>
    <row r="182" s="2" customFormat="1" ht="24.15" customHeight="1">
      <c r="A182" s="41"/>
      <c r="B182" s="42"/>
      <c r="C182" s="215" t="s">
        <v>243</v>
      </c>
      <c r="D182" s="215" t="s">
        <v>168</v>
      </c>
      <c r="E182" s="216" t="s">
        <v>818</v>
      </c>
      <c r="F182" s="217" t="s">
        <v>819</v>
      </c>
      <c r="G182" s="218" t="s">
        <v>188</v>
      </c>
      <c r="H182" s="219">
        <v>7.8719999999999999</v>
      </c>
      <c r="I182" s="220"/>
      <c r="J182" s="221">
        <f>ROUND(I182*H182,2)</f>
        <v>0</v>
      </c>
      <c r="K182" s="217" t="s">
        <v>172</v>
      </c>
      <c r="L182" s="47"/>
      <c r="M182" s="222" t="s">
        <v>19</v>
      </c>
      <c r="N182" s="223" t="s">
        <v>42</v>
      </c>
      <c r="O182" s="87"/>
      <c r="P182" s="224">
        <f>O182*H182</f>
        <v>0</v>
      </c>
      <c r="Q182" s="224">
        <v>0</v>
      </c>
      <c r="R182" s="224">
        <f>Q182*H182</f>
        <v>0</v>
      </c>
      <c r="S182" s="224">
        <v>0</v>
      </c>
      <c r="T182" s="225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6" t="s">
        <v>173</v>
      </c>
      <c r="AT182" s="226" t="s">
        <v>168</v>
      </c>
      <c r="AU182" s="226" t="s">
        <v>81</v>
      </c>
      <c r="AY182" s="20" t="s">
        <v>166</v>
      </c>
      <c r="BE182" s="227">
        <f>IF(N182="základní",J182,0)</f>
        <v>0</v>
      </c>
      <c r="BF182" s="227">
        <f>IF(N182="snížená",J182,0)</f>
        <v>0</v>
      </c>
      <c r="BG182" s="227">
        <f>IF(N182="zákl. přenesená",J182,0)</f>
        <v>0</v>
      </c>
      <c r="BH182" s="227">
        <f>IF(N182="sníž. přenesená",J182,0)</f>
        <v>0</v>
      </c>
      <c r="BI182" s="227">
        <f>IF(N182="nulová",J182,0)</f>
        <v>0</v>
      </c>
      <c r="BJ182" s="20" t="s">
        <v>79</v>
      </c>
      <c r="BK182" s="227">
        <f>ROUND(I182*H182,2)</f>
        <v>0</v>
      </c>
      <c r="BL182" s="20" t="s">
        <v>173</v>
      </c>
      <c r="BM182" s="226" t="s">
        <v>820</v>
      </c>
    </row>
    <row r="183" s="2" customFormat="1">
      <c r="A183" s="41"/>
      <c r="B183" s="42"/>
      <c r="C183" s="43"/>
      <c r="D183" s="228" t="s">
        <v>175</v>
      </c>
      <c r="E183" s="43"/>
      <c r="F183" s="229" t="s">
        <v>821</v>
      </c>
      <c r="G183" s="43"/>
      <c r="H183" s="43"/>
      <c r="I183" s="230"/>
      <c r="J183" s="43"/>
      <c r="K183" s="43"/>
      <c r="L183" s="47"/>
      <c r="M183" s="231"/>
      <c r="N183" s="232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175</v>
      </c>
      <c r="AU183" s="20" t="s">
        <v>81</v>
      </c>
    </row>
    <row r="184" s="13" customFormat="1">
      <c r="A184" s="13"/>
      <c r="B184" s="233"/>
      <c r="C184" s="234"/>
      <c r="D184" s="235" t="s">
        <v>177</v>
      </c>
      <c r="E184" s="236" t="s">
        <v>19</v>
      </c>
      <c r="F184" s="237" t="s">
        <v>784</v>
      </c>
      <c r="G184" s="234"/>
      <c r="H184" s="236" t="s">
        <v>19</v>
      </c>
      <c r="I184" s="238"/>
      <c r="J184" s="234"/>
      <c r="K184" s="234"/>
      <c r="L184" s="239"/>
      <c r="M184" s="240"/>
      <c r="N184" s="241"/>
      <c r="O184" s="241"/>
      <c r="P184" s="241"/>
      <c r="Q184" s="241"/>
      <c r="R184" s="241"/>
      <c r="S184" s="241"/>
      <c r="T184" s="242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3" t="s">
        <v>177</v>
      </c>
      <c r="AU184" s="243" t="s">
        <v>81</v>
      </c>
      <c r="AV184" s="13" t="s">
        <v>79</v>
      </c>
      <c r="AW184" s="13" t="s">
        <v>33</v>
      </c>
      <c r="AX184" s="13" t="s">
        <v>71</v>
      </c>
      <c r="AY184" s="243" t="s">
        <v>166</v>
      </c>
    </row>
    <row r="185" s="13" customFormat="1">
      <c r="A185" s="13"/>
      <c r="B185" s="233"/>
      <c r="C185" s="234"/>
      <c r="D185" s="235" t="s">
        <v>177</v>
      </c>
      <c r="E185" s="236" t="s">
        <v>19</v>
      </c>
      <c r="F185" s="237" t="s">
        <v>436</v>
      </c>
      <c r="G185" s="234"/>
      <c r="H185" s="236" t="s">
        <v>19</v>
      </c>
      <c r="I185" s="238"/>
      <c r="J185" s="234"/>
      <c r="K185" s="234"/>
      <c r="L185" s="239"/>
      <c r="M185" s="240"/>
      <c r="N185" s="241"/>
      <c r="O185" s="241"/>
      <c r="P185" s="241"/>
      <c r="Q185" s="241"/>
      <c r="R185" s="241"/>
      <c r="S185" s="241"/>
      <c r="T185" s="242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3" t="s">
        <v>177</v>
      </c>
      <c r="AU185" s="243" t="s">
        <v>81</v>
      </c>
      <c r="AV185" s="13" t="s">
        <v>79</v>
      </c>
      <c r="AW185" s="13" t="s">
        <v>33</v>
      </c>
      <c r="AX185" s="13" t="s">
        <v>71</v>
      </c>
      <c r="AY185" s="243" t="s">
        <v>166</v>
      </c>
    </row>
    <row r="186" s="13" customFormat="1">
      <c r="A186" s="13"/>
      <c r="B186" s="233"/>
      <c r="C186" s="234"/>
      <c r="D186" s="235" t="s">
        <v>177</v>
      </c>
      <c r="E186" s="236" t="s">
        <v>19</v>
      </c>
      <c r="F186" s="237" t="s">
        <v>791</v>
      </c>
      <c r="G186" s="234"/>
      <c r="H186" s="236" t="s">
        <v>19</v>
      </c>
      <c r="I186" s="238"/>
      <c r="J186" s="234"/>
      <c r="K186" s="234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177</v>
      </c>
      <c r="AU186" s="243" t="s">
        <v>81</v>
      </c>
      <c r="AV186" s="13" t="s">
        <v>79</v>
      </c>
      <c r="AW186" s="13" t="s">
        <v>33</v>
      </c>
      <c r="AX186" s="13" t="s">
        <v>71</v>
      </c>
      <c r="AY186" s="243" t="s">
        <v>166</v>
      </c>
    </row>
    <row r="187" s="14" customFormat="1">
      <c r="A187" s="14"/>
      <c r="B187" s="244"/>
      <c r="C187" s="245"/>
      <c r="D187" s="235" t="s">
        <v>177</v>
      </c>
      <c r="E187" s="246" t="s">
        <v>19</v>
      </c>
      <c r="F187" s="247" t="s">
        <v>816</v>
      </c>
      <c r="G187" s="245"/>
      <c r="H187" s="248">
        <v>5.7000000000000002</v>
      </c>
      <c r="I187" s="249"/>
      <c r="J187" s="245"/>
      <c r="K187" s="245"/>
      <c r="L187" s="250"/>
      <c r="M187" s="251"/>
      <c r="N187" s="252"/>
      <c r="O187" s="252"/>
      <c r="P187" s="252"/>
      <c r="Q187" s="252"/>
      <c r="R187" s="252"/>
      <c r="S187" s="252"/>
      <c r="T187" s="25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4" t="s">
        <v>177</v>
      </c>
      <c r="AU187" s="254" t="s">
        <v>81</v>
      </c>
      <c r="AV187" s="14" t="s">
        <v>81</v>
      </c>
      <c r="AW187" s="14" t="s">
        <v>33</v>
      </c>
      <c r="AX187" s="14" t="s">
        <v>71</v>
      </c>
      <c r="AY187" s="254" t="s">
        <v>166</v>
      </c>
    </row>
    <row r="188" s="14" customFormat="1">
      <c r="A188" s="14"/>
      <c r="B188" s="244"/>
      <c r="C188" s="245"/>
      <c r="D188" s="235" t="s">
        <v>177</v>
      </c>
      <c r="E188" s="246" t="s">
        <v>19</v>
      </c>
      <c r="F188" s="247" t="s">
        <v>817</v>
      </c>
      <c r="G188" s="245"/>
      <c r="H188" s="248">
        <v>1.0860000000000001</v>
      </c>
      <c r="I188" s="249"/>
      <c r="J188" s="245"/>
      <c r="K188" s="245"/>
      <c r="L188" s="250"/>
      <c r="M188" s="251"/>
      <c r="N188" s="252"/>
      <c r="O188" s="252"/>
      <c r="P188" s="252"/>
      <c r="Q188" s="252"/>
      <c r="R188" s="252"/>
      <c r="S188" s="252"/>
      <c r="T188" s="25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4" t="s">
        <v>177</v>
      </c>
      <c r="AU188" s="254" t="s">
        <v>81</v>
      </c>
      <c r="AV188" s="14" t="s">
        <v>81</v>
      </c>
      <c r="AW188" s="14" t="s">
        <v>33</v>
      </c>
      <c r="AX188" s="14" t="s">
        <v>71</v>
      </c>
      <c r="AY188" s="254" t="s">
        <v>166</v>
      </c>
    </row>
    <row r="189" s="14" customFormat="1">
      <c r="A189" s="14"/>
      <c r="B189" s="244"/>
      <c r="C189" s="245"/>
      <c r="D189" s="235" t="s">
        <v>177</v>
      </c>
      <c r="E189" s="246" t="s">
        <v>19</v>
      </c>
      <c r="F189" s="247" t="s">
        <v>817</v>
      </c>
      <c r="G189" s="245"/>
      <c r="H189" s="248">
        <v>1.0860000000000001</v>
      </c>
      <c r="I189" s="249"/>
      <c r="J189" s="245"/>
      <c r="K189" s="245"/>
      <c r="L189" s="250"/>
      <c r="M189" s="251"/>
      <c r="N189" s="252"/>
      <c r="O189" s="252"/>
      <c r="P189" s="252"/>
      <c r="Q189" s="252"/>
      <c r="R189" s="252"/>
      <c r="S189" s="252"/>
      <c r="T189" s="253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4" t="s">
        <v>177</v>
      </c>
      <c r="AU189" s="254" t="s">
        <v>81</v>
      </c>
      <c r="AV189" s="14" t="s">
        <v>81</v>
      </c>
      <c r="AW189" s="14" t="s">
        <v>33</v>
      </c>
      <c r="AX189" s="14" t="s">
        <v>71</v>
      </c>
      <c r="AY189" s="254" t="s">
        <v>166</v>
      </c>
    </row>
    <row r="190" s="15" customFormat="1">
      <c r="A190" s="15"/>
      <c r="B190" s="255"/>
      <c r="C190" s="256"/>
      <c r="D190" s="235" t="s">
        <v>177</v>
      </c>
      <c r="E190" s="257" t="s">
        <v>19</v>
      </c>
      <c r="F190" s="258" t="s">
        <v>180</v>
      </c>
      <c r="G190" s="256"/>
      <c r="H190" s="259">
        <v>7.8720000000000008</v>
      </c>
      <c r="I190" s="260"/>
      <c r="J190" s="256"/>
      <c r="K190" s="256"/>
      <c r="L190" s="261"/>
      <c r="M190" s="262"/>
      <c r="N190" s="263"/>
      <c r="O190" s="263"/>
      <c r="P190" s="263"/>
      <c r="Q190" s="263"/>
      <c r="R190" s="263"/>
      <c r="S190" s="263"/>
      <c r="T190" s="264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65" t="s">
        <v>177</v>
      </c>
      <c r="AU190" s="265" t="s">
        <v>81</v>
      </c>
      <c r="AV190" s="15" t="s">
        <v>173</v>
      </c>
      <c r="AW190" s="15" t="s">
        <v>33</v>
      </c>
      <c r="AX190" s="15" t="s">
        <v>79</v>
      </c>
      <c r="AY190" s="265" t="s">
        <v>166</v>
      </c>
    </row>
    <row r="191" s="2" customFormat="1" ht="16.5" customHeight="1">
      <c r="A191" s="41"/>
      <c r="B191" s="42"/>
      <c r="C191" s="215" t="s">
        <v>8</v>
      </c>
      <c r="D191" s="215" t="s">
        <v>168</v>
      </c>
      <c r="E191" s="216" t="s">
        <v>822</v>
      </c>
      <c r="F191" s="217" t="s">
        <v>823</v>
      </c>
      <c r="G191" s="218" t="s">
        <v>188</v>
      </c>
      <c r="H191" s="219">
        <v>7.8719999999999999</v>
      </c>
      <c r="I191" s="220"/>
      <c r="J191" s="221">
        <f>ROUND(I191*H191,2)</f>
        <v>0</v>
      </c>
      <c r="K191" s="217" t="s">
        <v>172</v>
      </c>
      <c r="L191" s="47"/>
      <c r="M191" s="222" t="s">
        <v>19</v>
      </c>
      <c r="N191" s="223" t="s">
        <v>42</v>
      </c>
      <c r="O191" s="87"/>
      <c r="P191" s="224">
        <f>O191*H191</f>
        <v>0</v>
      </c>
      <c r="Q191" s="224">
        <v>0.0033999999999999998</v>
      </c>
      <c r="R191" s="224">
        <f>Q191*H191</f>
        <v>0.026764799999999998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173</v>
      </c>
      <c r="AT191" s="226" t="s">
        <v>168</v>
      </c>
      <c r="AU191" s="226" t="s">
        <v>81</v>
      </c>
      <c r="AY191" s="20" t="s">
        <v>166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79</v>
      </c>
      <c r="BK191" s="227">
        <f>ROUND(I191*H191,2)</f>
        <v>0</v>
      </c>
      <c r="BL191" s="20" t="s">
        <v>173</v>
      </c>
      <c r="BM191" s="226" t="s">
        <v>824</v>
      </c>
    </row>
    <row r="192" s="2" customFormat="1">
      <c r="A192" s="41"/>
      <c r="B192" s="42"/>
      <c r="C192" s="43"/>
      <c r="D192" s="228" t="s">
        <v>175</v>
      </c>
      <c r="E192" s="43"/>
      <c r="F192" s="229" t="s">
        <v>825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175</v>
      </c>
      <c r="AU192" s="20" t="s">
        <v>81</v>
      </c>
    </row>
    <row r="193" s="13" customFormat="1">
      <c r="A193" s="13"/>
      <c r="B193" s="233"/>
      <c r="C193" s="234"/>
      <c r="D193" s="235" t="s">
        <v>177</v>
      </c>
      <c r="E193" s="236" t="s">
        <v>19</v>
      </c>
      <c r="F193" s="237" t="s">
        <v>784</v>
      </c>
      <c r="G193" s="234"/>
      <c r="H193" s="236" t="s">
        <v>19</v>
      </c>
      <c r="I193" s="238"/>
      <c r="J193" s="234"/>
      <c r="K193" s="234"/>
      <c r="L193" s="239"/>
      <c r="M193" s="240"/>
      <c r="N193" s="241"/>
      <c r="O193" s="241"/>
      <c r="P193" s="241"/>
      <c r="Q193" s="241"/>
      <c r="R193" s="241"/>
      <c r="S193" s="241"/>
      <c r="T193" s="242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3" t="s">
        <v>177</v>
      </c>
      <c r="AU193" s="243" t="s">
        <v>81</v>
      </c>
      <c r="AV193" s="13" t="s">
        <v>79</v>
      </c>
      <c r="AW193" s="13" t="s">
        <v>33</v>
      </c>
      <c r="AX193" s="13" t="s">
        <v>71</v>
      </c>
      <c r="AY193" s="243" t="s">
        <v>166</v>
      </c>
    </row>
    <row r="194" s="13" customFormat="1">
      <c r="A194" s="13"/>
      <c r="B194" s="233"/>
      <c r="C194" s="234"/>
      <c r="D194" s="235" t="s">
        <v>177</v>
      </c>
      <c r="E194" s="236" t="s">
        <v>19</v>
      </c>
      <c r="F194" s="237" t="s">
        <v>436</v>
      </c>
      <c r="G194" s="234"/>
      <c r="H194" s="236" t="s">
        <v>19</v>
      </c>
      <c r="I194" s="238"/>
      <c r="J194" s="234"/>
      <c r="K194" s="234"/>
      <c r="L194" s="239"/>
      <c r="M194" s="240"/>
      <c r="N194" s="241"/>
      <c r="O194" s="241"/>
      <c r="P194" s="241"/>
      <c r="Q194" s="241"/>
      <c r="R194" s="241"/>
      <c r="S194" s="241"/>
      <c r="T194" s="242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3" t="s">
        <v>177</v>
      </c>
      <c r="AU194" s="243" t="s">
        <v>81</v>
      </c>
      <c r="AV194" s="13" t="s">
        <v>79</v>
      </c>
      <c r="AW194" s="13" t="s">
        <v>33</v>
      </c>
      <c r="AX194" s="13" t="s">
        <v>71</v>
      </c>
      <c r="AY194" s="243" t="s">
        <v>166</v>
      </c>
    </row>
    <row r="195" s="13" customFormat="1">
      <c r="A195" s="13"/>
      <c r="B195" s="233"/>
      <c r="C195" s="234"/>
      <c r="D195" s="235" t="s">
        <v>177</v>
      </c>
      <c r="E195" s="236" t="s">
        <v>19</v>
      </c>
      <c r="F195" s="237" t="s">
        <v>791</v>
      </c>
      <c r="G195" s="234"/>
      <c r="H195" s="236" t="s">
        <v>19</v>
      </c>
      <c r="I195" s="238"/>
      <c r="J195" s="234"/>
      <c r="K195" s="234"/>
      <c r="L195" s="239"/>
      <c r="M195" s="240"/>
      <c r="N195" s="241"/>
      <c r="O195" s="241"/>
      <c r="P195" s="241"/>
      <c r="Q195" s="241"/>
      <c r="R195" s="241"/>
      <c r="S195" s="241"/>
      <c r="T195" s="242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3" t="s">
        <v>177</v>
      </c>
      <c r="AU195" s="243" t="s">
        <v>81</v>
      </c>
      <c r="AV195" s="13" t="s">
        <v>79</v>
      </c>
      <c r="AW195" s="13" t="s">
        <v>33</v>
      </c>
      <c r="AX195" s="13" t="s">
        <v>71</v>
      </c>
      <c r="AY195" s="243" t="s">
        <v>166</v>
      </c>
    </row>
    <row r="196" s="14" customFormat="1">
      <c r="A196" s="14"/>
      <c r="B196" s="244"/>
      <c r="C196" s="245"/>
      <c r="D196" s="235" t="s">
        <v>177</v>
      </c>
      <c r="E196" s="246" t="s">
        <v>19</v>
      </c>
      <c r="F196" s="247" t="s">
        <v>816</v>
      </c>
      <c r="G196" s="245"/>
      <c r="H196" s="248">
        <v>5.7000000000000002</v>
      </c>
      <c r="I196" s="249"/>
      <c r="J196" s="245"/>
      <c r="K196" s="245"/>
      <c r="L196" s="250"/>
      <c r="M196" s="251"/>
      <c r="N196" s="252"/>
      <c r="O196" s="252"/>
      <c r="P196" s="252"/>
      <c r="Q196" s="252"/>
      <c r="R196" s="252"/>
      <c r="S196" s="252"/>
      <c r="T196" s="253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4" t="s">
        <v>177</v>
      </c>
      <c r="AU196" s="254" t="s">
        <v>81</v>
      </c>
      <c r="AV196" s="14" t="s">
        <v>81</v>
      </c>
      <c r="AW196" s="14" t="s">
        <v>33</v>
      </c>
      <c r="AX196" s="14" t="s">
        <v>71</v>
      </c>
      <c r="AY196" s="254" t="s">
        <v>166</v>
      </c>
    </row>
    <row r="197" s="14" customFormat="1">
      <c r="A197" s="14"/>
      <c r="B197" s="244"/>
      <c r="C197" s="245"/>
      <c r="D197" s="235" t="s">
        <v>177</v>
      </c>
      <c r="E197" s="246" t="s">
        <v>19</v>
      </c>
      <c r="F197" s="247" t="s">
        <v>817</v>
      </c>
      <c r="G197" s="245"/>
      <c r="H197" s="248">
        <v>1.0860000000000001</v>
      </c>
      <c r="I197" s="249"/>
      <c r="J197" s="245"/>
      <c r="K197" s="245"/>
      <c r="L197" s="250"/>
      <c r="M197" s="251"/>
      <c r="N197" s="252"/>
      <c r="O197" s="252"/>
      <c r="P197" s="252"/>
      <c r="Q197" s="252"/>
      <c r="R197" s="252"/>
      <c r="S197" s="252"/>
      <c r="T197" s="253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4" t="s">
        <v>177</v>
      </c>
      <c r="AU197" s="254" t="s">
        <v>81</v>
      </c>
      <c r="AV197" s="14" t="s">
        <v>81</v>
      </c>
      <c r="AW197" s="14" t="s">
        <v>33</v>
      </c>
      <c r="AX197" s="14" t="s">
        <v>71</v>
      </c>
      <c r="AY197" s="254" t="s">
        <v>166</v>
      </c>
    </row>
    <row r="198" s="14" customFormat="1">
      <c r="A198" s="14"/>
      <c r="B198" s="244"/>
      <c r="C198" s="245"/>
      <c r="D198" s="235" t="s">
        <v>177</v>
      </c>
      <c r="E198" s="246" t="s">
        <v>19</v>
      </c>
      <c r="F198" s="247" t="s">
        <v>817</v>
      </c>
      <c r="G198" s="245"/>
      <c r="H198" s="248">
        <v>1.0860000000000001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4" t="s">
        <v>177</v>
      </c>
      <c r="AU198" s="254" t="s">
        <v>81</v>
      </c>
      <c r="AV198" s="14" t="s">
        <v>81</v>
      </c>
      <c r="AW198" s="14" t="s">
        <v>33</v>
      </c>
      <c r="AX198" s="14" t="s">
        <v>71</v>
      </c>
      <c r="AY198" s="254" t="s">
        <v>166</v>
      </c>
    </row>
    <row r="199" s="15" customFormat="1">
      <c r="A199" s="15"/>
      <c r="B199" s="255"/>
      <c r="C199" s="256"/>
      <c r="D199" s="235" t="s">
        <v>177</v>
      </c>
      <c r="E199" s="257" t="s">
        <v>19</v>
      </c>
      <c r="F199" s="258" t="s">
        <v>180</v>
      </c>
      <c r="G199" s="256"/>
      <c r="H199" s="259">
        <v>7.8720000000000008</v>
      </c>
      <c r="I199" s="260"/>
      <c r="J199" s="256"/>
      <c r="K199" s="256"/>
      <c r="L199" s="261"/>
      <c r="M199" s="262"/>
      <c r="N199" s="263"/>
      <c r="O199" s="263"/>
      <c r="P199" s="263"/>
      <c r="Q199" s="263"/>
      <c r="R199" s="263"/>
      <c r="S199" s="263"/>
      <c r="T199" s="264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65" t="s">
        <v>177</v>
      </c>
      <c r="AU199" s="265" t="s">
        <v>81</v>
      </c>
      <c r="AV199" s="15" t="s">
        <v>173</v>
      </c>
      <c r="AW199" s="15" t="s">
        <v>33</v>
      </c>
      <c r="AX199" s="15" t="s">
        <v>79</v>
      </c>
      <c r="AY199" s="265" t="s">
        <v>166</v>
      </c>
    </row>
    <row r="200" s="2" customFormat="1" ht="24.15" customHeight="1">
      <c r="A200" s="41"/>
      <c r="B200" s="42"/>
      <c r="C200" s="215" t="s">
        <v>263</v>
      </c>
      <c r="D200" s="215" t="s">
        <v>168</v>
      </c>
      <c r="E200" s="216" t="s">
        <v>826</v>
      </c>
      <c r="F200" s="217" t="s">
        <v>827</v>
      </c>
      <c r="G200" s="218" t="s">
        <v>188</v>
      </c>
      <c r="H200" s="219">
        <v>2.1720000000000002</v>
      </c>
      <c r="I200" s="220"/>
      <c r="J200" s="221">
        <f>ROUND(I200*H200,2)</f>
        <v>0</v>
      </c>
      <c r="K200" s="217" t="s">
        <v>172</v>
      </c>
      <c r="L200" s="47"/>
      <c r="M200" s="222" t="s">
        <v>19</v>
      </c>
      <c r="N200" s="223" t="s">
        <v>42</v>
      </c>
      <c r="O200" s="87"/>
      <c r="P200" s="224">
        <f>O200*H200</f>
        <v>0</v>
      </c>
      <c r="Q200" s="224">
        <v>0.0015</v>
      </c>
      <c r="R200" s="224">
        <f>Q200*H200</f>
        <v>0.0032580000000000005</v>
      </c>
      <c r="S200" s="224">
        <v>0</v>
      </c>
      <c r="T200" s="225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6" t="s">
        <v>173</v>
      </c>
      <c r="AT200" s="226" t="s">
        <v>168</v>
      </c>
      <c r="AU200" s="226" t="s">
        <v>81</v>
      </c>
      <c r="AY200" s="20" t="s">
        <v>166</v>
      </c>
      <c r="BE200" s="227">
        <f>IF(N200="základní",J200,0)</f>
        <v>0</v>
      </c>
      <c r="BF200" s="227">
        <f>IF(N200="snížená",J200,0)</f>
        <v>0</v>
      </c>
      <c r="BG200" s="227">
        <f>IF(N200="zákl. přenesená",J200,0)</f>
        <v>0</v>
      </c>
      <c r="BH200" s="227">
        <f>IF(N200="sníž. přenesená",J200,0)</f>
        <v>0</v>
      </c>
      <c r="BI200" s="227">
        <f>IF(N200="nulová",J200,0)</f>
        <v>0</v>
      </c>
      <c r="BJ200" s="20" t="s">
        <v>79</v>
      </c>
      <c r="BK200" s="227">
        <f>ROUND(I200*H200,2)</f>
        <v>0</v>
      </c>
      <c r="BL200" s="20" t="s">
        <v>173</v>
      </c>
      <c r="BM200" s="226" t="s">
        <v>828</v>
      </c>
    </row>
    <row r="201" s="2" customFormat="1">
      <c r="A201" s="41"/>
      <c r="B201" s="42"/>
      <c r="C201" s="43"/>
      <c r="D201" s="228" t="s">
        <v>175</v>
      </c>
      <c r="E201" s="43"/>
      <c r="F201" s="229" t="s">
        <v>829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175</v>
      </c>
      <c r="AU201" s="20" t="s">
        <v>81</v>
      </c>
    </row>
    <row r="202" s="13" customFormat="1">
      <c r="A202" s="13"/>
      <c r="B202" s="233"/>
      <c r="C202" s="234"/>
      <c r="D202" s="235" t="s">
        <v>177</v>
      </c>
      <c r="E202" s="236" t="s">
        <v>19</v>
      </c>
      <c r="F202" s="237" t="s">
        <v>784</v>
      </c>
      <c r="G202" s="234"/>
      <c r="H202" s="236" t="s">
        <v>19</v>
      </c>
      <c r="I202" s="238"/>
      <c r="J202" s="234"/>
      <c r="K202" s="234"/>
      <c r="L202" s="239"/>
      <c r="M202" s="240"/>
      <c r="N202" s="241"/>
      <c r="O202" s="241"/>
      <c r="P202" s="241"/>
      <c r="Q202" s="241"/>
      <c r="R202" s="241"/>
      <c r="S202" s="241"/>
      <c r="T202" s="24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3" t="s">
        <v>177</v>
      </c>
      <c r="AU202" s="243" t="s">
        <v>81</v>
      </c>
      <c r="AV202" s="13" t="s">
        <v>79</v>
      </c>
      <c r="AW202" s="13" t="s">
        <v>33</v>
      </c>
      <c r="AX202" s="13" t="s">
        <v>71</v>
      </c>
      <c r="AY202" s="243" t="s">
        <v>166</v>
      </c>
    </row>
    <row r="203" s="13" customFormat="1">
      <c r="A203" s="13"/>
      <c r="B203" s="233"/>
      <c r="C203" s="234"/>
      <c r="D203" s="235" t="s">
        <v>177</v>
      </c>
      <c r="E203" s="236" t="s">
        <v>19</v>
      </c>
      <c r="F203" s="237" t="s">
        <v>436</v>
      </c>
      <c r="G203" s="234"/>
      <c r="H203" s="236" t="s">
        <v>19</v>
      </c>
      <c r="I203" s="238"/>
      <c r="J203" s="234"/>
      <c r="K203" s="234"/>
      <c r="L203" s="239"/>
      <c r="M203" s="240"/>
      <c r="N203" s="241"/>
      <c r="O203" s="241"/>
      <c r="P203" s="241"/>
      <c r="Q203" s="241"/>
      <c r="R203" s="241"/>
      <c r="S203" s="241"/>
      <c r="T203" s="242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3" t="s">
        <v>177</v>
      </c>
      <c r="AU203" s="243" t="s">
        <v>81</v>
      </c>
      <c r="AV203" s="13" t="s">
        <v>79</v>
      </c>
      <c r="AW203" s="13" t="s">
        <v>33</v>
      </c>
      <c r="AX203" s="13" t="s">
        <v>71</v>
      </c>
      <c r="AY203" s="243" t="s">
        <v>166</v>
      </c>
    </row>
    <row r="204" s="13" customFormat="1">
      <c r="A204" s="13"/>
      <c r="B204" s="233"/>
      <c r="C204" s="234"/>
      <c r="D204" s="235" t="s">
        <v>177</v>
      </c>
      <c r="E204" s="236" t="s">
        <v>19</v>
      </c>
      <c r="F204" s="237" t="s">
        <v>791</v>
      </c>
      <c r="G204" s="234"/>
      <c r="H204" s="236" t="s">
        <v>19</v>
      </c>
      <c r="I204" s="238"/>
      <c r="J204" s="234"/>
      <c r="K204" s="234"/>
      <c r="L204" s="239"/>
      <c r="M204" s="240"/>
      <c r="N204" s="241"/>
      <c r="O204" s="241"/>
      <c r="P204" s="241"/>
      <c r="Q204" s="241"/>
      <c r="R204" s="241"/>
      <c r="S204" s="241"/>
      <c r="T204" s="242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3" t="s">
        <v>177</v>
      </c>
      <c r="AU204" s="243" t="s">
        <v>81</v>
      </c>
      <c r="AV204" s="13" t="s">
        <v>79</v>
      </c>
      <c r="AW204" s="13" t="s">
        <v>33</v>
      </c>
      <c r="AX204" s="13" t="s">
        <v>71</v>
      </c>
      <c r="AY204" s="243" t="s">
        <v>166</v>
      </c>
    </row>
    <row r="205" s="14" customFormat="1">
      <c r="A205" s="14"/>
      <c r="B205" s="244"/>
      <c r="C205" s="245"/>
      <c r="D205" s="235" t="s">
        <v>177</v>
      </c>
      <c r="E205" s="246" t="s">
        <v>19</v>
      </c>
      <c r="F205" s="247" t="s">
        <v>817</v>
      </c>
      <c r="G205" s="245"/>
      <c r="H205" s="248">
        <v>1.0860000000000001</v>
      </c>
      <c r="I205" s="249"/>
      <c r="J205" s="245"/>
      <c r="K205" s="245"/>
      <c r="L205" s="250"/>
      <c r="M205" s="251"/>
      <c r="N205" s="252"/>
      <c r="O205" s="252"/>
      <c r="P205" s="252"/>
      <c r="Q205" s="252"/>
      <c r="R205" s="252"/>
      <c r="S205" s="252"/>
      <c r="T205" s="253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4" t="s">
        <v>177</v>
      </c>
      <c r="AU205" s="254" t="s">
        <v>81</v>
      </c>
      <c r="AV205" s="14" t="s">
        <v>81</v>
      </c>
      <c r="AW205" s="14" t="s">
        <v>33</v>
      </c>
      <c r="AX205" s="14" t="s">
        <v>71</v>
      </c>
      <c r="AY205" s="254" t="s">
        <v>166</v>
      </c>
    </row>
    <row r="206" s="14" customFormat="1">
      <c r="A206" s="14"/>
      <c r="B206" s="244"/>
      <c r="C206" s="245"/>
      <c r="D206" s="235" t="s">
        <v>177</v>
      </c>
      <c r="E206" s="246" t="s">
        <v>19</v>
      </c>
      <c r="F206" s="247" t="s">
        <v>817</v>
      </c>
      <c r="G206" s="245"/>
      <c r="H206" s="248">
        <v>1.0860000000000001</v>
      </c>
      <c r="I206" s="249"/>
      <c r="J206" s="245"/>
      <c r="K206" s="245"/>
      <c r="L206" s="250"/>
      <c r="M206" s="251"/>
      <c r="N206" s="252"/>
      <c r="O206" s="252"/>
      <c r="P206" s="252"/>
      <c r="Q206" s="252"/>
      <c r="R206" s="252"/>
      <c r="S206" s="252"/>
      <c r="T206" s="253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4" t="s">
        <v>177</v>
      </c>
      <c r="AU206" s="254" t="s">
        <v>81</v>
      </c>
      <c r="AV206" s="14" t="s">
        <v>81</v>
      </c>
      <c r="AW206" s="14" t="s">
        <v>33</v>
      </c>
      <c r="AX206" s="14" t="s">
        <v>71</v>
      </c>
      <c r="AY206" s="254" t="s">
        <v>166</v>
      </c>
    </row>
    <row r="207" s="15" customFormat="1">
      <c r="A207" s="15"/>
      <c r="B207" s="255"/>
      <c r="C207" s="256"/>
      <c r="D207" s="235" t="s">
        <v>177</v>
      </c>
      <c r="E207" s="257" t="s">
        <v>19</v>
      </c>
      <c r="F207" s="258" t="s">
        <v>180</v>
      </c>
      <c r="G207" s="256"/>
      <c r="H207" s="259">
        <v>2.1720000000000002</v>
      </c>
      <c r="I207" s="260"/>
      <c r="J207" s="256"/>
      <c r="K207" s="256"/>
      <c r="L207" s="261"/>
      <c r="M207" s="262"/>
      <c r="N207" s="263"/>
      <c r="O207" s="263"/>
      <c r="P207" s="263"/>
      <c r="Q207" s="263"/>
      <c r="R207" s="263"/>
      <c r="S207" s="263"/>
      <c r="T207" s="264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65" t="s">
        <v>177</v>
      </c>
      <c r="AU207" s="265" t="s">
        <v>81</v>
      </c>
      <c r="AV207" s="15" t="s">
        <v>173</v>
      </c>
      <c r="AW207" s="15" t="s">
        <v>33</v>
      </c>
      <c r="AX207" s="15" t="s">
        <v>79</v>
      </c>
      <c r="AY207" s="265" t="s">
        <v>166</v>
      </c>
    </row>
    <row r="208" s="2" customFormat="1" ht="24.15" customHeight="1">
      <c r="A208" s="41"/>
      <c r="B208" s="42"/>
      <c r="C208" s="215" t="s">
        <v>274</v>
      </c>
      <c r="D208" s="215" t="s">
        <v>168</v>
      </c>
      <c r="E208" s="216" t="s">
        <v>830</v>
      </c>
      <c r="F208" s="217" t="s">
        <v>831</v>
      </c>
      <c r="G208" s="218" t="s">
        <v>188</v>
      </c>
      <c r="H208" s="219">
        <v>2.1720000000000002</v>
      </c>
      <c r="I208" s="220"/>
      <c r="J208" s="221">
        <f>ROUND(I208*H208,2)</f>
        <v>0</v>
      </c>
      <c r="K208" s="217" t="s">
        <v>172</v>
      </c>
      <c r="L208" s="47"/>
      <c r="M208" s="222" t="s">
        <v>19</v>
      </c>
      <c r="N208" s="223" t="s">
        <v>42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173</v>
      </c>
      <c r="AT208" s="226" t="s">
        <v>168</v>
      </c>
      <c r="AU208" s="226" t="s">
        <v>81</v>
      </c>
      <c r="AY208" s="20" t="s">
        <v>166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79</v>
      </c>
      <c r="BK208" s="227">
        <f>ROUND(I208*H208,2)</f>
        <v>0</v>
      </c>
      <c r="BL208" s="20" t="s">
        <v>173</v>
      </c>
      <c r="BM208" s="226" t="s">
        <v>832</v>
      </c>
    </row>
    <row r="209" s="2" customFormat="1">
      <c r="A209" s="41"/>
      <c r="B209" s="42"/>
      <c r="C209" s="43"/>
      <c r="D209" s="228" t="s">
        <v>175</v>
      </c>
      <c r="E209" s="43"/>
      <c r="F209" s="229" t="s">
        <v>833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175</v>
      </c>
      <c r="AU209" s="20" t="s">
        <v>81</v>
      </c>
    </row>
    <row r="210" s="13" customFormat="1">
      <c r="A210" s="13"/>
      <c r="B210" s="233"/>
      <c r="C210" s="234"/>
      <c r="D210" s="235" t="s">
        <v>177</v>
      </c>
      <c r="E210" s="236" t="s">
        <v>19</v>
      </c>
      <c r="F210" s="237" t="s">
        <v>784</v>
      </c>
      <c r="G210" s="234"/>
      <c r="H210" s="236" t="s">
        <v>19</v>
      </c>
      <c r="I210" s="238"/>
      <c r="J210" s="234"/>
      <c r="K210" s="234"/>
      <c r="L210" s="239"/>
      <c r="M210" s="240"/>
      <c r="N210" s="241"/>
      <c r="O210" s="241"/>
      <c r="P210" s="241"/>
      <c r="Q210" s="241"/>
      <c r="R210" s="241"/>
      <c r="S210" s="241"/>
      <c r="T210" s="24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3" t="s">
        <v>177</v>
      </c>
      <c r="AU210" s="243" t="s">
        <v>81</v>
      </c>
      <c r="AV210" s="13" t="s">
        <v>79</v>
      </c>
      <c r="AW210" s="13" t="s">
        <v>33</v>
      </c>
      <c r="AX210" s="13" t="s">
        <v>71</v>
      </c>
      <c r="AY210" s="243" t="s">
        <v>166</v>
      </c>
    </row>
    <row r="211" s="13" customFormat="1">
      <c r="A211" s="13"/>
      <c r="B211" s="233"/>
      <c r="C211" s="234"/>
      <c r="D211" s="235" t="s">
        <v>177</v>
      </c>
      <c r="E211" s="236" t="s">
        <v>19</v>
      </c>
      <c r="F211" s="237" t="s">
        <v>436</v>
      </c>
      <c r="G211" s="234"/>
      <c r="H211" s="236" t="s">
        <v>19</v>
      </c>
      <c r="I211" s="238"/>
      <c r="J211" s="234"/>
      <c r="K211" s="234"/>
      <c r="L211" s="239"/>
      <c r="M211" s="240"/>
      <c r="N211" s="241"/>
      <c r="O211" s="241"/>
      <c r="P211" s="241"/>
      <c r="Q211" s="241"/>
      <c r="R211" s="241"/>
      <c r="S211" s="241"/>
      <c r="T211" s="242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3" t="s">
        <v>177</v>
      </c>
      <c r="AU211" s="243" t="s">
        <v>81</v>
      </c>
      <c r="AV211" s="13" t="s">
        <v>79</v>
      </c>
      <c r="AW211" s="13" t="s">
        <v>33</v>
      </c>
      <c r="AX211" s="13" t="s">
        <v>71</v>
      </c>
      <c r="AY211" s="243" t="s">
        <v>166</v>
      </c>
    </row>
    <row r="212" s="13" customFormat="1">
      <c r="A212" s="13"/>
      <c r="B212" s="233"/>
      <c r="C212" s="234"/>
      <c r="D212" s="235" t="s">
        <v>177</v>
      </c>
      <c r="E212" s="236" t="s">
        <v>19</v>
      </c>
      <c r="F212" s="237" t="s">
        <v>791</v>
      </c>
      <c r="G212" s="234"/>
      <c r="H212" s="236" t="s">
        <v>19</v>
      </c>
      <c r="I212" s="238"/>
      <c r="J212" s="234"/>
      <c r="K212" s="234"/>
      <c r="L212" s="239"/>
      <c r="M212" s="240"/>
      <c r="N212" s="241"/>
      <c r="O212" s="241"/>
      <c r="P212" s="241"/>
      <c r="Q212" s="241"/>
      <c r="R212" s="241"/>
      <c r="S212" s="241"/>
      <c r="T212" s="242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3" t="s">
        <v>177</v>
      </c>
      <c r="AU212" s="243" t="s">
        <v>81</v>
      </c>
      <c r="AV212" s="13" t="s">
        <v>79</v>
      </c>
      <c r="AW212" s="13" t="s">
        <v>33</v>
      </c>
      <c r="AX212" s="13" t="s">
        <v>71</v>
      </c>
      <c r="AY212" s="243" t="s">
        <v>166</v>
      </c>
    </row>
    <row r="213" s="14" customFormat="1">
      <c r="A213" s="14"/>
      <c r="B213" s="244"/>
      <c r="C213" s="245"/>
      <c r="D213" s="235" t="s">
        <v>177</v>
      </c>
      <c r="E213" s="246" t="s">
        <v>19</v>
      </c>
      <c r="F213" s="247" t="s">
        <v>817</v>
      </c>
      <c r="G213" s="245"/>
      <c r="H213" s="248">
        <v>1.0860000000000001</v>
      </c>
      <c r="I213" s="249"/>
      <c r="J213" s="245"/>
      <c r="K213" s="245"/>
      <c r="L213" s="250"/>
      <c r="M213" s="251"/>
      <c r="N213" s="252"/>
      <c r="O213" s="252"/>
      <c r="P213" s="252"/>
      <c r="Q213" s="252"/>
      <c r="R213" s="252"/>
      <c r="S213" s="252"/>
      <c r="T213" s="253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4" t="s">
        <v>177</v>
      </c>
      <c r="AU213" s="254" t="s">
        <v>81</v>
      </c>
      <c r="AV213" s="14" t="s">
        <v>81</v>
      </c>
      <c r="AW213" s="14" t="s">
        <v>33</v>
      </c>
      <c r="AX213" s="14" t="s">
        <v>71</v>
      </c>
      <c r="AY213" s="254" t="s">
        <v>166</v>
      </c>
    </row>
    <row r="214" s="14" customFormat="1">
      <c r="A214" s="14"/>
      <c r="B214" s="244"/>
      <c r="C214" s="245"/>
      <c r="D214" s="235" t="s">
        <v>177</v>
      </c>
      <c r="E214" s="246" t="s">
        <v>19</v>
      </c>
      <c r="F214" s="247" t="s">
        <v>817</v>
      </c>
      <c r="G214" s="245"/>
      <c r="H214" s="248">
        <v>1.0860000000000001</v>
      </c>
      <c r="I214" s="249"/>
      <c r="J214" s="245"/>
      <c r="K214" s="245"/>
      <c r="L214" s="250"/>
      <c r="M214" s="251"/>
      <c r="N214" s="252"/>
      <c r="O214" s="252"/>
      <c r="P214" s="252"/>
      <c r="Q214" s="252"/>
      <c r="R214" s="252"/>
      <c r="S214" s="252"/>
      <c r="T214" s="253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4" t="s">
        <v>177</v>
      </c>
      <c r="AU214" s="254" t="s">
        <v>81</v>
      </c>
      <c r="AV214" s="14" t="s">
        <v>81</v>
      </c>
      <c r="AW214" s="14" t="s">
        <v>33</v>
      </c>
      <c r="AX214" s="14" t="s">
        <v>71</v>
      </c>
      <c r="AY214" s="254" t="s">
        <v>166</v>
      </c>
    </row>
    <row r="215" s="15" customFormat="1">
      <c r="A215" s="15"/>
      <c r="B215" s="255"/>
      <c r="C215" s="256"/>
      <c r="D215" s="235" t="s">
        <v>177</v>
      </c>
      <c r="E215" s="257" t="s">
        <v>19</v>
      </c>
      <c r="F215" s="258" t="s">
        <v>180</v>
      </c>
      <c r="G215" s="256"/>
      <c r="H215" s="259">
        <v>2.1720000000000002</v>
      </c>
      <c r="I215" s="260"/>
      <c r="J215" s="256"/>
      <c r="K215" s="256"/>
      <c r="L215" s="261"/>
      <c r="M215" s="262"/>
      <c r="N215" s="263"/>
      <c r="O215" s="263"/>
      <c r="P215" s="263"/>
      <c r="Q215" s="263"/>
      <c r="R215" s="263"/>
      <c r="S215" s="263"/>
      <c r="T215" s="264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65" t="s">
        <v>177</v>
      </c>
      <c r="AU215" s="265" t="s">
        <v>81</v>
      </c>
      <c r="AV215" s="15" t="s">
        <v>173</v>
      </c>
      <c r="AW215" s="15" t="s">
        <v>33</v>
      </c>
      <c r="AX215" s="15" t="s">
        <v>79</v>
      </c>
      <c r="AY215" s="265" t="s">
        <v>166</v>
      </c>
    </row>
    <row r="216" s="2" customFormat="1" ht="37.8" customHeight="1">
      <c r="A216" s="41"/>
      <c r="B216" s="42"/>
      <c r="C216" s="215" t="s">
        <v>299</v>
      </c>
      <c r="D216" s="215" t="s">
        <v>168</v>
      </c>
      <c r="E216" s="216" t="s">
        <v>834</v>
      </c>
      <c r="F216" s="217" t="s">
        <v>835</v>
      </c>
      <c r="G216" s="218" t="s">
        <v>234</v>
      </c>
      <c r="H216" s="219">
        <v>0.32400000000000001</v>
      </c>
      <c r="I216" s="220"/>
      <c r="J216" s="221">
        <f>ROUND(I216*H216,2)</f>
        <v>0</v>
      </c>
      <c r="K216" s="217" t="s">
        <v>172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1.0551200000000001</v>
      </c>
      <c r="R216" s="224">
        <f>Q216*H216</f>
        <v>0.34185888000000003</v>
      </c>
      <c r="S216" s="224">
        <v>0</v>
      </c>
      <c r="T216" s="225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173</v>
      </c>
      <c r="AT216" s="226" t="s">
        <v>168</v>
      </c>
      <c r="AU216" s="226" t="s">
        <v>81</v>
      </c>
      <c r="AY216" s="20" t="s">
        <v>166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79</v>
      </c>
      <c r="BK216" s="227">
        <f>ROUND(I216*H216,2)</f>
        <v>0</v>
      </c>
      <c r="BL216" s="20" t="s">
        <v>173</v>
      </c>
      <c r="BM216" s="226" t="s">
        <v>836</v>
      </c>
    </row>
    <row r="217" s="2" customFormat="1">
      <c r="A217" s="41"/>
      <c r="B217" s="42"/>
      <c r="C217" s="43"/>
      <c r="D217" s="228" t="s">
        <v>175</v>
      </c>
      <c r="E217" s="43"/>
      <c r="F217" s="229" t="s">
        <v>837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175</v>
      </c>
      <c r="AU217" s="20" t="s">
        <v>81</v>
      </c>
    </row>
    <row r="218" s="13" customFormat="1">
      <c r="A218" s="13"/>
      <c r="B218" s="233"/>
      <c r="C218" s="234"/>
      <c r="D218" s="235" t="s">
        <v>177</v>
      </c>
      <c r="E218" s="236" t="s">
        <v>19</v>
      </c>
      <c r="F218" s="237" t="s">
        <v>784</v>
      </c>
      <c r="G218" s="234"/>
      <c r="H218" s="236" t="s">
        <v>19</v>
      </c>
      <c r="I218" s="238"/>
      <c r="J218" s="234"/>
      <c r="K218" s="234"/>
      <c r="L218" s="239"/>
      <c r="M218" s="240"/>
      <c r="N218" s="241"/>
      <c r="O218" s="241"/>
      <c r="P218" s="241"/>
      <c r="Q218" s="241"/>
      <c r="R218" s="241"/>
      <c r="S218" s="241"/>
      <c r="T218" s="242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3" t="s">
        <v>177</v>
      </c>
      <c r="AU218" s="243" t="s">
        <v>81</v>
      </c>
      <c r="AV218" s="13" t="s">
        <v>79</v>
      </c>
      <c r="AW218" s="13" t="s">
        <v>33</v>
      </c>
      <c r="AX218" s="13" t="s">
        <v>71</v>
      </c>
      <c r="AY218" s="243" t="s">
        <v>166</v>
      </c>
    </row>
    <row r="219" s="13" customFormat="1">
      <c r="A219" s="13"/>
      <c r="B219" s="233"/>
      <c r="C219" s="234"/>
      <c r="D219" s="235" t="s">
        <v>177</v>
      </c>
      <c r="E219" s="236" t="s">
        <v>19</v>
      </c>
      <c r="F219" s="237" t="s">
        <v>436</v>
      </c>
      <c r="G219" s="234"/>
      <c r="H219" s="236" t="s">
        <v>19</v>
      </c>
      <c r="I219" s="238"/>
      <c r="J219" s="234"/>
      <c r="K219" s="234"/>
      <c r="L219" s="239"/>
      <c r="M219" s="240"/>
      <c r="N219" s="241"/>
      <c r="O219" s="241"/>
      <c r="P219" s="241"/>
      <c r="Q219" s="241"/>
      <c r="R219" s="241"/>
      <c r="S219" s="241"/>
      <c r="T219" s="242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3" t="s">
        <v>177</v>
      </c>
      <c r="AU219" s="243" t="s">
        <v>81</v>
      </c>
      <c r="AV219" s="13" t="s">
        <v>79</v>
      </c>
      <c r="AW219" s="13" t="s">
        <v>33</v>
      </c>
      <c r="AX219" s="13" t="s">
        <v>71</v>
      </c>
      <c r="AY219" s="243" t="s">
        <v>166</v>
      </c>
    </row>
    <row r="220" s="13" customFormat="1">
      <c r="A220" s="13"/>
      <c r="B220" s="233"/>
      <c r="C220" s="234"/>
      <c r="D220" s="235" t="s">
        <v>177</v>
      </c>
      <c r="E220" s="236" t="s">
        <v>19</v>
      </c>
      <c r="F220" s="237" t="s">
        <v>791</v>
      </c>
      <c r="G220" s="234"/>
      <c r="H220" s="236" t="s">
        <v>19</v>
      </c>
      <c r="I220" s="238"/>
      <c r="J220" s="234"/>
      <c r="K220" s="234"/>
      <c r="L220" s="239"/>
      <c r="M220" s="240"/>
      <c r="N220" s="241"/>
      <c r="O220" s="241"/>
      <c r="P220" s="241"/>
      <c r="Q220" s="241"/>
      <c r="R220" s="241"/>
      <c r="S220" s="241"/>
      <c r="T220" s="242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3" t="s">
        <v>177</v>
      </c>
      <c r="AU220" s="243" t="s">
        <v>81</v>
      </c>
      <c r="AV220" s="13" t="s">
        <v>79</v>
      </c>
      <c r="AW220" s="13" t="s">
        <v>33</v>
      </c>
      <c r="AX220" s="13" t="s">
        <v>71</v>
      </c>
      <c r="AY220" s="243" t="s">
        <v>166</v>
      </c>
    </row>
    <row r="221" s="14" customFormat="1">
      <c r="A221" s="14"/>
      <c r="B221" s="244"/>
      <c r="C221" s="245"/>
      <c r="D221" s="235" t="s">
        <v>177</v>
      </c>
      <c r="E221" s="246" t="s">
        <v>19</v>
      </c>
      <c r="F221" s="247" t="s">
        <v>838</v>
      </c>
      <c r="G221" s="245"/>
      <c r="H221" s="248">
        <v>0.32400000000000001</v>
      </c>
      <c r="I221" s="249"/>
      <c r="J221" s="245"/>
      <c r="K221" s="245"/>
      <c r="L221" s="250"/>
      <c r="M221" s="251"/>
      <c r="N221" s="252"/>
      <c r="O221" s="252"/>
      <c r="P221" s="252"/>
      <c r="Q221" s="252"/>
      <c r="R221" s="252"/>
      <c r="S221" s="252"/>
      <c r="T221" s="253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4" t="s">
        <v>177</v>
      </c>
      <c r="AU221" s="254" t="s">
        <v>81</v>
      </c>
      <c r="AV221" s="14" t="s">
        <v>81</v>
      </c>
      <c r="AW221" s="14" t="s">
        <v>33</v>
      </c>
      <c r="AX221" s="14" t="s">
        <v>71</v>
      </c>
      <c r="AY221" s="254" t="s">
        <v>166</v>
      </c>
    </row>
    <row r="222" s="15" customFormat="1">
      <c r="A222" s="15"/>
      <c r="B222" s="255"/>
      <c r="C222" s="256"/>
      <c r="D222" s="235" t="s">
        <v>177</v>
      </c>
      <c r="E222" s="257" t="s">
        <v>19</v>
      </c>
      <c r="F222" s="258" t="s">
        <v>180</v>
      </c>
      <c r="G222" s="256"/>
      <c r="H222" s="259">
        <v>0.32400000000000001</v>
      </c>
      <c r="I222" s="260"/>
      <c r="J222" s="256"/>
      <c r="K222" s="256"/>
      <c r="L222" s="261"/>
      <c r="M222" s="262"/>
      <c r="N222" s="263"/>
      <c r="O222" s="263"/>
      <c r="P222" s="263"/>
      <c r="Q222" s="263"/>
      <c r="R222" s="263"/>
      <c r="S222" s="263"/>
      <c r="T222" s="264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65" t="s">
        <v>177</v>
      </c>
      <c r="AU222" s="265" t="s">
        <v>81</v>
      </c>
      <c r="AV222" s="15" t="s">
        <v>173</v>
      </c>
      <c r="AW222" s="15" t="s">
        <v>33</v>
      </c>
      <c r="AX222" s="15" t="s">
        <v>79</v>
      </c>
      <c r="AY222" s="265" t="s">
        <v>166</v>
      </c>
    </row>
    <row r="223" s="12" customFormat="1" ht="22.8" customHeight="1">
      <c r="A223" s="12"/>
      <c r="B223" s="199"/>
      <c r="C223" s="200"/>
      <c r="D223" s="201" t="s">
        <v>70</v>
      </c>
      <c r="E223" s="213" t="s">
        <v>213</v>
      </c>
      <c r="F223" s="213" t="s">
        <v>462</v>
      </c>
      <c r="G223" s="200"/>
      <c r="H223" s="200"/>
      <c r="I223" s="203"/>
      <c r="J223" s="214">
        <f>BK223</f>
        <v>0</v>
      </c>
      <c r="K223" s="200"/>
      <c r="L223" s="205"/>
      <c r="M223" s="206"/>
      <c r="N223" s="207"/>
      <c r="O223" s="207"/>
      <c r="P223" s="208">
        <f>SUM(P224:P279)</f>
        <v>0</v>
      </c>
      <c r="Q223" s="207"/>
      <c r="R223" s="208">
        <f>SUM(R224:R279)</f>
        <v>6.2638830099999998</v>
      </c>
      <c r="S223" s="207"/>
      <c r="T223" s="209">
        <f>SUM(T224:T279)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10" t="s">
        <v>79</v>
      </c>
      <c r="AT223" s="211" t="s">
        <v>70</v>
      </c>
      <c r="AU223" s="211" t="s">
        <v>79</v>
      </c>
      <c r="AY223" s="210" t="s">
        <v>166</v>
      </c>
      <c r="BK223" s="212">
        <f>SUM(BK224:BK279)</f>
        <v>0</v>
      </c>
    </row>
    <row r="224" s="2" customFormat="1" ht="21.75" customHeight="1">
      <c r="A224" s="41"/>
      <c r="B224" s="42"/>
      <c r="C224" s="215" t="s">
        <v>315</v>
      </c>
      <c r="D224" s="215" t="s">
        <v>168</v>
      </c>
      <c r="E224" s="216" t="s">
        <v>463</v>
      </c>
      <c r="F224" s="217" t="s">
        <v>464</v>
      </c>
      <c r="G224" s="218" t="s">
        <v>194</v>
      </c>
      <c r="H224" s="219">
        <v>2.3900000000000001</v>
      </c>
      <c r="I224" s="220"/>
      <c r="J224" s="221">
        <f>ROUND(I224*H224,2)</f>
        <v>0</v>
      </c>
      <c r="K224" s="217" t="s">
        <v>172</v>
      </c>
      <c r="L224" s="47"/>
      <c r="M224" s="222" t="s">
        <v>19</v>
      </c>
      <c r="N224" s="223" t="s">
        <v>42</v>
      </c>
      <c r="O224" s="87"/>
      <c r="P224" s="224">
        <f>O224*H224</f>
        <v>0</v>
      </c>
      <c r="Q224" s="224">
        <v>2.5018699999999998</v>
      </c>
      <c r="R224" s="224">
        <f>Q224*H224</f>
        <v>5.9794692999999999</v>
      </c>
      <c r="S224" s="224">
        <v>0</v>
      </c>
      <c r="T224" s="225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6" t="s">
        <v>173</v>
      </c>
      <c r="AT224" s="226" t="s">
        <v>168</v>
      </c>
      <c r="AU224" s="226" t="s">
        <v>81</v>
      </c>
      <c r="AY224" s="20" t="s">
        <v>166</v>
      </c>
      <c r="BE224" s="227">
        <f>IF(N224="základní",J224,0)</f>
        <v>0</v>
      </c>
      <c r="BF224" s="227">
        <f>IF(N224="snížená",J224,0)</f>
        <v>0</v>
      </c>
      <c r="BG224" s="227">
        <f>IF(N224="zákl. přenesená",J224,0)</f>
        <v>0</v>
      </c>
      <c r="BH224" s="227">
        <f>IF(N224="sníž. přenesená",J224,0)</f>
        <v>0</v>
      </c>
      <c r="BI224" s="227">
        <f>IF(N224="nulová",J224,0)</f>
        <v>0</v>
      </c>
      <c r="BJ224" s="20" t="s">
        <v>79</v>
      </c>
      <c r="BK224" s="227">
        <f>ROUND(I224*H224,2)</f>
        <v>0</v>
      </c>
      <c r="BL224" s="20" t="s">
        <v>173</v>
      </c>
      <c r="BM224" s="226" t="s">
        <v>465</v>
      </c>
    </row>
    <row r="225" s="2" customFormat="1">
      <c r="A225" s="41"/>
      <c r="B225" s="42"/>
      <c r="C225" s="43"/>
      <c r="D225" s="228" t="s">
        <v>175</v>
      </c>
      <c r="E225" s="43"/>
      <c r="F225" s="229" t="s">
        <v>466</v>
      </c>
      <c r="G225" s="43"/>
      <c r="H225" s="43"/>
      <c r="I225" s="230"/>
      <c r="J225" s="43"/>
      <c r="K225" s="43"/>
      <c r="L225" s="47"/>
      <c r="M225" s="231"/>
      <c r="N225" s="232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175</v>
      </c>
      <c r="AU225" s="20" t="s">
        <v>81</v>
      </c>
    </row>
    <row r="226" s="13" customFormat="1">
      <c r="A226" s="13"/>
      <c r="B226" s="233"/>
      <c r="C226" s="234"/>
      <c r="D226" s="235" t="s">
        <v>177</v>
      </c>
      <c r="E226" s="236" t="s">
        <v>19</v>
      </c>
      <c r="F226" s="237" t="s">
        <v>784</v>
      </c>
      <c r="G226" s="234"/>
      <c r="H226" s="236" t="s">
        <v>19</v>
      </c>
      <c r="I226" s="238"/>
      <c r="J226" s="234"/>
      <c r="K226" s="234"/>
      <c r="L226" s="239"/>
      <c r="M226" s="240"/>
      <c r="N226" s="241"/>
      <c r="O226" s="241"/>
      <c r="P226" s="241"/>
      <c r="Q226" s="241"/>
      <c r="R226" s="241"/>
      <c r="S226" s="241"/>
      <c r="T226" s="242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3" t="s">
        <v>177</v>
      </c>
      <c r="AU226" s="243" t="s">
        <v>81</v>
      </c>
      <c r="AV226" s="13" t="s">
        <v>79</v>
      </c>
      <c r="AW226" s="13" t="s">
        <v>33</v>
      </c>
      <c r="AX226" s="13" t="s">
        <v>71</v>
      </c>
      <c r="AY226" s="243" t="s">
        <v>166</v>
      </c>
    </row>
    <row r="227" s="13" customFormat="1">
      <c r="A227" s="13"/>
      <c r="B227" s="233"/>
      <c r="C227" s="234"/>
      <c r="D227" s="235" t="s">
        <v>177</v>
      </c>
      <c r="E227" s="236" t="s">
        <v>19</v>
      </c>
      <c r="F227" s="237" t="s">
        <v>446</v>
      </c>
      <c r="G227" s="234"/>
      <c r="H227" s="236" t="s">
        <v>19</v>
      </c>
      <c r="I227" s="238"/>
      <c r="J227" s="234"/>
      <c r="K227" s="234"/>
      <c r="L227" s="239"/>
      <c r="M227" s="240"/>
      <c r="N227" s="241"/>
      <c r="O227" s="241"/>
      <c r="P227" s="241"/>
      <c r="Q227" s="241"/>
      <c r="R227" s="241"/>
      <c r="S227" s="241"/>
      <c r="T227" s="242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3" t="s">
        <v>177</v>
      </c>
      <c r="AU227" s="243" t="s">
        <v>81</v>
      </c>
      <c r="AV227" s="13" t="s">
        <v>79</v>
      </c>
      <c r="AW227" s="13" t="s">
        <v>33</v>
      </c>
      <c r="AX227" s="13" t="s">
        <v>71</v>
      </c>
      <c r="AY227" s="243" t="s">
        <v>166</v>
      </c>
    </row>
    <row r="228" s="13" customFormat="1">
      <c r="A228" s="13"/>
      <c r="B228" s="233"/>
      <c r="C228" s="234"/>
      <c r="D228" s="235" t="s">
        <v>177</v>
      </c>
      <c r="E228" s="236" t="s">
        <v>19</v>
      </c>
      <c r="F228" s="237" t="s">
        <v>839</v>
      </c>
      <c r="G228" s="234"/>
      <c r="H228" s="236" t="s">
        <v>19</v>
      </c>
      <c r="I228" s="238"/>
      <c r="J228" s="234"/>
      <c r="K228" s="234"/>
      <c r="L228" s="239"/>
      <c r="M228" s="240"/>
      <c r="N228" s="241"/>
      <c r="O228" s="241"/>
      <c r="P228" s="241"/>
      <c r="Q228" s="241"/>
      <c r="R228" s="241"/>
      <c r="S228" s="241"/>
      <c r="T228" s="242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3" t="s">
        <v>177</v>
      </c>
      <c r="AU228" s="243" t="s">
        <v>81</v>
      </c>
      <c r="AV228" s="13" t="s">
        <v>79</v>
      </c>
      <c r="AW228" s="13" t="s">
        <v>33</v>
      </c>
      <c r="AX228" s="13" t="s">
        <v>71</v>
      </c>
      <c r="AY228" s="243" t="s">
        <v>166</v>
      </c>
    </row>
    <row r="229" s="14" customFormat="1">
      <c r="A229" s="14"/>
      <c r="B229" s="244"/>
      <c r="C229" s="245"/>
      <c r="D229" s="235" t="s">
        <v>177</v>
      </c>
      <c r="E229" s="246" t="s">
        <v>19</v>
      </c>
      <c r="F229" s="247" t="s">
        <v>840</v>
      </c>
      <c r="G229" s="245"/>
      <c r="H229" s="248">
        <v>2.3900000000000001</v>
      </c>
      <c r="I229" s="249"/>
      <c r="J229" s="245"/>
      <c r="K229" s="245"/>
      <c r="L229" s="250"/>
      <c r="M229" s="251"/>
      <c r="N229" s="252"/>
      <c r="O229" s="252"/>
      <c r="P229" s="252"/>
      <c r="Q229" s="252"/>
      <c r="R229" s="252"/>
      <c r="S229" s="252"/>
      <c r="T229" s="253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4" t="s">
        <v>177</v>
      </c>
      <c r="AU229" s="254" t="s">
        <v>81</v>
      </c>
      <c r="AV229" s="14" t="s">
        <v>81</v>
      </c>
      <c r="AW229" s="14" t="s">
        <v>33</v>
      </c>
      <c r="AX229" s="14" t="s">
        <v>71</v>
      </c>
      <c r="AY229" s="254" t="s">
        <v>166</v>
      </c>
    </row>
    <row r="230" s="15" customFormat="1">
      <c r="A230" s="15"/>
      <c r="B230" s="255"/>
      <c r="C230" s="256"/>
      <c r="D230" s="235" t="s">
        <v>177</v>
      </c>
      <c r="E230" s="257" t="s">
        <v>19</v>
      </c>
      <c r="F230" s="258" t="s">
        <v>180</v>
      </c>
      <c r="G230" s="256"/>
      <c r="H230" s="259">
        <v>2.3900000000000001</v>
      </c>
      <c r="I230" s="260"/>
      <c r="J230" s="256"/>
      <c r="K230" s="256"/>
      <c r="L230" s="261"/>
      <c r="M230" s="262"/>
      <c r="N230" s="263"/>
      <c r="O230" s="263"/>
      <c r="P230" s="263"/>
      <c r="Q230" s="263"/>
      <c r="R230" s="263"/>
      <c r="S230" s="263"/>
      <c r="T230" s="264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65" t="s">
        <v>177</v>
      </c>
      <c r="AU230" s="265" t="s">
        <v>81</v>
      </c>
      <c r="AV230" s="15" t="s">
        <v>173</v>
      </c>
      <c r="AW230" s="15" t="s">
        <v>33</v>
      </c>
      <c r="AX230" s="15" t="s">
        <v>79</v>
      </c>
      <c r="AY230" s="265" t="s">
        <v>166</v>
      </c>
    </row>
    <row r="231" s="2" customFormat="1" ht="16.5" customHeight="1">
      <c r="A231" s="41"/>
      <c r="B231" s="42"/>
      <c r="C231" s="283" t="s">
        <v>325</v>
      </c>
      <c r="D231" s="283" t="s">
        <v>392</v>
      </c>
      <c r="E231" s="284" t="s">
        <v>474</v>
      </c>
      <c r="F231" s="285" t="s">
        <v>475</v>
      </c>
      <c r="G231" s="286" t="s">
        <v>385</v>
      </c>
      <c r="H231" s="287">
        <v>100.25</v>
      </c>
      <c r="I231" s="288"/>
      <c r="J231" s="289">
        <f>ROUND(I231*H231,2)</f>
        <v>0</v>
      </c>
      <c r="K231" s="285" t="s">
        <v>476</v>
      </c>
      <c r="L231" s="290"/>
      <c r="M231" s="291" t="s">
        <v>19</v>
      </c>
      <c r="N231" s="292" t="s">
        <v>42</v>
      </c>
      <c r="O231" s="87"/>
      <c r="P231" s="224">
        <f>O231*H231</f>
        <v>0</v>
      </c>
      <c r="Q231" s="224">
        <v>0.001</v>
      </c>
      <c r="R231" s="224">
        <f>Q231*H231</f>
        <v>0.10025000000000001</v>
      </c>
      <c r="S231" s="224">
        <v>0</v>
      </c>
      <c r="T231" s="225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226</v>
      </c>
      <c r="AT231" s="226" t="s">
        <v>392</v>
      </c>
      <c r="AU231" s="226" t="s">
        <v>81</v>
      </c>
      <c r="AY231" s="20" t="s">
        <v>166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79</v>
      </c>
      <c r="BK231" s="227">
        <f>ROUND(I231*H231,2)</f>
        <v>0</v>
      </c>
      <c r="BL231" s="20" t="s">
        <v>173</v>
      </c>
      <c r="BM231" s="226" t="s">
        <v>477</v>
      </c>
    </row>
    <row r="232" s="13" customFormat="1">
      <c r="A232" s="13"/>
      <c r="B232" s="233"/>
      <c r="C232" s="234"/>
      <c r="D232" s="235" t="s">
        <v>177</v>
      </c>
      <c r="E232" s="236" t="s">
        <v>19</v>
      </c>
      <c r="F232" s="237" t="s">
        <v>784</v>
      </c>
      <c r="G232" s="234"/>
      <c r="H232" s="236" t="s">
        <v>19</v>
      </c>
      <c r="I232" s="238"/>
      <c r="J232" s="234"/>
      <c r="K232" s="234"/>
      <c r="L232" s="239"/>
      <c r="M232" s="240"/>
      <c r="N232" s="241"/>
      <c r="O232" s="241"/>
      <c r="P232" s="241"/>
      <c r="Q232" s="241"/>
      <c r="R232" s="241"/>
      <c r="S232" s="241"/>
      <c r="T232" s="242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3" t="s">
        <v>177</v>
      </c>
      <c r="AU232" s="243" t="s">
        <v>81</v>
      </c>
      <c r="AV232" s="13" t="s">
        <v>79</v>
      </c>
      <c r="AW232" s="13" t="s">
        <v>33</v>
      </c>
      <c r="AX232" s="13" t="s">
        <v>71</v>
      </c>
      <c r="AY232" s="243" t="s">
        <v>166</v>
      </c>
    </row>
    <row r="233" s="13" customFormat="1">
      <c r="A233" s="13"/>
      <c r="B233" s="233"/>
      <c r="C233" s="234"/>
      <c r="D233" s="235" t="s">
        <v>177</v>
      </c>
      <c r="E233" s="236" t="s">
        <v>19</v>
      </c>
      <c r="F233" s="237" t="s">
        <v>446</v>
      </c>
      <c r="G233" s="234"/>
      <c r="H233" s="236" t="s">
        <v>19</v>
      </c>
      <c r="I233" s="238"/>
      <c r="J233" s="234"/>
      <c r="K233" s="234"/>
      <c r="L233" s="239"/>
      <c r="M233" s="240"/>
      <c r="N233" s="241"/>
      <c r="O233" s="241"/>
      <c r="P233" s="241"/>
      <c r="Q233" s="241"/>
      <c r="R233" s="241"/>
      <c r="S233" s="241"/>
      <c r="T233" s="242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3" t="s">
        <v>177</v>
      </c>
      <c r="AU233" s="243" t="s">
        <v>81</v>
      </c>
      <c r="AV233" s="13" t="s">
        <v>79</v>
      </c>
      <c r="AW233" s="13" t="s">
        <v>33</v>
      </c>
      <c r="AX233" s="13" t="s">
        <v>71</v>
      </c>
      <c r="AY233" s="243" t="s">
        <v>166</v>
      </c>
    </row>
    <row r="234" s="13" customFormat="1">
      <c r="A234" s="13"/>
      <c r="B234" s="233"/>
      <c r="C234" s="234"/>
      <c r="D234" s="235" t="s">
        <v>177</v>
      </c>
      <c r="E234" s="236" t="s">
        <v>19</v>
      </c>
      <c r="F234" s="237" t="s">
        <v>839</v>
      </c>
      <c r="G234" s="234"/>
      <c r="H234" s="236" t="s">
        <v>19</v>
      </c>
      <c r="I234" s="238"/>
      <c r="J234" s="234"/>
      <c r="K234" s="234"/>
      <c r="L234" s="239"/>
      <c r="M234" s="240"/>
      <c r="N234" s="241"/>
      <c r="O234" s="241"/>
      <c r="P234" s="241"/>
      <c r="Q234" s="241"/>
      <c r="R234" s="241"/>
      <c r="S234" s="241"/>
      <c r="T234" s="242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3" t="s">
        <v>177</v>
      </c>
      <c r="AU234" s="243" t="s">
        <v>81</v>
      </c>
      <c r="AV234" s="13" t="s">
        <v>79</v>
      </c>
      <c r="AW234" s="13" t="s">
        <v>33</v>
      </c>
      <c r="AX234" s="13" t="s">
        <v>71</v>
      </c>
      <c r="AY234" s="243" t="s">
        <v>166</v>
      </c>
    </row>
    <row r="235" s="14" customFormat="1">
      <c r="A235" s="14"/>
      <c r="B235" s="244"/>
      <c r="C235" s="245"/>
      <c r="D235" s="235" t="s">
        <v>177</v>
      </c>
      <c r="E235" s="246" t="s">
        <v>19</v>
      </c>
      <c r="F235" s="247" t="s">
        <v>840</v>
      </c>
      <c r="G235" s="245"/>
      <c r="H235" s="248">
        <v>2.3900000000000001</v>
      </c>
      <c r="I235" s="249"/>
      <c r="J235" s="245"/>
      <c r="K235" s="245"/>
      <c r="L235" s="250"/>
      <c r="M235" s="251"/>
      <c r="N235" s="252"/>
      <c r="O235" s="252"/>
      <c r="P235" s="252"/>
      <c r="Q235" s="252"/>
      <c r="R235" s="252"/>
      <c r="S235" s="252"/>
      <c r="T235" s="253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4" t="s">
        <v>177</v>
      </c>
      <c r="AU235" s="254" t="s">
        <v>81</v>
      </c>
      <c r="AV235" s="14" t="s">
        <v>81</v>
      </c>
      <c r="AW235" s="14" t="s">
        <v>33</v>
      </c>
      <c r="AX235" s="14" t="s">
        <v>71</v>
      </c>
      <c r="AY235" s="254" t="s">
        <v>166</v>
      </c>
    </row>
    <row r="236" s="13" customFormat="1">
      <c r="A236" s="13"/>
      <c r="B236" s="233"/>
      <c r="C236" s="234"/>
      <c r="D236" s="235" t="s">
        <v>177</v>
      </c>
      <c r="E236" s="236" t="s">
        <v>19</v>
      </c>
      <c r="F236" s="237" t="s">
        <v>791</v>
      </c>
      <c r="G236" s="234"/>
      <c r="H236" s="236" t="s">
        <v>19</v>
      </c>
      <c r="I236" s="238"/>
      <c r="J236" s="234"/>
      <c r="K236" s="234"/>
      <c r="L236" s="239"/>
      <c r="M236" s="240"/>
      <c r="N236" s="241"/>
      <c r="O236" s="241"/>
      <c r="P236" s="241"/>
      <c r="Q236" s="241"/>
      <c r="R236" s="241"/>
      <c r="S236" s="241"/>
      <c r="T236" s="242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3" t="s">
        <v>177</v>
      </c>
      <c r="AU236" s="243" t="s">
        <v>81</v>
      </c>
      <c r="AV236" s="13" t="s">
        <v>79</v>
      </c>
      <c r="AW236" s="13" t="s">
        <v>33</v>
      </c>
      <c r="AX236" s="13" t="s">
        <v>71</v>
      </c>
      <c r="AY236" s="243" t="s">
        <v>166</v>
      </c>
    </row>
    <row r="237" s="14" customFormat="1">
      <c r="A237" s="14"/>
      <c r="B237" s="244"/>
      <c r="C237" s="245"/>
      <c r="D237" s="235" t="s">
        <v>177</v>
      </c>
      <c r="E237" s="246" t="s">
        <v>19</v>
      </c>
      <c r="F237" s="247" t="s">
        <v>811</v>
      </c>
      <c r="G237" s="245"/>
      <c r="H237" s="248">
        <v>1.6200000000000001</v>
      </c>
      <c r="I237" s="249"/>
      <c r="J237" s="245"/>
      <c r="K237" s="245"/>
      <c r="L237" s="250"/>
      <c r="M237" s="251"/>
      <c r="N237" s="252"/>
      <c r="O237" s="252"/>
      <c r="P237" s="252"/>
      <c r="Q237" s="252"/>
      <c r="R237" s="252"/>
      <c r="S237" s="252"/>
      <c r="T237" s="253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4" t="s">
        <v>177</v>
      </c>
      <c r="AU237" s="254" t="s">
        <v>81</v>
      </c>
      <c r="AV237" s="14" t="s">
        <v>81</v>
      </c>
      <c r="AW237" s="14" t="s">
        <v>33</v>
      </c>
      <c r="AX237" s="14" t="s">
        <v>71</v>
      </c>
      <c r="AY237" s="254" t="s">
        <v>166</v>
      </c>
    </row>
    <row r="238" s="15" customFormat="1">
      <c r="A238" s="15"/>
      <c r="B238" s="255"/>
      <c r="C238" s="256"/>
      <c r="D238" s="235" t="s">
        <v>177</v>
      </c>
      <c r="E238" s="257" t="s">
        <v>19</v>
      </c>
      <c r="F238" s="258" t="s">
        <v>180</v>
      </c>
      <c r="G238" s="256"/>
      <c r="H238" s="259">
        <v>4.0099999999999998</v>
      </c>
      <c r="I238" s="260"/>
      <c r="J238" s="256"/>
      <c r="K238" s="256"/>
      <c r="L238" s="261"/>
      <c r="M238" s="262"/>
      <c r="N238" s="263"/>
      <c r="O238" s="263"/>
      <c r="P238" s="263"/>
      <c r="Q238" s="263"/>
      <c r="R238" s="263"/>
      <c r="S238" s="263"/>
      <c r="T238" s="264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65" t="s">
        <v>177</v>
      </c>
      <c r="AU238" s="265" t="s">
        <v>81</v>
      </c>
      <c r="AV238" s="15" t="s">
        <v>173</v>
      </c>
      <c r="AW238" s="15" t="s">
        <v>33</v>
      </c>
      <c r="AX238" s="15" t="s">
        <v>79</v>
      </c>
      <c r="AY238" s="265" t="s">
        <v>166</v>
      </c>
    </row>
    <row r="239" s="14" customFormat="1">
      <c r="A239" s="14"/>
      <c r="B239" s="244"/>
      <c r="C239" s="245"/>
      <c r="D239" s="235" t="s">
        <v>177</v>
      </c>
      <c r="E239" s="245"/>
      <c r="F239" s="247" t="s">
        <v>841</v>
      </c>
      <c r="G239" s="245"/>
      <c r="H239" s="248">
        <v>100.25</v>
      </c>
      <c r="I239" s="249"/>
      <c r="J239" s="245"/>
      <c r="K239" s="245"/>
      <c r="L239" s="250"/>
      <c r="M239" s="251"/>
      <c r="N239" s="252"/>
      <c r="O239" s="252"/>
      <c r="P239" s="252"/>
      <c r="Q239" s="252"/>
      <c r="R239" s="252"/>
      <c r="S239" s="252"/>
      <c r="T239" s="253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4" t="s">
        <v>177</v>
      </c>
      <c r="AU239" s="254" t="s">
        <v>81</v>
      </c>
      <c r="AV239" s="14" t="s">
        <v>81</v>
      </c>
      <c r="AW239" s="14" t="s">
        <v>4</v>
      </c>
      <c r="AX239" s="14" t="s">
        <v>79</v>
      </c>
      <c r="AY239" s="254" t="s">
        <v>166</v>
      </c>
    </row>
    <row r="240" s="2" customFormat="1" ht="24.15" customHeight="1">
      <c r="A240" s="41"/>
      <c r="B240" s="42"/>
      <c r="C240" s="215" t="s">
        <v>332</v>
      </c>
      <c r="D240" s="215" t="s">
        <v>168</v>
      </c>
      <c r="E240" s="216" t="s">
        <v>479</v>
      </c>
      <c r="F240" s="217" t="s">
        <v>480</v>
      </c>
      <c r="G240" s="218" t="s">
        <v>194</v>
      </c>
      <c r="H240" s="219">
        <v>2.3900000000000001</v>
      </c>
      <c r="I240" s="220"/>
      <c r="J240" s="221">
        <f>ROUND(I240*H240,2)</f>
        <v>0</v>
      </c>
      <c r="K240" s="217" t="s">
        <v>172</v>
      </c>
      <c r="L240" s="47"/>
      <c r="M240" s="222" t="s">
        <v>19</v>
      </c>
      <c r="N240" s="223" t="s">
        <v>42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</v>
      </c>
      <c r="T240" s="225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173</v>
      </c>
      <c r="AT240" s="226" t="s">
        <v>168</v>
      </c>
      <c r="AU240" s="226" t="s">
        <v>81</v>
      </c>
      <c r="AY240" s="20" t="s">
        <v>166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79</v>
      </c>
      <c r="BK240" s="227">
        <f>ROUND(I240*H240,2)</f>
        <v>0</v>
      </c>
      <c r="BL240" s="20" t="s">
        <v>173</v>
      </c>
      <c r="BM240" s="226" t="s">
        <v>481</v>
      </c>
    </row>
    <row r="241" s="2" customFormat="1">
      <c r="A241" s="41"/>
      <c r="B241" s="42"/>
      <c r="C241" s="43"/>
      <c r="D241" s="228" t="s">
        <v>175</v>
      </c>
      <c r="E241" s="43"/>
      <c r="F241" s="229" t="s">
        <v>482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175</v>
      </c>
      <c r="AU241" s="20" t="s">
        <v>81</v>
      </c>
    </row>
    <row r="242" s="13" customFormat="1">
      <c r="A242" s="13"/>
      <c r="B242" s="233"/>
      <c r="C242" s="234"/>
      <c r="D242" s="235" t="s">
        <v>177</v>
      </c>
      <c r="E242" s="236" t="s">
        <v>19</v>
      </c>
      <c r="F242" s="237" t="s">
        <v>784</v>
      </c>
      <c r="G242" s="234"/>
      <c r="H242" s="236" t="s">
        <v>19</v>
      </c>
      <c r="I242" s="238"/>
      <c r="J242" s="234"/>
      <c r="K242" s="234"/>
      <c r="L242" s="239"/>
      <c r="M242" s="240"/>
      <c r="N242" s="241"/>
      <c r="O242" s="241"/>
      <c r="P242" s="241"/>
      <c r="Q242" s="241"/>
      <c r="R242" s="241"/>
      <c r="S242" s="241"/>
      <c r="T242" s="242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3" t="s">
        <v>177</v>
      </c>
      <c r="AU242" s="243" t="s">
        <v>81</v>
      </c>
      <c r="AV242" s="13" t="s">
        <v>79</v>
      </c>
      <c r="AW242" s="13" t="s">
        <v>33</v>
      </c>
      <c r="AX242" s="13" t="s">
        <v>71</v>
      </c>
      <c r="AY242" s="243" t="s">
        <v>166</v>
      </c>
    </row>
    <row r="243" s="13" customFormat="1">
      <c r="A243" s="13"/>
      <c r="B243" s="233"/>
      <c r="C243" s="234"/>
      <c r="D243" s="235" t="s">
        <v>177</v>
      </c>
      <c r="E243" s="236" t="s">
        <v>19</v>
      </c>
      <c r="F243" s="237" t="s">
        <v>446</v>
      </c>
      <c r="G243" s="234"/>
      <c r="H243" s="236" t="s">
        <v>19</v>
      </c>
      <c r="I243" s="238"/>
      <c r="J243" s="234"/>
      <c r="K243" s="234"/>
      <c r="L243" s="239"/>
      <c r="M243" s="240"/>
      <c r="N243" s="241"/>
      <c r="O243" s="241"/>
      <c r="P243" s="241"/>
      <c r="Q243" s="241"/>
      <c r="R243" s="241"/>
      <c r="S243" s="241"/>
      <c r="T243" s="242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3" t="s">
        <v>177</v>
      </c>
      <c r="AU243" s="243" t="s">
        <v>81</v>
      </c>
      <c r="AV243" s="13" t="s">
        <v>79</v>
      </c>
      <c r="AW243" s="13" t="s">
        <v>33</v>
      </c>
      <c r="AX243" s="13" t="s">
        <v>71</v>
      </c>
      <c r="AY243" s="243" t="s">
        <v>166</v>
      </c>
    </row>
    <row r="244" s="13" customFormat="1">
      <c r="A244" s="13"/>
      <c r="B244" s="233"/>
      <c r="C244" s="234"/>
      <c r="D244" s="235" t="s">
        <v>177</v>
      </c>
      <c r="E244" s="236" t="s">
        <v>19</v>
      </c>
      <c r="F244" s="237" t="s">
        <v>839</v>
      </c>
      <c r="G244" s="234"/>
      <c r="H244" s="236" t="s">
        <v>19</v>
      </c>
      <c r="I244" s="238"/>
      <c r="J244" s="234"/>
      <c r="K244" s="234"/>
      <c r="L244" s="239"/>
      <c r="M244" s="240"/>
      <c r="N244" s="241"/>
      <c r="O244" s="241"/>
      <c r="P244" s="241"/>
      <c r="Q244" s="241"/>
      <c r="R244" s="241"/>
      <c r="S244" s="241"/>
      <c r="T244" s="242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3" t="s">
        <v>177</v>
      </c>
      <c r="AU244" s="243" t="s">
        <v>81</v>
      </c>
      <c r="AV244" s="13" t="s">
        <v>79</v>
      </c>
      <c r="AW244" s="13" t="s">
        <v>33</v>
      </c>
      <c r="AX244" s="13" t="s">
        <v>71</v>
      </c>
      <c r="AY244" s="243" t="s">
        <v>166</v>
      </c>
    </row>
    <row r="245" s="14" customFormat="1">
      <c r="A245" s="14"/>
      <c r="B245" s="244"/>
      <c r="C245" s="245"/>
      <c r="D245" s="235" t="s">
        <v>177</v>
      </c>
      <c r="E245" s="246" t="s">
        <v>19</v>
      </c>
      <c r="F245" s="247" t="s">
        <v>840</v>
      </c>
      <c r="G245" s="245"/>
      <c r="H245" s="248">
        <v>2.3900000000000001</v>
      </c>
      <c r="I245" s="249"/>
      <c r="J245" s="245"/>
      <c r="K245" s="245"/>
      <c r="L245" s="250"/>
      <c r="M245" s="251"/>
      <c r="N245" s="252"/>
      <c r="O245" s="252"/>
      <c r="P245" s="252"/>
      <c r="Q245" s="252"/>
      <c r="R245" s="252"/>
      <c r="S245" s="252"/>
      <c r="T245" s="253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4" t="s">
        <v>177</v>
      </c>
      <c r="AU245" s="254" t="s">
        <v>81</v>
      </c>
      <c r="AV245" s="14" t="s">
        <v>81</v>
      </c>
      <c r="AW245" s="14" t="s">
        <v>33</v>
      </c>
      <c r="AX245" s="14" t="s">
        <v>71</v>
      </c>
      <c r="AY245" s="254" t="s">
        <v>166</v>
      </c>
    </row>
    <row r="246" s="15" customFormat="1">
      <c r="A246" s="15"/>
      <c r="B246" s="255"/>
      <c r="C246" s="256"/>
      <c r="D246" s="235" t="s">
        <v>177</v>
      </c>
      <c r="E246" s="257" t="s">
        <v>19</v>
      </c>
      <c r="F246" s="258" t="s">
        <v>180</v>
      </c>
      <c r="G246" s="256"/>
      <c r="H246" s="259">
        <v>2.3900000000000001</v>
      </c>
      <c r="I246" s="260"/>
      <c r="J246" s="256"/>
      <c r="K246" s="256"/>
      <c r="L246" s="261"/>
      <c r="M246" s="262"/>
      <c r="N246" s="263"/>
      <c r="O246" s="263"/>
      <c r="P246" s="263"/>
      <c r="Q246" s="263"/>
      <c r="R246" s="263"/>
      <c r="S246" s="263"/>
      <c r="T246" s="264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65" t="s">
        <v>177</v>
      </c>
      <c r="AU246" s="265" t="s">
        <v>81</v>
      </c>
      <c r="AV246" s="15" t="s">
        <v>173</v>
      </c>
      <c r="AW246" s="15" t="s">
        <v>33</v>
      </c>
      <c r="AX246" s="15" t="s">
        <v>79</v>
      </c>
      <c r="AY246" s="265" t="s">
        <v>166</v>
      </c>
    </row>
    <row r="247" s="2" customFormat="1" ht="16.5" customHeight="1">
      <c r="A247" s="41"/>
      <c r="B247" s="42"/>
      <c r="C247" s="215" t="s">
        <v>338</v>
      </c>
      <c r="D247" s="215" t="s">
        <v>168</v>
      </c>
      <c r="E247" s="216" t="s">
        <v>487</v>
      </c>
      <c r="F247" s="217" t="s">
        <v>488</v>
      </c>
      <c r="G247" s="218" t="s">
        <v>188</v>
      </c>
      <c r="H247" s="219">
        <v>4.9189999999999996</v>
      </c>
      <c r="I247" s="220"/>
      <c r="J247" s="221">
        <f>ROUND(I247*H247,2)</f>
        <v>0</v>
      </c>
      <c r="K247" s="217" t="s">
        <v>172</v>
      </c>
      <c r="L247" s="47"/>
      <c r="M247" s="222" t="s">
        <v>19</v>
      </c>
      <c r="N247" s="223" t="s">
        <v>42</v>
      </c>
      <c r="O247" s="87"/>
      <c r="P247" s="224">
        <f>O247*H247</f>
        <v>0</v>
      </c>
      <c r="Q247" s="224">
        <v>0.016070000000000001</v>
      </c>
      <c r="R247" s="224">
        <f>Q247*H247</f>
        <v>0.07904833</v>
      </c>
      <c r="S247" s="224">
        <v>0</v>
      </c>
      <c r="T247" s="225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6" t="s">
        <v>173</v>
      </c>
      <c r="AT247" s="226" t="s">
        <v>168</v>
      </c>
      <c r="AU247" s="226" t="s">
        <v>81</v>
      </c>
      <c r="AY247" s="20" t="s">
        <v>166</v>
      </c>
      <c r="BE247" s="227">
        <f>IF(N247="základní",J247,0)</f>
        <v>0</v>
      </c>
      <c r="BF247" s="227">
        <f>IF(N247="snížená",J247,0)</f>
        <v>0</v>
      </c>
      <c r="BG247" s="227">
        <f>IF(N247="zákl. přenesená",J247,0)</f>
        <v>0</v>
      </c>
      <c r="BH247" s="227">
        <f>IF(N247="sníž. přenesená",J247,0)</f>
        <v>0</v>
      </c>
      <c r="BI247" s="227">
        <f>IF(N247="nulová",J247,0)</f>
        <v>0</v>
      </c>
      <c r="BJ247" s="20" t="s">
        <v>79</v>
      </c>
      <c r="BK247" s="227">
        <f>ROUND(I247*H247,2)</f>
        <v>0</v>
      </c>
      <c r="BL247" s="20" t="s">
        <v>173</v>
      </c>
      <c r="BM247" s="226" t="s">
        <v>489</v>
      </c>
    </row>
    <row r="248" s="2" customFormat="1">
      <c r="A248" s="41"/>
      <c r="B248" s="42"/>
      <c r="C248" s="43"/>
      <c r="D248" s="228" t="s">
        <v>175</v>
      </c>
      <c r="E248" s="43"/>
      <c r="F248" s="229" t="s">
        <v>490</v>
      </c>
      <c r="G248" s="43"/>
      <c r="H248" s="43"/>
      <c r="I248" s="230"/>
      <c r="J248" s="43"/>
      <c r="K248" s="43"/>
      <c r="L248" s="47"/>
      <c r="M248" s="231"/>
      <c r="N248" s="232"/>
      <c r="O248" s="87"/>
      <c r="P248" s="87"/>
      <c r="Q248" s="87"/>
      <c r="R248" s="87"/>
      <c r="S248" s="87"/>
      <c r="T248" s="88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T248" s="20" t="s">
        <v>175</v>
      </c>
      <c r="AU248" s="20" t="s">
        <v>81</v>
      </c>
    </row>
    <row r="249" s="13" customFormat="1">
      <c r="A249" s="13"/>
      <c r="B249" s="233"/>
      <c r="C249" s="234"/>
      <c r="D249" s="235" t="s">
        <v>177</v>
      </c>
      <c r="E249" s="236" t="s">
        <v>19</v>
      </c>
      <c r="F249" s="237" t="s">
        <v>784</v>
      </c>
      <c r="G249" s="234"/>
      <c r="H249" s="236" t="s">
        <v>19</v>
      </c>
      <c r="I249" s="238"/>
      <c r="J249" s="234"/>
      <c r="K249" s="234"/>
      <c r="L249" s="239"/>
      <c r="M249" s="240"/>
      <c r="N249" s="241"/>
      <c r="O249" s="241"/>
      <c r="P249" s="241"/>
      <c r="Q249" s="241"/>
      <c r="R249" s="241"/>
      <c r="S249" s="241"/>
      <c r="T249" s="242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3" t="s">
        <v>177</v>
      </c>
      <c r="AU249" s="243" t="s">
        <v>81</v>
      </c>
      <c r="AV249" s="13" t="s">
        <v>79</v>
      </c>
      <c r="AW249" s="13" t="s">
        <v>33</v>
      </c>
      <c r="AX249" s="13" t="s">
        <v>71</v>
      </c>
      <c r="AY249" s="243" t="s">
        <v>166</v>
      </c>
    </row>
    <row r="250" s="13" customFormat="1">
      <c r="A250" s="13"/>
      <c r="B250" s="233"/>
      <c r="C250" s="234"/>
      <c r="D250" s="235" t="s">
        <v>177</v>
      </c>
      <c r="E250" s="236" t="s">
        <v>19</v>
      </c>
      <c r="F250" s="237" t="s">
        <v>446</v>
      </c>
      <c r="G250" s="234"/>
      <c r="H250" s="236" t="s">
        <v>19</v>
      </c>
      <c r="I250" s="238"/>
      <c r="J250" s="234"/>
      <c r="K250" s="234"/>
      <c r="L250" s="239"/>
      <c r="M250" s="240"/>
      <c r="N250" s="241"/>
      <c r="O250" s="241"/>
      <c r="P250" s="241"/>
      <c r="Q250" s="241"/>
      <c r="R250" s="241"/>
      <c r="S250" s="241"/>
      <c r="T250" s="242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3" t="s">
        <v>177</v>
      </c>
      <c r="AU250" s="243" t="s">
        <v>81</v>
      </c>
      <c r="AV250" s="13" t="s">
        <v>79</v>
      </c>
      <c r="AW250" s="13" t="s">
        <v>33</v>
      </c>
      <c r="AX250" s="13" t="s">
        <v>71</v>
      </c>
      <c r="AY250" s="243" t="s">
        <v>166</v>
      </c>
    </row>
    <row r="251" s="14" customFormat="1">
      <c r="A251" s="14"/>
      <c r="B251" s="244"/>
      <c r="C251" s="245"/>
      <c r="D251" s="235" t="s">
        <v>177</v>
      </c>
      <c r="E251" s="246" t="s">
        <v>19</v>
      </c>
      <c r="F251" s="247" t="s">
        <v>842</v>
      </c>
      <c r="G251" s="245"/>
      <c r="H251" s="248">
        <v>4.9189999999999996</v>
      </c>
      <c r="I251" s="249"/>
      <c r="J251" s="245"/>
      <c r="K251" s="245"/>
      <c r="L251" s="250"/>
      <c r="M251" s="251"/>
      <c r="N251" s="252"/>
      <c r="O251" s="252"/>
      <c r="P251" s="252"/>
      <c r="Q251" s="252"/>
      <c r="R251" s="252"/>
      <c r="S251" s="252"/>
      <c r="T251" s="253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4" t="s">
        <v>177</v>
      </c>
      <c r="AU251" s="254" t="s">
        <v>81</v>
      </c>
      <c r="AV251" s="14" t="s">
        <v>81</v>
      </c>
      <c r="AW251" s="14" t="s">
        <v>33</v>
      </c>
      <c r="AX251" s="14" t="s">
        <v>71</v>
      </c>
      <c r="AY251" s="254" t="s">
        <v>166</v>
      </c>
    </row>
    <row r="252" s="15" customFormat="1">
      <c r="A252" s="15"/>
      <c r="B252" s="255"/>
      <c r="C252" s="256"/>
      <c r="D252" s="235" t="s">
        <v>177</v>
      </c>
      <c r="E252" s="257" t="s">
        <v>19</v>
      </c>
      <c r="F252" s="258" t="s">
        <v>180</v>
      </c>
      <c r="G252" s="256"/>
      <c r="H252" s="259">
        <v>4.9189999999999996</v>
      </c>
      <c r="I252" s="260"/>
      <c r="J252" s="256"/>
      <c r="K252" s="256"/>
      <c r="L252" s="261"/>
      <c r="M252" s="262"/>
      <c r="N252" s="263"/>
      <c r="O252" s="263"/>
      <c r="P252" s="263"/>
      <c r="Q252" s="263"/>
      <c r="R252" s="263"/>
      <c r="S252" s="263"/>
      <c r="T252" s="264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65" t="s">
        <v>177</v>
      </c>
      <c r="AU252" s="265" t="s">
        <v>81</v>
      </c>
      <c r="AV252" s="15" t="s">
        <v>173</v>
      </c>
      <c r="AW252" s="15" t="s">
        <v>33</v>
      </c>
      <c r="AX252" s="15" t="s">
        <v>79</v>
      </c>
      <c r="AY252" s="265" t="s">
        <v>166</v>
      </c>
    </row>
    <row r="253" s="2" customFormat="1" ht="16.5" customHeight="1">
      <c r="A253" s="41"/>
      <c r="B253" s="42"/>
      <c r="C253" s="215" t="s">
        <v>344</v>
      </c>
      <c r="D253" s="215" t="s">
        <v>168</v>
      </c>
      <c r="E253" s="216" t="s">
        <v>492</v>
      </c>
      <c r="F253" s="217" t="s">
        <v>493</v>
      </c>
      <c r="G253" s="218" t="s">
        <v>188</v>
      </c>
      <c r="H253" s="219">
        <v>4.9189999999999996</v>
      </c>
      <c r="I253" s="220"/>
      <c r="J253" s="221">
        <f>ROUND(I253*H253,2)</f>
        <v>0</v>
      </c>
      <c r="K253" s="217" t="s">
        <v>172</v>
      </c>
      <c r="L253" s="47"/>
      <c r="M253" s="222" t="s">
        <v>19</v>
      </c>
      <c r="N253" s="223" t="s">
        <v>42</v>
      </c>
      <c r="O253" s="87"/>
      <c r="P253" s="224">
        <f>O253*H253</f>
        <v>0</v>
      </c>
      <c r="Q253" s="224">
        <v>0</v>
      </c>
      <c r="R253" s="224">
        <f>Q253*H253</f>
        <v>0</v>
      </c>
      <c r="S253" s="224">
        <v>0</v>
      </c>
      <c r="T253" s="225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226" t="s">
        <v>173</v>
      </c>
      <c r="AT253" s="226" t="s">
        <v>168</v>
      </c>
      <c r="AU253" s="226" t="s">
        <v>81</v>
      </c>
      <c r="AY253" s="20" t="s">
        <v>166</v>
      </c>
      <c r="BE253" s="227">
        <f>IF(N253="základní",J253,0)</f>
        <v>0</v>
      </c>
      <c r="BF253" s="227">
        <f>IF(N253="snížená",J253,0)</f>
        <v>0</v>
      </c>
      <c r="BG253" s="227">
        <f>IF(N253="zákl. přenesená",J253,0)</f>
        <v>0</v>
      </c>
      <c r="BH253" s="227">
        <f>IF(N253="sníž. přenesená",J253,0)</f>
        <v>0</v>
      </c>
      <c r="BI253" s="227">
        <f>IF(N253="nulová",J253,0)</f>
        <v>0</v>
      </c>
      <c r="BJ253" s="20" t="s">
        <v>79</v>
      </c>
      <c r="BK253" s="227">
        <f>ROUND(I253*H253,2)</f>
        <v>0</v>
      </c>
      <c r="BL253" s="20" t="s">
        <v>173</v>
      </c>
      <c r="BM253" s="226" t="s">
        <v>494</v>
      </c>
    </row>
    <row r="254" s="2" customFormat="1">
      <c r="A254" s="41"/>
      <c r="B254" s="42"/>
      <c r="C254" s="43"/>
      <c r="D254" s="228" t="s">
        <v>175</v>
      </c>
      <c r="E254" s="43"/>
      <c r="F254" s="229" t="s">
        <v>495</v>
      </c>
      <c r="G254" s="43"/>
      <c r="H254" s="43"/>
      <c r="I254" s="230"/>
      <c r="J254" s="43"/>
      <c r="K254" s="43"/>
      <c r="L254" s="47"/>
      <c r="M254" s="231"/>
      <c r="N254" s="232"/>
      <c r="O254" s="87"/>
      <c r="P254" s="87"/>
      <c r="Q254" s="87"/>
      <c r="R254" s="87"/>
      <c r="S254" s="87"/>
      <c r="T254" s="88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T254" s="20" t="s">
        <v>175</v>
      </c>
      <c r="AU254" s="20" t="s">
        <v>81</v>
      </c>
    </row>
    <row r="255" s="13" customFormat="1">
      <c r="A255" s="13"/>
      <c r="B255" s="233"/>
      <c r="C255" s="234"/>
      <c r="D255" s="235" t="s">
        <v>177</v>
      </c>
      <c r="E255" s="236" t="s">
        <v>19</v>
      </c>
      <c r="F255" s="237" t="s">
        <v>784</v>
      </c>
      <c r="G255" s="234"/>
      <c r="H255" s="236" t="s">
        <v>19</v>
      </c>
      <c r="I255" s="238"/>
      <c r="J255" s="234"/>
      <c r="K255" s="234"/>
      <c r="L255" s="239"/>
      <c r="M255" s="240"/>
      <c r="N255" s="241"/>
      <c r="O255" s="241"/>
      <c r="P255" s="241"/>
      <c r="Q255" s="241"/>
      <c r="R255" s="241"/>
      <c r="S255" s="241"/>
      <c r="T255" s="242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3" t="s">
        <v>177</v>
      </c>
      <c r="AU255" s="243" t="s">
        <v>81</v>
      </c>
      <c r="AV255" s="13" t="s">
        <v>79</v>
      </c>
      <c r="AW255" s="13" t="s">
        <v>33</v>
      </c>
      <c r="AX255" s="13" t="s">
        <v>71</v>
      </c>
      <c r="AY255" s="243" t="s">
        <v>166</v>
      </c>
    </row>
    <row r="256" s="13" customFormat="1">
      <c r="A256" s="13"/>
      <c r="B256" s="233"/>
      <c r="C256" s="234"/>
      <c r="D256" s="235" t="s">
        <v>177</v>
      </c>
      <c r="E256" s="236" t="s">
        <v>19</v>
      </c>
      <c r="F256" s="237" t="s">
        <v>446</v>
      </c>
      <c r="G256" s="234"/>
      <c r="H256" s="236" t="s">
        <v>19</v>
      </c>
      <c r="I256" s="238"/>
      <c r="J256" s="234"/>
      <c r="K256" s="234"/>
      <c r="L256" s="239"/>
      <c r="M256" s="240"/>
      <c r="N256" s="241"/>
      <c r="O256" s="241"/>
      <c r="P256" s="241"/>
      <c r="Q256" s="241"/>
      <c r="R256" s="241"/>
      <c r="S256" s="241"/>
      <c r="T256" s="242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3" t="s">
        <v>177</v>
      </c>
      <c r="AU256" s="243" t="s">
        <v>81</v>
      </c>
      <c r="AV256" s="13" t="s">
        <v>79</v>
      </c>
      <c r="AW256" s="13" t="s">
        <v>33</v>
      </c>
      <c r="AX256" s="13" t="s">
        <v>71</v>
      </c>
      <c r="AY256" s="243" t="s">
        <v>166</v>
      </c>
    </row>
    <row r="257" s="14" customFormat="1">
      <c r="A257" s="14"/>
      <c r="B257" s="244"/>
      <c r="C257" s="245"/>
      <c r="D257" s="235" t="s">
        <v>177</v>
      </c>
      <c r="E257" s="246" t="s">
        <v>19</v>
      </c>
      <c r="F257" s="247" t="s">
        <v>842</v>
      </c>
      <c r="G257" s="245"/>
      <c r="H257" s="248">
        <v>4.9189999999999996</v>
      </c>
      <c r="I257" s="249"/>
      <c r="J257" s="245"/>
      <c r="K257" s="245"/>
      <c r="L257" s="250"/>
      <c r="M257" s="251"/>
      <c r="N257" s="252"/>
      <c r="O257" s="252"/>
      <c r="P257" s="252"/>
      <c r="Q257" s="252"/>
      <c r="R257" s="252"/>
      <c r="S257" s="252"/>
      <c r="T257" s="253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4" t="s">
        <v>177</v>
      </c>
      <c r="AU257" s="254" t="s">
        <v>81</v>
      </c>
      <c r="AV257" s="14" t="s">
        <v>81</v>
      </c>
      <c r="AW257" s="14" t="s">
        <v>33</v>
      </c>
      <c r="AX257" s="14" t="s">
        <v>71</v>
      </c>
      <c r="AY257" s="254" t="s">
        <v>166</v>
      </c>
    </row>
    <row r="258" s="15" customFormat="1">
      <c r="A258" s="15"/>
      <c r="B258" s="255"/>
      <c r="C258" s="256"/>
      <c r="D258" s="235" t="s">
        <v>177</v>
      </c>
      <c r="E258" s="257" t="s">
        <v>19</v>
      </c>
      <c r="F258" s="258" t="s">
        <v>180</v>
      </c>
      <c r="G258" s="256"/>
      <c r="H258" s="259">
        <v>4.9189999999999996</v>
      </c>
      <c r="I258" s="260"/>
      <c r="J258" s="256"/>
      <c r="K258" s="256"/>
      <c r="L258" s="261"/>
      <c r="M258" s="262"/>
      <c r="N258" s="263"/>
      <c r="O258" s="263"/>
      <c r="P258" s="263"/>
      <c r="Q258" s="263"/>
      <c r="R258" s="263"/>
      <c r="S258" s="263"/>
      <c r="T258" s="264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65" t="s">
        <v>177</v>
      </c>
      <c r="AU258" s="265" t="s">
        <v>81</v>
      </c>
      <c r="AV258" s="15" t="s">
        <v>173</v>
      </c>
      <c r="AW258" s="15" t="s">
        <v>33</v>
      </c>
      <c r="AX258" s="15" t="s">
        <v>79</v>
      </c>
      <c r="AY258" s="265" t="s">
        <v>166</v>
      </c>
    </row>
    <row r="259" s="2" customFormat="1" ht="16.5" customHeight="1">
      <c r="A259" s="41"/>
      <c r="B259" s="42"/>
      <c r="C259" s="215" t="s">
        <v>7</v>
      </c>
      <c r="D259" s="215" t="s">
        <v>168</v>
      </c>
      <c r="E259" s="216" t="s">
        <v>496</v>
      </c>
      <c r="F259" s="217" t="s">
        <v>497</v>
      </c>
      <c r="G259" s="218" t="s">
        <v>234</v>
      </c>
      <c r="H259" s="219">
        <v>0.094</v>
      </c>
      <c r="I259" s="220"/>
      <c r="J259" s="221">
        <f>ROUND(I259*H259,2)</f>
        <v>0</v>
      </c>
      <c r="K259" s="217" t="s">
        <v>172</v>
      </c>
      <c r="L259" s="47"/>
      <c r="M259" s="222" t="s">
        <v>19</v>
      </c>
      <c r="N259" s="223" t="s">
        <v>42</v>
      </c>
      <c r="O259" s="87"/>
      <c r="P259" s="224">
        <f>O259*H259</f>
        <v>0</v>
      </c>
      <c r="Q259" s="224">
        <v>1.06277</v>
      </c>
      <c r="R259" s="224">
        <f>Q259*H259</f>
        <v>0.099900379999999997</v>
      </c>
      <c r="S259" s="224">
        <v>0</v>
      </c>
      <c r="T259" s="225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226" t="s">
        <v>173</v>
      </c>
      <c r="AT259" s="226" t="s">
        <v>168</v>
      </c>
      <c r="AU259" s="226" t="s">
        <v>81</v>
      </c>
      <c r="AY259" s="20" t="s">
        <v>166</v>
      </c>
      <c r="BE259" s="227">
        <f>IF(N259="základní",J259,0)</f>
        <v>0</v>
      </c>
      <c r="BF259" s="227">
        <f>IF(N259="snížená",J259,0)</f>
        <v>0</v>
      </c>
      <c r="BG259" s="227">
        <f>IF(N259="zákl. přenesená",J259,0)</f>
        <v>0</v>
      </c>
      <c r="BH259" s="227">
        <f>IF(N259="sníž. přenesená",J259,0)</f>
        <v>0</v>
      </c>
      <c r="BI259" s="227">
        <f>IF(N259="nulová",J259,0)</f>
        <v>0</v>
      </c>
      <c r="BJ259" s="20" t="s">
        <v>79</v>
      </c>
      <c r="BK259" s="227">
        <f>ROUND(I259*H259,2)</f>
        <v>0</v>
      </c>
      <c r="BL259" s="20" t="s">
        <v>173</v>
      </c>
      <c r="BM259" s="226" t="s">
        <v>498</v>
      </c>
    </row>
    <row r="260" s="2" customFormat="1">
      <c r="A260" s="41"/>
      <c r="B260" s="42"/>
      <c r="C260" s="43"/>
      <c r="D260" s="228" t="s">
        <v>175</v>
      </c>
      <c r="E260" s="43"/>
      <c r="F260" s="229" t="s">
        <v>499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175</v>
      </c>
      <c r="AU260" s="20" t="s">
        <v>81</v>
      </c>
    </row>
    <row r="261" s="13" customFormat="1">
      <c r="A261" s="13"/>
      <c r="B261" s="233"/>
      <c r="C261" s="234"/>
      <c r="D261" s="235" t="s">
        <v>177</v>
      </c>
      <c r="E261" s="236" t="s">
        <v>19</v>
      </c>
      <c r="F261" s="237" t="s">
        <v>784</v>
      </c>
      <c r="G261" s="234"/>
      <c r="H261" s="236" t="s">
        <v>19</v>
      </c>
      <c r="I261" s="238"/>
      <c r="J261" s="234"/>
      <c r="K261" s="234"/>
      <c r="L261" s="239"/>
      <c r="M261" s="240"/>
      <c r="N261" s="241"/>
      <c r="O261" s="241"/>
      <c r="P261" s="241"/>
      <c r="Q261" s="241"/>
      <c r="R261" s="241"/>
      <c r="S261" s="241"/>
      <c r="T261" s="242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3" t="s">
        <v>177</v>
      </c>
      <c r="AU261" s="243" t="s">
        <v>81</v>
      </c>
      <c r="AV261" s="13" t="s">
        <v>79</v>
      </c>
      <c r="AW261" s="13" t="s">
        <v>33</v>
      </c>
      <c r="AX261" s="13" t="s">
        <v>71</v>
      </c>
      <c r="AY261" s="243" t="s">
        <v>166</v>
      </c>
    </row>
    <row r="262" s="13" customFormat="1">
      <c r="A262" s="13"/>
      <c r="B262" s="233"/>
      <c r="C262" s="234"/>
      <c r="D262" s="235" t="s">
        <v>177</v>
      </c>
      <c r="E262" s="236" t="s">
        <v>19</v>
      </c>
      <c r="F262" s="237" t="s">
        <v>446</v>
      </c>
      <c r="G262" s="234"/>
      <c r="H262" s="236" t="s">
        <v>19</v>
      </c>
      <c r="I262" s="238"/>
      <c r="J262" s="234"/>
      <c r="K262" s="234"/>
      <c r="L262" s="239"/>
      <c r="M262" s="240"/>
      <c r="N262" s="241"/>
      <c r="O262" s="241"/>
      <c r="P262" s="241"/>
      <c r="Q262" s="241"/>
      <c r="R262" s="241"/>
      <c r="S262" s="241"/>
      <c r="T262" s="242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3" t="s">
        <v>177</v>
      </c>
      <c r="AU262" s="243" t="s">
        <v>81</v>
      </c>
      <c r="AV262" s="13" t="s">
        <v>79</v>
      </c>
      <c r="AW262" s="13" t="s">
        <v>33</v>
      </c>
      <c r="AX262" s="13" t="s">
        <v>71</v>
      </c>
      <c r="AY262" s="243" t="s">
        <v>166</v>
      </c>
    </row>
    <row r="263" s="13" customFormat="1">
      <c r="A263" s="13"/>
      <c r="B263" s="233"/>
      <c r="C263" s="234"/>
      <c r="D263" s="235" t="s">
        <v>177</v>
      </c>
      <c r="E263" s="236" t="s">
        <v>19</v>
      </c>
      <c r="F263" s="237" t="s">
        <v>839</v>
      </c>
      <c r="G263" s="234"/>
      <c r="H263" s="236" t="s">
        <v>19</v>
      </c>
      <c r="I263" s="238"/>
      <c r="J263" s="234"/>
      <c r="K263" s="234"/>
      <c r="L263" s="239"/>
      <c r="M263" s="240"/>
      <c r="N263" s="241"/>
      <c r="O263" s="241"/>
      <c r="P263" s="241"/>
      <c r="Q263" s="241"/>
      <c r="R263" s="241"/>
      <c r="S263" s="241"/>
      <c r="T263" s="242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3" t="s">
        <v>177</v>
      </c>
      <c r="AU263" s="243" t="s">
        <v>81</v>
      </c>
      <c r="AV263" s="13" t="s">
        <v>79</v>
      </c>
      <c r="AW263" s="13" t="s">
        <v>33</v>
      </c>
      <c r="AX263" s="13" t="s">
        <v>71</v>
      </c>
      <c r="AY263" s="243" t="s">
        <v>166</v>
      </c>
    </row>
    <row r="264" s="14" customFormat="1">
      <c r="A264" s="14"/>
      <c r="B264" s="244"/>
      <c r="C264" s="245"/>
      <c r="D264" s="235" t="s">
        <v>177</v>
      </c>
      <c r="E264" s="246" t="s">
        <v>19</v>
      </c>
      <c r="F264" s="247" t="s">
        <v>843</v>
      </c>
      <c r="G264" s="245"/>
      <c r="H264" s="248">
        <v>0.094</v>
      </c>
      <c r="I264" s="249"/>
      <c r="J264" s="245"/>
      <c r="K264" s="245"/>
      <c r="L264" s="250"/>
      <c r="M264" s="251"/>
      <c r="N264" s="252"/>
      <c r="O264" s="252"/>
      <c r="P264" s="252"/>
      <c r="Q264" s="252"/>
      <c r="R264" s="252"/>
      <c r="S264" s="252"/>
      <c r="T264" s="253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4" t="s">
        <v>177</v>
      </c>
      <c r="AU264" s="254" t="s">
        <v>81</v>
      </c>
      <c r="AV264" s="14" t="s">
        <v>81</v>
      </c>
      <c r="AW264" s="14" t="s">
        <v>33</v>
      </c>
      <c r="AX264" s="14" t="s">
        <v>71</v>
      </c>
      <c r="AY264" s="254" t="s">
        <v>166</v>
      </c>
    </row>
    <row r="265" s="15" customFormat="1">
      <c r="A265" s="15"/>
      <c r="B265" s="255"/>
      <c r="C265" s="256"/>
      <c r="D265" s="235" t="s">
        <v>177</v>
      </c>
      <c r="E265" s="257" t="s">
        <v>19</v>
      </c>
      <c r="F265" s="258" t="s">
        <v>180</v>
      </c>
      <c r="G265" s="256"/>
      <c r="H265" s="259">
        <v>0.094</v>
      </c>
      <c r="I265" s="260"/>
      <c r="J265" s="256"/>
      <c r="K265" s="256"/>
      <c r="L265" s="261"/>
      <c r="M265" s="262"/>
      <c r="N265" s="263"/>
      <c r="O265" s="263"/>
      <c r="P265" s="263"/>
      <c r="Q265" s="263"/>
      <c r="R265" s="263"/>
      <c r="S265" s="263"/>
      <c r="T265" s="264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T265" s="265" t="s">
        <v>177</v>
      </c>
      <c r="AU265" s="265" t="s">
        <v>81</v>
      </c>
      <c r="AV265" s="15" t="s">
        <v>173</v>
      </c>
      <c r="AW265" s="15" t="s">
        <v>33</v>
      </c>
      <c r="AX265" s="15" t="s">
        <v>79</v>
      </c>
      <c r="AY265" s="265" t="s">
        <v>166</v>
      </c>
    </row>
    <row r="266" s="2" customFormat="1" ht="16.5" customHeight="1">
      <c r="A266" s="41"/>
      <c r="B266" s="42"/>
      <c r="C266" s="215" t="s">
        <v>600</v>
      </c>
      <c r="D266" s="215" t="s">
        <v>168</v>
      </c>
      <c r="E266" s="216" t="s">
        <v>503</v>
      </c>
      <c r="F266" s="217" t="s">
        <v>504</v>
      </c>
      <c r="G266" s="218" t="s">
        <v>188</v>
      </c>
      <c r="H266" s="219">
        <v>14.9</v>
      </c>
      <c r="I266" s="220"/>
      <c r="J266" s="221">
        <f>ROUND(I266*H266,2)</f>
        <v>0</v>
      </c>
      <c r="K266" s="217" t="s">
        <v>172</v>
      </c>
      <c r="L266" s="47"/>
      <c r="M266" s="222" t="s">
        <v>19</v>
      </c>
      <c r="N266" s="223" t="s">
        <v>42</v>
      </c>
      <c r="O266" s="87"/>
      <c r="P266" s="224">
        <f>O266*H266</f>
        <v>0</v>
      </c>
      <c r="Q266" s="224">
        <v>0.00012999999999999999</v>
      </c>
      <c r="R266" s="224">
        <f>Q266*H266</f>
        <v>0.0019369999999999999</v>
      </c>
      <c r="S266" s="224">
        <v>0</v>
      </c>
      <c r="T266" s="225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26" t="s">
        <v>173</v>
      </c>
      <c r="AT266" s="226" t="s">
        <v>168</v>
      </c>
      <c r="AU266" s="226" t="s">
        <v>81</v>
      </c>
      <c r="AY266" s="20" t="s">
        <v>166</v>
      </c>
      <c r="BE266" s="227">
        <f>IF(N266="základní",J266,0)</f>
        <v>0</v>
      </c>
      <c r="BF266" s="227">
        <f>IF(N266="snížená",J266,0)</f>
        <v>0</v>
      </c>
      <c r="BG266" s="227">
        <f>IF(N266="zákl. přenesená",J266,0)</f>
        <v>0</v>
      </c>
      <c r="BH266" s="227">
        <f>IF(N266="sníž. přenesená",J266,0)</f>
        <v>0</v>
      </c>
      <c r="BI266" s="227">
        <f>IF(N266="nulová",J266,0)</f>
        <v>0</v>
      </c>
      <c r="BJ266" s="20" t="s">
        <v>79</v>
      </c>
      <c r="BK266" s="227">
        <f>ROUND(I266*H266,2)</f>
        <v>0</v>
      </c>
      <c r="BL266" s="20" t="s">
        <v>173</v>
      </c>
      <c r="BM266" s="226" t="s">
        <v>505</v>
      </c>
    </row>
    <row r="267" s="2" customFormat="1">
      <c r="A267" s="41"/>
      <c r="B267" s="42"/>
      <c r="C267" s="43"/>
      <c r="D267" s="228" t="s">
        <v>175</v>
      </c>
      <c r="E267" s="43"/>
      <c r="F267" s="229" t="s">
        <v>506</v>
      </c>
      <c r="G267" s="43"/>
      <c r="H267" s="43"/>
      <c r="I267" s="230"/>
      <c r="J267" s="43"/>
      <c r="K267" s="43"/>
      <c r="L267" s="47"/>
      <c r="M267" s="231"/>
      <c r="N267" s="232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175</v>
      </c>
      <c r="AU267" s="20" t="s">
        <v>81</v>
      </c>
    </row>
    <row r="268" s="13" customFormat="1">
      <c r="A268" s="13"/>
      <c r="B268" s="233"/>
      <c r="C268" s="234"/>
      <c r="D268" s="235" t="s">
        <v>177</v>
      </c>
      <c r="E268" s="236" t="s">
        <v>19</v>
      </c>
      <c r="F268" s="237" t="s">
        <v>784</v>
      </c>
      <c r="G268" s="234"/>
      <c r="H268" s="236" t="s">
        <v>19</v>
      </c>
      <c r="I268" s="238"/>
      <c r="J268" s="234"/>
      <c r="K268" s="234"/>
      <c r="L268" s="239"/>
      <c r="M268" s="240"/>
      <c r="N268" s="241"/>
      <c r="O268" s="241"/>
      <c r="P268" s="241"/>
      <c r="Q268" s="241"/>
      <c r="R268" s="241"/>
      <c r="S268" s="241"/>
      <c r="T268" s="242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43" t="s">
        <v>177</v>
      </c>
      <c r="AU268" s="243" t="s">
        <v>81</v>
      </c>
      <c r="AV268" s="13" t="s">
        <v>79</v>
      </c>
      <c r="AW268" s="13" t="s">
        <v>33</v>
      </c>
      <c r="AX268" s="13" t="s">
        <v>71</v>
      </c>
      <c r="AY268" s="243" t="s">
        <v>166</v>
      </c>
    </row>
    <row r="269" s="13" customFormat="1">
      <c r="A269" s="13"/>
      <c r="B269" s="233"/>
      <c r="C269" s="234"/>
      <c r="D269" s="235" t="s">
        <v>177</v>
      </c>
      <c r="E269" s="236" t="s">
        <v>19</v>
      </c>
      <c r="F269" s="237" t="s">
        <v>446</v>
      </c>
      <c r="G269" s="234"/>
      <c r="H269" s="236" t="s">
        <v>19</v>
      </c>
      <c r="I269" s="238"/>
      <c r="J269" s="234"/>
      <c r="K269" s="234"/>
      <c r="L269" s="239"/>
      <c r="M269" s="240"/>
      <c r="N269" s="241"/>
      <c r="O269" s="241"/>
      <c r="P269" s="241"/>
      <c r="Q269" s="241"/>
      <c r="R269" s="241"/>
      <c r="S269" s="241"/>
      <c r="T269" s="242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3" t="s">
        <v>177</v>
      </c>
      <c r="AU269" s="243" t="s">
        <v>81</v>
      </c>
      <c r="AV269" s="13" t="s">
        <v>79</v>
      </c>
      <c r="AW269" s="13" t="s">
        <v>33</v>
      </c>
      <c r="AX269" s="13" t="s">
        <v>71</v>
      </c>
      <c r="AY269" s="243" t="s">
        <v>166</v>
      </c>
    </row>
    <row r="270" s="13" customFormat="1">
      <c r="A270" s="13"/>
      <c r="B270" s="233"/>
      <c r="C270" s="234"/>
      <c r="D270" s="235" t="s">
        <v>177</v>
      </c>
      <c r="E270" s="236" t="s">
        <v>19</v>
      </c>
      <c r="F270" s="237" t="s">
        <v>839</v>
      </c>
      <c r="G270" s="234"/>
      <c r="H270" s="236" t="s">
        <v>19</v>
      </c>
      <c r="I270" s="238"/>
      <c r="J270" s="234"/>
      <c r="K270" s="234"/>
      <c r="L270" s="239"/>
      <c r="M270" s="240"/>
      <c r="N270" s="241"/>
      <c r="O270" s="241"/>
      <c r="P270" s="241"/>
      <c r="Q270" s="241"/>
      <c r="R270" s="241"/>
      <c r="S270" s="241"/>
      <c r="T270" s="242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3" t="s">
        <v>177</v>
      </c>
      <c r="AU270" s="243" t="s">
        <v>81</v>
      </c>
      <c r="AV270" s="13" t="s">
        <v>79</v>
      </c>
      <c r="AW270" s="13" t="s">
        <v>33</v>
      </c>
      <c r="AX270" s="13" t="s">
        <v>71</v>
      </c>
      <c r="AY270" s="243" t="s">
        <v>166</v>
      </c>
    </row>
    <row r="271" s="14" customFormat="1">
      <c r="A271" s="14"/>
      <c r="B271" s="244"/>
      <c r="C271" s="245"/>
      <c r="D271" s="235" t="s">
        <v>177</v>
      </c>
      <c r="E271" s="246" t="s">
        <v>19</v>
      </c>
      <c r="F271" s="247" t="s">
        <v>844</v>
      </c>
      <c r="G271" s="245"/>
      <c r="H271" s="248">
        <v>14.9</v>
      </c>
      <c r="I271" s="249"/>
      <c r="J271" s="245"/>
      <c r="K271" s="245"/>
      <c r="L271" s="250"/>
      <c r="M271" s="251"/>
      <c r="N271" s="252"/>
      <c r="O271" s="252"/>
      <c r="P271" s="252"/>
      <c r="Q271" s="252"/>
      <c r="R271" s="252"/>
      <c r="S271" s="252"/>
      <c r="T271" s="253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4" t="s">
        <v>177</v>
      </c>
      <c r="AU271" s="254" t="s">
        <v>81</v>
      </c>
      <c r="AV271" s="14" t="s">
        <v>81</v>
      </c>
      <c r="AW271" s="14" t="s">
        <v>33</v>
      </c>
      <c r="AX271" s="14" t="s">
        <v>71</v>
      </c>
      <c r="AY271" s="254" t="s">
        <v>166</v>
      </c>
    </row>
    <row r="272" s="15" customFormat="1">
      <c r="A272" s="15"/>
      <c r="B272" s="255"/>
      <c r="C272" s="256"/>
      <c r="D272" s="235" t="s">
        <v>177</v>
      </c>
      <c r="E272" s="257" t="s">
        <v>19</v>
      </c>
      <c r="F272" s="258" t="s">
        <v>180</v>
      </c>
      <c r="G272" s="256"/>
      <c r="H272" s="259">
        <v>14.9</v>
      </c>
      <c r="I272" s="260"/>
      <c r="J272" s="256"/>
      <c r="K272" s="256"/>
      <c r="L272" s="261"/>
      <c r="M272" s="262"/>
      <c r="N272" s="263"/>
      <c r="O272" s="263"/>
      <c r="P272" s="263"/>
      <c r="Q272" s="263"/>
      <c r="R272" s="263"/>
      <c r="S272" s="263"/>
      <c r="T272" s="264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65" t="s">
        <v>177</v>
      </c>
      <c r="AU272" s="265" t="s">
        <v>81</v>
      </c>
      <c r="AV272" s="15" t="s">
        <v>173</v>
      </c>
      <c r="AW272" s="15" t="s">
        <v>33</v>
      </c>
      <c r="AX272" s="15" t="s">
        <v>79</v>
      </c>
      <c r="AY272" s="265" t="s">
        <v>166</v>
      </c>
    </row>
    <row r="273" s="2" customFormat="1" ht="16.5" customHeight="1">
      <c r="A273" s="41"/>
      <c r="B273" s="42"/>
      <c r="C273" s="215" t="s">
        <v>605</v>
      </c>
      <c r="D273" s="215" t="s">
        <v>168</v>
      </c>
      <c r="E273" s="216" t="s">
        <v>510</v>
      </c>
      <c r="F273" s="217" t="s">
        <v>511</v>
      </c>
      <c r="G273" s="218" t="s">
        <v>188</v>
      </c>
      <c r="H273" s="219">
        <v>14.9</v>
      </c>
      <c r="I273" s="220"/>
      <c r="J273" s="221">
        <f>ROUND(I273*H273,2)</f>
        <v>0</v>
      </c>
      <c r="K273" s="217" t="s">
        <v>172</v>
      </c>
      <c r="L273" s="47"/>
      <c r="M273" s="222" t="s">
        <v>19</v>
      </c>
      <c r="N273" s="223" t="s">
        <v>42</v>
      </c>
      <c r="O273" s="87"/>
      <c r="P273" s="224">
        <f>O273*H273</f>
        <v>0</v>
      </c>
      <c r="Q273" s="224">
        <v>0.00022000000000000001</v>
      </c>
      <c r="R273" s="224">
        <f>Q273*H273</f>
        <v>0.0032780000000000001</v>
      </c>
      <c r="S273" s="224">
        <v>0</v>
      </c>
      <c r="T273" s="225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26" t="s">
        <v>173</v>
      </c>
      <c r="AT273" s="226" t="s">
        <v>168</v>
      </c>
      <c r="AU273" s="226" t="s">
        <v>81</v>
      </c>
      <c r="AY273" s="20" t="s">
        <v>166</v>
      </c>
      <c r="BE273" s="227">
        <f>IF(N273="základní",J273,0)</f>
        <v>0</v>
      </c>
      <c r="BF273" s="227">
        <f>IF(N273="snížená",J273,0)</f>
        <v>0</v>
      </c>
      <c r="BG273" s="227">
        <f>IF(N273="zákl. přenesená",J273,0)</f>
        <v>0</v>
      </c>
      <c r="BH273" s="227">
        <f>IF(N273="sníž. přenesená",J273,0)</f>
        <v>0</v>
      </c>
      <c r="BI273" s="227">
        <f>IF(N273="nulová",J273,0)</f>
        <v>0</v>
      </c>
      <c r="BJ273" s="20" t="s">
        <v>79</v>
      </c>
      <c r="BK273" s="227">
        <f>ROUND(I273*H273,2)</f>
        <v>0</v>
      </c>
      <c r="BL273" s="20" t="s">
        <v>173</v>
      </c>
      <c r="BM273" s="226" t="s">
        <v>512</v>
      </c>
    </row>
    <row r="274" s="2" customFormat="1">
      <c r="A274" s="41"/>
      <c r="B274" s="42"/>
      <c r="C274" s="43"/>
      <c r="D274" s="228" t="s">
        <v>175</v>
      </c>
      <c r="E274" s="43"/>
      <c r="F274" s="229" t="s">
        <v>513</v>
      </c>
      <c r="G274" s="43"/>
      <c r="H274" s="43"/>
      <c r="I274" s="230"/>
      <c r="J274" s="43"/>
      <c r="K274" s="43"/>
      <c r="L274" s="47"/>
      <c r="M274" s="231"/>
      <c r="N274" s="232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175</v>
      </c>
      <c r="AU274" s="20" t="s">
        <v>81</v>
      </c>
    </row>
    <row r="275" s="13" customFormat="1">
      <c r="A275" s="13"/>
      <c r="B275" s="233"/>
      <c r="C275" s="234"/>
      <c r="D275" s="235" t="s">
        <v>177</v>
      </c>
      <c r="E275" s="236" t="s">
        <v>19</v>
      </c>
      <c r="F275" s="237" t="s">
        <v>784</v>
      </c>
      <c r="G275" s="234"/>
      <c r="H275" s="236" t="s">
        <v>19</v>
      </c>
      <c r="I275" s="238"/>
      <c r="J275" s="234"/>
      <c r="K275" s="234"/>
      <c r="L275" s="239"/>
      <c r="M275" s="240"/>
      <c r="N275" s="241"/>
      <c r="O275" s="241"/>
      <c r="P275" s="241"/>
      <c r="Q275" s="241"/>
      <c r="R275" s="241"/>
      <c r="S275" s="241"/>
      <c r="T275" s="242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3" t="s">
        <v>177</v>
      </c>
      <c r="AU275" s="243" t="s">
        <v>81</v>
      </c>
      <c r="AV275" s="13" t="s">
        <v>79</v>
      </c>
      <c r="AW275" s="13" t="s">
        <v>33</v>
      </c>
      <c r="AX275" s="13" t="s">
        <v>71</v>
      </c>
      <c r="AY275" s="243" t="s">
        <v>166</v>
      </c>
    </row>
    <row r="276" s="13" customFormat="1">
      <c r="A276" s="13"/>
      <c r="B276" s="233"/>
      <c r="C276" s="234"/>
      <c r="D276" s="235" t="s">
        <v>177</v>
      </c>
      <c r="E276" s="236" t="s">
        <v>19</v>
      </c>
      <c r="F276" s="237" t="s">
        <v>446</v>
      </c>
      <c r="G276" s="234"/>
      <c r="H276" s="236" t="s">
        <v>19</v>
      </c>
      <c r="I276" s="238"/>
      <c r="J276" s="234"/>
      <c r="K276" s="234"/>
      <c r="L276" s="239"/>
      <c r="M276" s="240"/>
      <c r="N276" s="241"/>
      <c r="O276" s="241"/>
      <c r="P276" s="241"/>
      <c r="Q276" s="241"/>
      <c r="R276" s="241"/>
      <c r="S276" s="241"/>
      <c r="T276" s="242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3" t="s">
        <v>177</v>
      </c>
      <c r="AU276" s="243" t="s">
        <v>81</v>
      </c>
      <c r="AV276" s="13" t="s">
        <v>79</v>
      </c>
      <c r="AW276" s="13" t="s">
        <v>33</v>
      </c>
      <c r="AX276" s="13" t="s">
        <v>71</v>
      </c>
      <c r="AY276" s="243" t="s">
        <v>166</v>
      </c>
    </row>
    <row r="277" s="13" customFormat="1">
      <c r="A277" s="13"/>
      <c r="B277" s="233"/>
      <c r="C277" s="234"/>
      <c r="D277" s="235" t="s">
        <v>177</v>
      </c>
      <c r="E277" s="236" t="s">
        <v>19</v>
      </c>
      <c r="F277" s="237" t="s">
        <v>839</v>
      </c>
      <c r="G277" s="234"/>
      <c r="H277" s="236" t="s">
        <v>19</v>
      </c>
      <c r="I277" s="238"/>
      <c r="J277" s="234"/>
      <c r="K277" s="234"/>
      <c r="L277" s="239"/>
      <c r="M277" s="240"/>
      <c r="N277" s="241"/>
      <c r="O277" s="241"/>
      <c r="P277" s="241"/>
      <c r="Q277" s="241"/>
      <c r="R277" s="241"/>
      <c r="S277" s="241"/>
      <c r="T277" s="242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3" t="s">
        <v>177</v>
      </c>
      <c r="AU277" s="243" t="s">
        <v>81</v>
      </c>
      <c r="AV277" s="13" t="s">
        <v>79</v>
      </c>
      <c r="AW277" s="13" t="s">
        <v>33</v>
      </c>
      <c r="AX277" s="13" t="s">
        <v>71</v>
      </c>
      <c r="AY277" s="243" t="s">
        <v>166</v>
      </c>
    </row>
    <row r="278" s="14" customFormat="1">
      <c r="A278" s="14"/>
      <c r="B278" s="244"/>
      <c r="C278" s="245"/>
      <c r="D278" s="235" t="s">
        <v>177</v>
      </c>
      <c r="E278" s="246" t="s">
        <v>19</v>
      </c>
      <c r="F278" s="247" t="s">
        <v>844</v>
      </c>
      <c r="G278" s="245"/>
      <c r="H278" s="248">
        <v>14.9</v>
      </c>
      <c r="I278" s="249"/>
      <c r="J278" s="245"/>
      <c r="K278" s="245"/>
      <c r="L278" s="250"/>
      <c r="M278" s="251"/>
      <c r="N278" s="252"/>
      <c r="O278" s="252"/>
      <c r="P278" s="252"/>
      <c r="Q278" s="252"/>
      <c r="R278" s="252"/>
      <c r="S278" s="252"/>
      <c r="T278" s="253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4" t="s">
        <v>177</v>
      </c>
      <c r="AU278" s="254" t="s">
        <v>81</v>
      </c>
      <c r="AV278" s="14" t="s">
        <v>81</v>
      </c>
      <c r="AW278" s="14" t="s">
        <v>33</v>
      </c>
      <c r="AX278" s="14" t="s">
        <v>71</v>
      </c>
      <c r="AY278" s="254" t="s">
        <v>166</v>
      </c>
    </row>
    <row r="279" s="15" customFormat="1">
      <c r="A279" s="15"/>
      <c r="B279" s="255"/>
      <c r="C279" s="256"/>
      <c r="D279" s="235" t="s">
        <v>177</v>
      </c>
      <c r="E279" s="257" t="s">
        <v>19</v>
      </c>
      <c r="F279" s="258" t="s">
        <v>180</v>
      </c>
      <c r="G279" s="256"/>
      <c r="H279" s="259">
        <v>14.9</v>
      </c>
      <c r="I279" s="260"/>
      <c r="J279" s="256"/>
      <c r="K279" s="256"/>
      <c r="L279" s="261"/>
      <c r="M279" s="262"/>
      <c r="N279" s="263"/>
      <c r="O279" s="263"/>
      <c r="P279" s="263"/>
      <c r="Q279" s="263"/>
      <c r="R279" s="263"/>
      <c r="S279" s="263"/>
      <c r="T279" s="264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65" t="s">
        <v>177</v>
      </c>
      <c r="AU279" s="265" t="s">
        <v>81</v>
      </c>
      <c r="AV279" s="15" t="s">
        <v>173</v>
      </c>
      <c r="AW279" s="15" t="s">
        <v>33</v>
      </c>
      <c r="AX279" s="15" t="s">
        <v>79</v>
      </c>
      <c r="AY279" s="265" t="s">
        <v>166</v>
      </c>
    </row>
    <row r="280" s="12" customFormat="1" ht="22.8" customHeight="1">
      <c r="A280" s="12"/>
      <c r="B280" s="199"/>
      <c r="C280" s="200"/>
      <c r="D280" s="201" t="s">
        <v>70</v>
      </c>
      <c r="E280" s="213" t="s">
        <v>231</v>
      </c>
      <c r="F280" s="213" t="s">
        <v>314</v>
      </c>
      <c r="G280" s="200"/>
      <c r="H280" s="200"/>
      <c r="I280" s="203"/>
      <c r="J280" s="214">
        <f>BK280</f>
        <v>0</v>
      </c>
      <c r="K280" s="200"/>
      <c r="L280" s="205"/>
      <c r="M280" s="206"/>
      <c r="N280" s="207"/>
      <c r="O280" s="207"/>
      <c r="P280" s="208">
        <f>SUM(P281:P294)</f>
        <v>0</v>
      </c>
      <c r="Q280" s="207"/>
      <c r="R280" s="208">
        <f>SUM(R281:R294)</f>
        <v>0.00089400000000000015</v>
      </c>
      <c r="S280" s="207"/>
      <c r="T280" s="209">
        <f>SUM(T281:T294)</f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10" t="s">
        <v>79</v>
      </c>
      <c r="AT280" s="211" t="s">
        <v>70</v>
      </c>
      <c r="AU280" s="211" t="s">
        <v>79</v>
      </c>
      <c r="AY280" s="210" t="s">
        <v>166</v>
      </c>
      <c r="BK280" s="212">
        <f>SUM(BK281:BK294)</f>
        <v>0</v>
      </c>
    </row>
    <row r="281" s="2" customFormat="1" ht="24.15" customHeight="1">
      <c r="A281" s="41"/>
      <c r="B281" s="42"/>
      <c r="C281" s="215" t="s">
        <v>610</v>
      </c>
      <c r="D281" s="215" t="s">
        <v>168</v>
      </c>
      <c r="E281" s="216" t="s">
        <v>514</v>
      </c>
      <c r="F281" s="217" t="s">
        <v>515</v>
      </c>
      <c r="G281" s="218" t="s">
        <v>171</v>
      </c>
      <c r="H281" s="219">
        <v>11.175000000000001</v>
      </c>
      <c r="I281" s="220"/>
      <c r="J281" s="221">
        <f>ROUND(I281*H281,2)</f>
        <v>0</v>
      </c>
      <c r="K281" s="217" t="s">
        <v>172</v>
      </c>
      <c r="L281" s="47"/>
      <c r="M281" s="222" t="s">
        <v>19</v>
      </c>
      <c r="N281" s="223" t="s">
        <v>42</v>
      </c>
      <c r="O281" s="87"/>
      <c r="P281" s="224">
        <f>O281*H281</f>
        <v>0</v>
      </c>
      <c r="Q281" s="224">
        <v>8.0000000000000007E-05</v>
      </c>
      <c r="R281" s="224">
        <f>Q281*H281</f>
        <v>0.00089400000000000015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173</v>
      </c>
      <c r="AT281" s="226" t="s">
        <v>168</v>
      </c>
      <c r="AU281" s="226" t="s">
        <v>81</v>
      </c>
      <c r="AY281" s="20" t="s">
        <v>166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79</v>
      </c>
      <c r="BK281" s="227">
        <f>ROUND(I281*H281,2)</f>
        <v>0</v>
      </c>
      <c r="BL281" s="20" t="s">
        <v>173</v>
      </c>
      <c r="BM281" s="226" t="s">
        <v>516</v>
      </c>
    </row>
    <row r="282" s="2" customFormat="1">
      <c r="A282" s="41"/>
      <c r="B282" s="42"/>
      <c r="C282" s="43"/>
      <c r="D282" s="228" t="s">
        <v>175</v>
      </c>
      <c r="E282" s="43"/>
      <c r="F282" s="229" t="s">
        <v>517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175</v>
      </c>
      <c r="AU282" s="20" t="s">
        <v>81</v>
      </c>
    </row>
    <row r="283" s="13" customFormat="1">
      <c r="A283" s="13"/>
      <c r="B283" s="233"/>
      <c r="C283" s="234"/>
      <c r="D283" s="235" t="s">
        <v>177</v>
      </c>
      <c r="E283" s="236" t="s">
        <v>19</v>
      </c>
      <c r="F283" s="237" t="s">
        <v>784</v>
      </c>
      <c r="G283" s="234"/>
      <c r="H283" s="236" t="s">
        <v>19</v>
      </c>
      <c r="I283" s="238"/>
      <c r="J283" s="234"/>
      <c r="K283" s="234"/>
      <c r="L283" s="239"/>
      <c r="M283" s="240"/>
      <c r="N283" s="241"/>
      <c r="O283" s="241"/>
      <c r="P283" s="241"/>
      <c r="Q283" s="241"/>
      <c r="R283" s="241"/>
      <c r="S283" s="241"/>
      <c r="T283" s="242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3" t="s">
        <v>177</v>
      </c>
      <c r="AU283" s="243" t="s">
        <v>81</v>
      </c>
      <c r="AV283" s="13" t="s">
        <v>79</v>
      </c>
      <c r="AW283" s="13" t="s">
        <v>33</v>
      </c>
      <c r="AX283" s="13" t="s">
        <v>71</v>
      </c>
      <c r="AY283" s="243" t="s">
        <v>166</v>
      </c>
    </row>
    <row r="284" s="13" customFormat="1">
      <c r="A284" s="13"/>
      <c r="B284" s="233"/>
      <c r="C284" s="234"/>
      <c r="D284" s="235" t="s">
        <v>177</v>
      </c>
      <c r="E284" s="236" t="s">
        <v>19</v>
      </c>
      <c r="F284" s="237" t="s">
        <v>446</v>
      </c>
      <c r="G284" s="234"/>
      <c r="H284" s="236" t="s">
        <v>19</v>
      </c>
      <c r="I284" s="238"/>
      <c r="J284" s="234"/>
      <c r="K284" s="234"/>
      <c r="L284" s="239"/>
      <c r="M284" s="240"/>
      <c r="N284" s="241"/>
      <c r="O284" s="241"/>
      <c r="P284" s="241"/>
      <c r="Q284" s="241"/>
      <c r="R284" s="241"/>
      <c r="S284" s="241"/>
      <c r="T284" s="242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3" t="s">
        <v>177</v>
      </c>
      <c r="AU284" s="243" t="s">
        <v>81</v>
      </c>
      <c r="AV284" s="13" t="s">
        <v>79</v>
      </c>
      <c r="AW284" s="13" t="s">
        <v>33</v>
      </c>
      <c r="AX284" s="13" t="s">
        <v>71</v>
      </c>
      <c r="AY284" s="243" t="s">
        <v>166</v>
      </c>
    </row>
    <row r="285" s="13" customFormat="1">
      <c r="A285" s="13"/>
      <c r="B285" s="233"/>
      <c r="C285" s="234"/>
      <c r="D285" s="235" t="s">
        <v>177</v>
      </c>
      <c r="E285" s="236" t="s">
        <v>19</v>
      </c>
      <c r="F285" s="237" t="s">
        <v>839</v>
      </c>
      <c r="G285" s="234"/>
      <c r="H285" s="236" t="s">
        <v>19</v>
      </c>
      <c r="I285" s="238"/>
      <c r="J285" s="234"/>
      <c r="K285" s="234"/>
      <c r="L285" s="239"/>
      <c r="M285" s="240"/>
      <c r="N285" s="241"/>
      <c r="O285" s="241"/>
      <c r="P285" s="241"/>
      <c r="Q285" s="241"/>
      <c r="R285" s="241"/>
      <c r="S285" s="241"/>
      <c r="T285" s="242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3" t="s">
        <v>177</v>
      </c>
      <c r="AU285" s="243" t="s">
        <v>81</v>
      </c>
      <c r="AV285" s="13" t="s">
        <v>79</v>
      </c>
      <c r="AW285" s="13" t="s">
        <v>33</v>
      </c>
      <c r="AX285" s="13" t="s">
        <v>71</v>
      </c>
      <c r="AY285" s="243" t="s">
        <v>166</v>
      </c>
    </row>
    <row r="286" s="14" customFormat="1">
      <c r="A286" s="14"/>
      <c r="B286" s="244"/>
      <c r="C286" s="245"/>
      <c r="D286" s="235" t="s">
        <v>177</v>
      </c>
      <c r="E286" s="246" t="s">
        <v>19</v>
      </c>
      <c r="F286" s="247" t="s">
        <v>845</v>
      </c>
      <c r="G286" s="245"/>
      <c r="H286" s="248">
        <v>11.175000000000001</v>
      </c>
      <c r="I286" s="249"/>
      <c r="J286" s="245"/>
      <c r="K286" s="245"/>
      <c r="L286" s="250"/>
      <c r="M286" s="251"/>
      <c r="N286" s="252"/>
      <c r="O286" s="252"/>
      <c r="P286" s="252"/>
      <c r="Q286" s="252"/>
      <c r="R286" s="252"/>
      <c r="S286" s="252"/>
      <c r="T286" s="253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4" t="s">
        <v>177</v>
      </c>
      <c r="AU286" s="254" t="s">
        <v>81</v>
      </c>
      <c r="AV286" s="14" t="s">
        <v>81</v>
      </c>
      <c r="AW286" s="14" t="s">
        <v>33</v>
      </c>
      <c r="AX286" s="14" t="s">
        <v>71</v>
      </c>
      <c r="AY286" s="254" t="s">
        <v>166</v>
      </c>
    </row>
    <row r="287" s="15" customFormat="1">
      <c r="A287" s="15"/>
      <c r="B287" s="255"/>
      <c r="C287" s="256"/>
      <c r="D287" s="235" t="s">
        <v>177</v>
      </c>
      <c r="E287" s="257" t="s">
        <v>19</v>
      </c>
      <c r="F287" s="258" t="s">
        <v>180</v>
      </c>
      <c r="G287" s="256"/>
      <c r="H287" s="259">
        <v>11.175000000000001</v>
      </c>
      <c r="I287" s="260"/>
      <c r="J287" s="256"/>
      <c r="K287" s="256"/>
      <c r="L287" s="261"/>
      <c r="M287" s="262"/>
      <c r="N287" s="263"/>
      <c r="O287" s="263"/>
      <c r="P287" s="263"/>
      <c r="Q287" s="263"/>
      <c r="R287" s="263"/>
      <c r="S287" s="263"/>
      <c r="T287" s="264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T287" s="265" t="s">
        <v>177</v>
      </c>
      <c r="AU287" s="265" t="s">
        <v>81</v>
      </c>
      <c r="AV287" s="15" t="s">
        <v>173</v>
      </c>
      <c r="AW287" s="15" t="s">
        <v>33</v>
      </c>
      <c r="AX287" s="15" t="s">
        <v>79</v>
      </c>
      <c r="AY287" s="265" t="s">
        <v>166</v>
      </c>
    </row>
    <row r="288" s="2" customFormat="1" ht="16.5" customHeight="1">
      <c r="A288" s="41"/>
      <c r="B288" s="42"/>
      <c r="C288" s="283" t="s">
        <v>616</v>
      </c>
      <c r="D288" s="283" t="s">
        <v>392</v>
      </c>
      <c r="E288" s="284" t="s">
        <v>522</v>
      </c>
      <c r="F288" s="285" t="s">
        <v>523</v>
      </c>
      <c r="G288" s="286" t="s">
        <v>524</v>
      </c>
      <c r="H288" s="287">
        <v>24.585000000000001</v>
      </c>
      <c r="I288" s="288"/>
      <c r="J288" s="289">
        <f>ROUND(I288*H288,2)</f>
        <v>0</v>
      </c>
      <c r="K288" s="285" t="s">
        <v>476</v>
      </c>
      <c r="L288" s="290"/>
      <c r="M288" s="291" t="s">
        <v>19</v>
      </c>
      <c r="N288" s="292" t="s">
        <v>42</v>
      </c>
      <c r="O288" s="87"/>
      <c r="P288" s="224">
        <f>O288*H288</f>
        <v>0</v>
      </c>
      <c r="Q288" s="224">
        <v>0</v>
      </c>
      <c r="R288" s="224">
        <f>Q288*H288</f>
        <v>0</v>
      </c>
      <c r="S288" s="224">
        <v>0</v>
      </c>
      <c r="T288" s="225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6" t="s">
        <v>226</v>
      </c>
      <c r="AT288" s="226" t="s">
        <v>392</v>
      </c>
      <c r="AU288" s="226" t="s">
        <v>81</v>
      </c>
      <c r="AY288" s="20" t="s">
        <v>166</v>
      </c>
      <c r="BE288" s="227">
        <f>IF(N288="základní",J288,0)</f>
        <v>0</v>
      </c>
      <c r="BF288" s="227">
        <f>IF(N288="snížená",J288,0)</f>
        <v>0</v>
      </c>
      <c r="BG288" s="227">
        <f>IF(N288="zákl. přenesená",J288,0)</f>
        <v>0</v>
      </c>
      <c r="BH288" s="227">
        <f>IF(N288="sníž. přenesená",J288,0)</f>
        <v>0</v>
      </c>
      <c r="BI288" s="227">
        <f>IF(N288="nulová",J288,0)</f>
        <v>0</v>
      </c>
      <c r="BJ288" s="20" t="s">
        <v>79</v>
      </c>
      <c r="BK288" s="227">
        <f>ROUND(I288*H288,2)</f>
        <v>0</v>
      </c>
      <c r="BL288" s="20" t="s">
        <v>173</v>
      </c>
      <c r="BM288" s="226" t="s">
        <v>525</v>
      </c>
    </row>
    <row r="289" s="13" customFormat="1">
      <c r="A289" s="13"/>
      <c r="B289" s="233"/>
      <c r="C289" s="234"/>
      <c r="D289" s="235" t="s">
        <v>177</v>
      </c>
      <c r="E289" s="236" t="s">
        <v>19</v>
      </c>
      <c r="F289" s="237" t="s">
        <v>784</v>
      </c>
      <c r="G289" s="234"/>
      <c r="H289" s="236" t="s">
        <v>19</v>
      </c>
      <c r="I289" s="238"/>
      <c r="J289" s="234"/>
      <c r="K289" s="234"/>
      <c r="L289" s="239"/>
      <c r="M289" s="240"/>
      <c r="N289" s="241"/>
      <c r="O289" s="241"/>
      <c r="P289" s="241"/>
      <c r="Q289" s="241"/>
      <c r="R289" s="241"/>
      <c r="S289" s="241"/>
      <c r="T289" s="242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3" t="s">
        <v>177</v>
      </c>
      <c r="AU289" s="243" t="s">
        <v>81</v>
      </c>
      <c r="AV289" s="13" t="s">
        <v>79</v>
      </c>
      <c r="AW289" s="13" t="s">
        <v>33</v>
      </c>
      <c r="AX289" s="13" t="s">
        <v>71</v>
      </c>
      <c r="AY289" s="243" t="s">
        <v>166</v>
      </c>
    </row>
    <row r="290" s="13" customFormat="1">
      <c r="A290" s="13"/>
      <c r="B290" s="233"/>
      <c r="C290" s="234"/>
      <c r="D290" s="235" t="s">
        <v>177</v>
      </c>
      <c r="E290" s="236" t="s">
        <v>19</v>
      </c>
      <c r="F290" s="237" t="s">
        <v>446</v>
      </c>
      <c r="G290" s="234"/>
      <c r="H290" s="236" t="s">
        <v>19</v>
      </c>
      <c r="I290" s="238"/>
      <c r="J290" s="234"/>
      <c r="K290" s="234"/>
      <c r="L290" s="239"/>
      <c r="M290" s="240"/>
      <c r="N290" s="241"/>
      <c r="O290" s="241"/>
      <c r="P290" s="241"/>
      <c r="Q290" s="241"/>
      <c r="R290" s="241"/>
      <c r="S290" s="241"/>
      <c r="T290" s="242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43" t="s">
        <v>177</v>
      </c>
      <c r="AU290" s="243" t="s">
        <v>81</v>
      </c>
      <c r="AV290" s="13" t="s">
        <v>79</v>
      </c>
      <c r="AW290" s="13" t="s">
        <v>33</v>
      </c>
      <c r="AX290" s="13" t="s">
        <v>71</v>
      </c>
      <c r="AY290" s="243" t="s">
        <v>166</v>
      </c>
    </row>
    <row r="291" s="13" customFormat="1">
      <c r="A291" s="13"/>
      <c r="B291" s="233"/>
      <c r="C291" s="234"/>
      <c r="D291" s="235" t="s">
        <v>177</v>
      </c>
      <c r="E291" s="236" t="s">
        <v>19</v>
      </c>
      <c r="F291" s="237" t="s">
        <v>839</v>
      </c>
      <c r="G291" s="234"/>
      <c r="H291" s="236" t="s">
        <v>19</v>
      </c>
      <c r="I291" s="238"/>
      <c r="J291" s="234"/>
      <c r="K291" s="234"/>
      <c r="L291" s="239"/>
      <c r="M291" s="240"/>
      <c r="N291" s="241"/>
      <c r="O291" s="241"/>
      <c r="P291" s="241"/>
      <c r="Q291" s="241"/>
      <c r="R291" s="241"/>
      <c r="S291" s="241"/>
      <c r="T291" s="242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3" t="s">
        <v>177</v>
      </c>
      <c r="AU291" s="243" t="s">
        <v>81</v>
      </c>
      <c r="AV291" s="13" t="s">
        <v>79</v>
      </c>
      <c r="AW291" s="13" t="s">
        <v>33</v>
      </c>
      <c r="AX291" s="13" t="s">
        <v>71</v>
      </c>
      <c r="AY291" s="243" t="s">
        <v>166</v>
      </c>
    </row>
    <row r="292" s="14" customFormat="1">
      <c r="A292" s="14"/>
      <c r="B292" s="244"/>
      <c r="C292" s="245"/>
      <c r="D292" s="235" t="s">
        <v>177</v>
      </c>
      <c r="E292" s="246" t="s">
        <v>19</v>
      </c>
      <c r="F292" s="247" t="s">
        <v>846</v>
      </c>
      <c r="G292" s="245"/>
      <c r="H292" s="248">
        <v>22.350000000000001</v>
      </c>
      <c r="I292" s="249"/>
      <c r="J292" s="245"/>
      <c r="K292" s="245"/>
      <c r="L292" s="250"/>
      <c r="M292" s="251"/>
      <c r="N292" s="252"/>
      <c r="O292" s="252"/>
      <c r="P292" s="252"/>
      <c r="Q292" s="252"/>
      <c r="R292" s="252"/>
      <c r="S292" s="252"/>
      <c r="T292" s="253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4" t="s">
        <v>177</v>
      </c>
      <c r="AU292" s="254" t="s">
        <v>81</v>
      </c>
      <c r="AV292" s="14" t="s">
        <v>81</v>
      </c>
      <c r="AW292" s="14" t="s">
        <v>33</v>
      </c>
      <c r="AX292" s="14" t="s">
        <v>71</v>
      </c>
      <c r="AY292" s="254" t="s">
        <v>166</v>
      </c>
    </row>
    <row r="293" s="15" customFormat="1">
      <c r="A293" s="15"/>
      <c r="B293" s="255"/>
      <c r="C293" s="256"/>
      <c r="D293" s="235" t="s">
        <v>177</v>
      </c>
      <c r="E293" s="257" t="s">
        <v>19</v>
      </c>
      <c r="F293" s="258" t="s">
        <v>180</v>
      </c>
      <c r="G293" s="256"/>
      <c r="H293" s="259">
        <v>22.350000000000001</v>
      </c>
      <c r="I293" s="260"/>
      <c r="J293" s="256"/>
      <c r="K293" s="256"/>
      <c r="L293" s="261"/>
      <c r="M293" s="262"/>
      <c r="N293" s="263"/>
      <c r="O293" s="263"/>
      <c r="P293" s="263"/>
      <c r="Q293" s="263"/>
      <c r="R293" s="263"/>
      <c r="S293" s="263"/>
      <c r="T293" s="264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T293" s="265" t="s">
        <v>177</v>
      </c>
      <c r="AU293" s="265" t="s">
        <v>81</v>
      </c>
      <c r="AV293" s="15" t="s">
        <v>173</v>
      </c>
      <c r="AW293" s="15" t="s">
        <v>33</v>
      </c>
      <c r="AX293" s="15" t="s">
        <v>79</v>
      </c>
      <c r="AY293" s="265" t="s">
        <v>166</v>
      </c>
    </row>
    <row r="294" s="14" customFormat="1">
      <c r="A294" s="14"/>
      <c r="B294" s="244"/>
      <c r="C294" s="245"/>
      <c r="D294" s="235" t="s">
        <v>177</v>
      </c>
      <c r="E294" s="245"/>
      <c r="F294" s="247" t="s">
        <v>847</v>
      </c>
      <c r="G294" s="245"/>
      <c r="H294" s="248">
        <v>24.585000000000001</v>
      </c>
      <c r="I294" s="249"/>
      <c r="J294" s="245"/>
      <c r="K294" s="245"/>
      <c r="L294" s="250"/>
      <c r="M294" s="251"/>
      <c r="N294" s="252"/>
      <c r="O294" s="252"/>
      <c r="P294" s="252"/>
      <c r="Q294" s="252"/>
      <c r="R294" s="252"/>
      <c r="S294" s="252"/>
      <c r="T294" s="253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4" t="s">
        <v>177</v>
      </c>
      <c r="AU294" s="254" t="s">
        <v>81</v>
      </c>
      <c r="AV294" s="14" t="s">
        <v>81</v>
      </c>
      <c r="AW294" s="14" t="s">
        <v>4</v>
      </c>
      <c r="AX294" s="14" t="s">
        <v>79</v>
      </c>
      <c r="AY294" s="254" t="s">
        <v>166</v>
      </c>
    </row>
    <row r="295" s="12" customFormat="1" ht="22.8" customHeight="1">
      <c r="A295" s="12"/>
      <c r="B295" s="199"/>
      <c r="C295" s="200"/>
      <c r="D295" s="201" t="s">
        <v>70</v>
      </c>
      <c r="E295" s="213" t="s">
        <v>323</v>
      </c>
      <c r="F295" s="213" t="s">
        <v>324</v>
      </c>
      <c r="G295" s="200"/>
      <c r="H295" s="200"/>
      <c r="I295" s="203"/>
      <c r="J295" s="214">
        <f>BK295</f>
        <v>0</v>
      </c>
      <c r="K295" s="200"/>
      <c r="L295" s="205"/>
      <c r="M295" s="206"/>
      <c r="N295" s="207"/>
      <c r="O295" s="207"/>
      <c r="P295" s="208">
        <f>SUM(P296:P297)</f>
        <v>0</v>
      </c>
      <c r="Q295" s="207"/>
      <c r="R295" s="208">
        <f>SUM(R296:R297)</f>
        <v>0</v>
      </c>
      <c r="S295" s="207"/>
      <c r="T295" s="209">
        <f>SUM(T296:T297)</f>
        <v>0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R295" s="210" t="s">
        <v>79</v>
      </c>
      <c r="AT295" s="211" t="s">
        <v>70</v>
      </c>
      <c r="AU295" s="211" t="s">
        <v>79</v>
      </c>
      <c r="AY295" s="210" t="s">
        <v>166</v>
      </c>
      <c r="BK295" s="212">
        <f>SUM(BK296:BK297)</f>
        <v>0</v>
      </c>
    </row>
    <row r="296" s="2" customFormat="1" ht="37.8" customHeight="1">
      <c r="A296" s="41"/>
      <c r="B296" s="42"/>
      <c r="C296" s="215" t="s">
        <v>620</v>
      </c>
      <c r="D296" s="215" t="s">
        <v>168</v>
      </c>
      <c r="E296" s="216" t="s">
        <v>326</v>
      </c>
      <c r="F296" s="217" t="s">
        <v>327</v>
      </c>
      <c r="G296" s="218" t="s">
        <v>234</v>
      </c>
      <c r="H296" s="219">
        <v>28.584</v>
      </c>
      <c r="I296" s="220"/>
      <c r="J296" s="221">
        <f>ROUND(I296*H296,2)</f>
        <v>0</v>
      </c>
      <c r="K296" s="217" t="s">
        <v>172</v>
      </c>
      <c r="L296" s="47"/>
      <c r="M296" s="222" t="s">
        <v>19</v>
      </c>
      <c r="N296" s="223" t="s">
        <v>42</v>
      </c>
      <c r="O296" s="87"/>
      <c r="P296" s="224">
        <f>O296*H296</f>
        <v>0</v>
      </c>
      <c r="Q296" s="224">
        <v>0</v>
      </c>
      <c r="R296" s="224">
        <f>Q296*H296</f>
        <v>0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173</v>
      </c>
      <c r="AT296" s="226" t="s">
        <v>168</v>
      </c>
      <c r="AU296" s="226" t="s">
        <v>81</v>
      </c>
      <c r="AY296" s="20" t="s">
        <v>166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79</v>
      </c>
      <c r="BK296" s="227">
        <f>ROUND(I296*H296,2)</f>
        <v>0</v>
      </c>
      <c r="BL296" s="20" t="s">
        <v>173</v>
      </c>
      <c r="BM296" s="226" t="s">
        <v>531</v>
      </c>
    </row>
    <row r="297" s="2" customFormat="1">
      <c r="A297" s="41"/>
      <c r="B297" s="42"/>
      <c r="C297" s="43"/>
      <c r="D297" s="228" t="s">
        <v>175</v>
      </c>
      <c r="E297" s="43"/>
      <c r="F297" s="229" t="s">
        <v>329</v>
      </c>
      <c r="G297" s="43"/>
      <c r="H297" s="43"/>
      <c r="I297" s="230"/>
      <c r="J297" s="43"/>
      <c r="K297" s="43"/>
      <c r="L297" s="47"/>
      <c r="M297" s="231"/>
      <c r="N297" s="232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175</v>
      </c>
      <c r="AU297" s="20" t="s">
        <v>81</v>
      </c>
    </row>
    <row r="298" s="12" customFormat="1" ht="25.92" customHeight="1">
      <c r="A298" s="12"/>
      <c r="B298" s="199"/>
      <c r="C298" s="200"/>
      <c r="D298" s="201" t="s">
        <v>70</v>
      </c>
      <c r="E298" s="202" t="s">
        <v>379</v>
      </c>
      <c r="F298" s="202" t="s">
        <v>380</v>
      </c>
      <c r="G298" s="200"/>
      <c r="H298" s="200"/>
      <c r="I298" s="203"/>
      <c r="J298" s="204">
        <f>BK298</f>
        <v>0</v>
      </c>
      <c r="K298" s="200"/>
      <c r="L298" s="205"/>
      <c r="M298" s="206"/>
      <c r="N298" s="207"/>
      <c r="O298" s="207"/>
      <c r="P298" s="208">
        <f>P299+P323+P331</f>
        <v>0</v>
      </c>
      <c r="Q298" s="207"/>
      <c r="R298" s="208">
        <f>R299+R323+R331</f>
        <v>0.32985861999999999</v>
      </c>
      <c r="S298" s="207"/>
      <c r="T298" s="209">
        <f>T299+T323+T331</f>
        <v>0</v>
      </c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R298" s="210" t="s">
        <v>81</v>
      </c>
      <c r="AT298" s="211" t="s">
        <v>70</v>
      </c>
      <c r="AU298" s="211" t="s">
        <v>71</v>
      </c>
      <c r="AY298" s="210" t="s">
        <v>166</v>
      </c>
      <c r="BK298" s="212">
        <f>BK299+BK323+BK331</f>
        <v>0</v>
      </c>
    </row>
    <row r="299" s="12" customFormat="1" ht="22.8" customHeight="1">
      <c r="A299" s="12"/>
      <c r="B299" s="199"/>
      <c r="C299" s="200"/>
      <c r="D299" s="201" t="s">
        <v>70</v>
      </c>
      <c r="E299" s="213" t="s">
        <v>381</v>
      </c>
      <c r="F299" s="213" t="s">
        <v>382</v>
      </c>
      <c r="G299" s="200"/>
      <c r="H299" s="200"/>
      <c r="I299" s="203"/>
      <c r="J299" s="214">
        <f>BK299</f>
        <v>0</v>
      </c>
      <c r="K299" s="200"/>
      <c r="L299" s="205"/>
      <c r="M299" s="206"/>
      <c r="N299" s="207"/>
      <c r="O299" s="207"/>
      <c r="P299" s="208">
        <f>SUM(P300:P322)</f>
        <v>0</v>
      </c>
      <c r="Q299" s="207"/>
      <c r="R299" s="208">
        <f>SUM(R300:R322)</f>
        <v>0.31376611999999998</v>
      </c>
      <c r="S299" s="207"/>
      <c r="T299" s="209">
        <f>SUM(T300:T322)</f>
        <v>0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R299" s="210" t="s">
        <v>81</v>
      </c>
      <c r="AT299" s="211" t="s">
        <v>70</v>
      </c>
      <c r="AU299" s="211" t="s">
        <v>79</v>
      </c>
      <c r="AY299" s="210" t="s">
        <v>166</v>
      </c>
      <c r="BK299" s="212">
        <f>SUM(BK300:BK322)</f>
        <v>0</v>
      </c>
    </row>
    <row r="300" s="2" customFormat="1" ht="16.5" customHeight="1">
      <c r="A300" s="41"/>
      <c r="B300" s="42"/>
      <c r="C300" s="215" t="s">
        <v>621</v>
      </c>
      <c r="D300" s="215" t="s">
        <v>168</v>
      </c>
      <c r="E300" s="216" t="s">
        <v>383</v>
      </c>
      <c r="F300" s="217" t="s">
        <v>384</v>
      </c>
      <c r="G300" s="218" t="s">
        <v>385</v>
      </c>
      <c r="H300" s="219">
        <v>296.10199999999998</v>
      </c>
      <c r="I300" s="220"/>
      <c r="J300" s="221">
        <f>ROUND(I300*H300,2)</f>
        <v>0</v>
      </c>
      <c r="K300" s="217" t="s">
        <v>172</v>
      </c>
      <c r="L300" s="47"/>
      <c r="M300" s="222" t="s">
        <v>19</v>
      </c>
      <c r="N300" s="223" t="s">
        <v>42</v>
      </c>
      <c r="O300" s="87"/>
      <c r="P300" s="224">
        <f>O300*H300</f>
        <v>0</v>
      </c>
      <c r="Q300" s="224">
        <v>6.0000000000000002E-05</v>
      </c>
      <c r="R300" s="224">
        <f>Q300*H300</f>
        <v>0.01776612</v>
      </c>
      <c r="S300" s="224">
        <v>0</v>
      </c>
      <c r="T300" s="225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6" t="s">
        <v>315</v>
      </c>
      <c r="AT300" s="226" t="s">
        <v>168</v>
      </c>
      <c r="AU300" s="226" t="s">
        <v>81</v>
      </c>
      <c r="AY300" s="20" t="s">
        <v>166</v>
      </c>
      <c r="BE300" s="227">
        <f>IF(N300="základní",J300,0)</f>
        <v>0</v>
      </c>
      <c r="BF300" s="227">
        <f>IF(N300="snížená",J300,0)</f>
        <v>0</v>
      </c>
      <c r="BG300" s="227">
        <f>IF(N300="zákl. přenesená",J300,0)</f>
        <v>0</v>
      </c>
      <c r="BH300" s="227">
        <f>IF(N300="sníž. přenesená",J300,0)</f>
        <v>0</v>
      </c>
      <c r="BI300" s="227">
        <f>IF(N300="nulová",J300,0)</f>
        <v>0</v>
      </c>
      <c r="BJ300" s="20" t="s">
        <v>79</v>
      </c>
      <c r="BK300" s="227">
        <f>ROUND(I300*H300,2)</f>
        <v>0</v>
      </c>
      <c r="BL300" s="20" t="s">
        <v>315</v>
      </c>
      <c r="BM300" s="226" t="s">
        <v>848</v>
      </c>
    </row>
    <row r="301" s="2" customFormat="1">
      <c r="A301" s="41"/>
      <c r="B301" s="42"/>
      <c r="C301" s="43"/>
      <c r="D301" s="228" t="s">
        <v>175</v>
      </c>
      <c r="E301" s="43"/>
      <c r="F301" s="229" t="s">
        <v>387</v>
      </c>
      <c r="G301" s="43"/>
      <c r="H301" s="43"/>
      <c r="I301" s="230"/>
      <c r="J301" s="43"/>
      <c r="K301" s="43"/>
      <c r="L301" s="47"/>
      <c r="M301" s="231"/>
      <c r="N301" s="232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175</v>
      </c>
      <c r="AU301" s="20" t="s">
        <v>81</v>
      </c>
    </row>
    <row r="302" s="13" customFormat="1">
      <c r="A302" s="13"/>
      <c r="B302" s="233"/>
      <c r="C302" s="234"/>
      <c r="D302" s="235" t="s">
        <v>177</v>
      </c>
      <c r="E302" s="236" t="s">
        <v>19</v>
      </c>
      <c r="F302" s="237" t="s">
        <v>784</v>
      </c>
      <c r="G302" s="234"/>
      <c r="H302" s="236" t="s">
        <v>19</v>
      </c>
      <c r="I302" s="238"/>
      <c r="J302" s="234"/>
      <c r="K302" s="234"/>
      <c r="L302" s="239"/>
      <c r="M302" s="240"/>
      <c r="N302" s="241"/>
      <c r="O302" s="241"/>
      <c r="P302" s="241"/>
      <c r="Q302" s="241"/>
      <c r="R302" s="241"/>
      <c r="S302" s="241"/>
      <c r="T302" s="242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3" t="s">
        <v>177</v>
      </c>
      <c r="AU302" s="243" t="s">
        <v>81</v>
      </c>
      <c r="AV302" s="13" t="s">
        <v>79</v>
      </c>
      <c r="AW302" s="13" t="s">
        <v>33</v>
      </c>
      <c r="AX302" s="13" t="s">
        <v>71</v>
      </c>
      <c r="AY302" s="243" t="s">
        <v>166</v>
      </c>
    </row>
    <row r="303" s="13" customFormat="1">
      <c r="A303" s="13"/>
      <c r="B303" s="233"/>
      <c r="C303" s="234"/>
      <c r="D303" s="235" t="s">
        <v>177</v>
      </c>
      <c r="E303" s="236" t="s">
        <v>19</v>
      </c>
      <c r="F303" s="237" t="s">
        <v>709</v>
      </c>
      <c r="G303" s="234"/>
      <c r="H303" s="236" t="s">
        <v>19</v>
      </c>
      <c r="I303" s="238"/>
      <c r="J303" s="234"/>
      <c r="K303" s="234"/>
      <c r="L303" s="239"/>
      <c r="M303" s="240"/>
      <c r="N303" s="241"/>
      <c r="O303" s="241"/>
      <c r="P303" s="241"/>
      <c r="Q303" s="241"/>
      <c r="R303" s="241"/>
      <c r="S303" s="241"/>
      <c r="T303" s="242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3" t="s">
        <v>177</v>
      </c>
      <c r="AU303" s="243" t="s">
        <v>81</v>
      </c>
      <c r="AV303" s="13" t="s">
        <v>79</v>
      </c>
      <c r="AW303" s="13" t="s">
        <v>33</v>
      </c>
      <c r="AX303" s="13" t="s">
        <v>71</v>
      </c>
      <c r="AY303" s="243" t="s">
        <v>166</v>
      </c>
    </row>
    <row r="304" s="13" customFormat="1">
      <c r="A304" s="13"/>
      <c r="B304" s="233"/>
      <c r="C304" s="234"/>
      <c r="D304" s="235" t="s">
        <v>177</v>
      </c>
      <c r="E304" s="236" t="s">
        <v>19</v>
      </c>
      <c r="F304" s="237" t="s">
        <v>710</v>
      </c>
      <c r="G304" s="234"/>
      <c r="H304" s="236" t="s">
        <v>19</v>
      </c>
      <c r="I304" s="238"/>
      <c r="J304" s="234"/>
      <c r="K304" s="234"/>
      <c r="L304" s="239"/>
      <c r="M304" s="240"/>
      <c r="N304" s="241"/>
      <c r="O304" s="241"/>
      <c r="P304" s="241"/>
      <c r="Q304" s="241"/>
      <c r="R304" s="241"/>
      <c r="S304" s="241"/>
      <c r="T304" s="242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3" t="s">
        <v>177</v>
      </c>
      <c r="AU304" s="243" t="s">
        <v>81</v>
      </c>
      <c r="AV304" s="13" t="s">
        <v>79</v>
      </c>
      <c r="AW304" s="13" t="s">
        <v>33</v>
      </c>
      <c r="AX304" s="13" t="s">
        <v>71</v>
      </c>
      <c r="AY304" s="243" t="s">
        <v>166</v>
      </c>
    </row>
    <row r="305" s="14" customFormat="1">
      <c r="A305" s="14"/>
      <c r="B305" s="244"/>
      <c r="C305" s="245"/>
      <c r="D305" s="235" t="s">
        <v>177</v>
      </c>
      <c r="E305" s="246" t="s">
        <v>19</v>
      </c>
      <c r="F305" s="247" t="s">
        <v>849</v>
      </c>
      <c r="G305" s="245"/>
      <c r="H305" s="248">
        <v>249.94399999999999</v>
      </c>
      <c r="I305" s="249"/>
      <c r="J305" s="245"/>
      <c r="K305" s="245"/>
      <c r="L305" s="250"/>
      <c r="M305" s="251"/>
      <c r="N305" s="252"/>
      <c r="O305" s="252"/>
      <c r="P305" s="252"/>
      <c r="Q305" s="252"/>
      <c r="R305" s="252"/>
      <c r="S305" s="252"/>
      <c r="T305" s="253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54" t="s">
        <v>177</v>
      </c>
      <c r="AU305" s="254" t="s">
        <v>81</v>
      </c>
      <c r="AV305" s="14" t="s">
        <v>81</v>
      </c>
      <c r="AW305" s="14" t="s">
        <v>33</v>
      </c>
      <c r="AX305" s="14" t="s">
        <v>71</v>
      </c>
      <c r="AY305" s="254" t="s">
        <v>166</v>
      </c>
    </row>
    <row r="306" s="13" customFormat="1">
      <c r="A306" s="13"/>
      <c r="B306" s="233"/>
      <c r="C306" s="234"/>
      <c r="D306" s="235" t="s">
        <v>177</v>
      </c>
      <c r="E306" s="236" t="s">
        <v>19</v>
      </c>
      <c r="F306" s="237" t="s">
        <v>714</v>
      </c>
      <c r="G306" s="234"/>
      <c r="H306" s="236" t="s">
        <v>19</v>
      </c>
      <c r="I306" s="238"/>
      <c r="J306" s="234"/>
      <c r="K306" s="234"/>
      <c r="L306" s="239"/>
      <c r="M306" s="240"/>
      <c r="N306" s="241"/>
      <c r="O306" s="241"/>
      <c r="P306" s="241"/>
      <c r="Q306" s="241"/>
      <c r="R306" s="241"/>
      <c r="S306" s="241"/>
      <c r="T306" s="242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3" t="s">
        <v>177</v>
      </c>
      <c r="AU306" s="243" t="s">
        <v>81</v>
      </c>
      <c r="AV306" s="13" t="s">
        <v>79</v>
      </c>
      <c r="AW306" s="13" t="s">
        <v>33</v>
      </c>
      <c r="AX306" s="13" t="s">
        <v>71</v>
      </c>
      <c r="AY306" s="243" t="s">
        <v>166</v>
      </c>
    </row>
    <row r="307" s="14" customFormat="1">
      <c r="A307" s="14"/>
      <c r="B307" s="244"/>
      <c r="C307" s="245"/>
      <c r="D307" s="235" t="s">
        <v>177</v>
      </c>
      <c r="E307" s="246" t="s">
        <v>19</v>
      </c>
      <c r="F307" s="247" t="s">
        <v>850</v>
      </c>
      <c r="G307" s="245"/>
      <c r="H307" s="248">
        <v>46.158000000000001</v>
      </c>
      <c r="I307" s="249"/>
      <c r="J307" s="245"/>
      <c r="K307" s="245"/>
      <c r="L307" s="250"/>
      <c r="M307" s="251"/>
      <c r="N307" s="252"/>
      <c r="O307" s="252"/>
      <c r="P307" s="252"/>
      <c r="Q307" s="252"/>
      <c r="R307" s="252"/>
      <c r="S307" s="252"/>
      <c r="T307" s="253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4" t="s">
        <v>177</v>
      </c>
      <c r="AU307" s="254" t="s">
        <v>81</v>
      </c>
      <c r="AV307" s="14" t="s">
        <v>81</v>
      </c>
      <c r="AW307" s="14" t="s">
        <v>33</v>
      </c>
      <c r="AX307" s="14" t="s">
        <v>71</v>
      </c>
      <c r="AY307" s="254" t="s">
        <v>166</v>
      </c>
    </row>
    <row r="308" s="15" customFormat="1">
      <c r="A308" s="15"/>
      <c r="B308" s="255"/>
      <c r="C308" s="256"/>
      <c r="D308" s="235" t="s">
        <v>177</v>
      </c>
      <c r="E308" s="257" t="s">
        <v>19</v>
      </c>
      <c r="F308" s="258" t="s">
        <v>180</v>
      </c>
      <c r="G308" s="256"/>
      <c r="H308" s="259">
        <v>296.10199999999998</v>
      </c>
      <c r="I308" s="260"/>
      <c r="J308" s="256"/>
      <c r="K308" s="256"/>
      <c r="L308" s="261"/>
      <c r="M308" s="262"/>
      <c r="N308" s="263"/>
      <c r="O308" s="263"/>
      <c r="P308" s="263"/>
      <c r="Q308" s="263"/>
      <c r="R308" s="263"/>
      <c r="S308" s="263"/>
      <c r="T308" s="264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65" t="s">
        <v>177</v>
      </c>
      <c r="AU308" s="265" t="s">
        <v>81</v>
      </c>
      <c r="AV308" s="15" t="s">
        <v>173</v>
      </c>
      <c r="AW308" s="15" t="s">
        <v>33</v>
      </c>
      <c r="AX308" s="15" t="s">
        <v>79</v>
      </c>
      <c r="AY308" s="265" t="s">
        <v>166</v>
      </c>
    </row>
    <row r="309" s="2" customFormat="1" ht="16.5" customHeight="1">
      <c r="A309" s="41"/>
      <c r="B309" s="42"/>
      <c r="C309" s="283" t="s">
        <v>627</v>
      </c>
      <c r="D309" s="283" t="s">
        <v>392</v>
      </c>
      <c r="E309" s="284" t="s">
        <v>716</v>
      </c>
      <c r="F309" s="285" t="s">
        <v>717</v>
      </c>
      <c r="G309" s="286" t="s">
        <v>234</v>
      </c>
      <c r="H309" s="287">
        <v>0.25</v>
      </c>
      <c r="I309" s="288"/>
      <c r="J309" s="289">
        <f>ROUND(I309*H309,2)</f>
        <v>0</v>
      </c>
      <c r="K309" s="285" t="s">
        <v>172</v>
      </c>
      <c r="L309" s="290"/>
      <c r="M309" s="291" t="s">
        <v>19</v>
      </c>
      <c r="N309" s="292" t="s">
        <v>42</v>
      </c>
      <c r="O309" s="87"/>
      <c r="P309" s="224">
        <f>O309*H309</f>
        <v>0</v>
      </c>
      <c r="Q309" s="224">
        <v>1</v>
      </c>
      <c r="R309" s="224">
        <f>Q309*H309</f>
        <v>0.25</v>
      </c>
      <c r="S309" s="224">
        <v>0</v>
      </c>
      <c r="T309" s="225">
        <f>S309*H309</f>
        <v>0</v>
      </c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R309" s="226" t="s">
        <v>395</v>
      </c>
      <c r="AT309" s="226" t="s">
        <v>392</v>
      </c>
      <c r="AU309" s="226" t="s">
        <v>81</v>
      </c>
      <c r="AY309" s="20" t="s">
        <v>166</v>
      </c>
      <c r="BE309" s="227">
        <f>IF(N309="základní",J309,0)</f>
        <v>0</v>
      </c>
      <c r="BF309" s="227">
        <f>IF(N309="snížená",J309,0)</f>
        <v>0</v>
      </c>
      <c r="BG309" s="227">
        <f>IF(N309="zákl. přenesená",J309,0)</f>
        <v>0</v>
      </c>
      <c r="BH309" s="227">
        <f>IF(N309="sníž. přenesená",J309,0)</f>
        <v>0</v>
      </c>
      <c r="BI309" s="227">
        <f>IF(N309="nulová",J309,0)</f>
        <v>0</v>
      </c>
      <c r="BJ309" s="20" t="s">
        <v>79</v>
      </c>
      <c r="BK309" s="227">
        <f>ROUND(I309*H309,2)</f>
        <v>0</v>
      </c>
      <c r="BL309" s="20" t="s">
        <v>315</v>
      </c>
      <c r="BM309" s="226" t="s">
        <v>851</v>
      </c>
    </row>
    <row r="310" s="13" customFormat="1">
      <c r="A310" s="13"/>
      <c r="B310" s="233"/>
      <c r="C310" s="234"/>
      <c r="D310" s="235" t="s">
        <v>177</v>
      </c>
      <c r="E310" s="236" t="s">
        <v>19</v>
      </c>
      <c r="F310" s="237" t="s">
        <v>784</v>
      </c>
      <c r="G310" s="234"/>
      <c r="H310" s="236" t="s">
        <v>19</v>
      </c>
      <c r="I310" s="238"/>
      <c r="J310" s="234"/>
      <c r="K310" s="234"/>
      <c r="L310" s="239"/>
      <c r="M310" s="240"/>
      <c r="N310" s="241"/>
      <c r="O310" s="241"/>
      <c r="P310" s="241"/>
      <c r="Q310" s="241"/>
      <c r="R310" s="241"/>
      <c r="S310" s="241"/>
      <c r="T310" s="242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3" t="s">
        <v>177</v>
      </c>
      <c r="AU310" s="243" t="s">
        <v>81</v>
      </c>
      <c r="AV310" s="13" t="s">
        <v>79</v>
      </c>
      <c r="AW310" s="13" t="s">
        <v>33</v>
      </c>
      <c r="AX310" s="13" t="s">
        <v>71</v>
      </c>
      <c r="AY310" s="243" t="s">
        <v>166</v>
      </c>
    </row>
    <row r="311" s="13" customFormat="1">
      <c r="A311" s="13"/>
      <c r="B311" s="233"/>
      <c r="C311" s="234"/>
      <c r="D311" s="235" t="s">
        <v>177</v>
      </c>
      <c r="E311" s="236" t="s">
        <v>19</v>
      </c>
      <c r="F311" s="237" t="s">
        <v>709</v>
      </c>
      <c r="G311" s="234"/>
      <c r="H311" s="236" t="s">
        <v>19</v>
      </c>
      <c r="I311" s="238"/>
      <c r="J311" s="234"/>
      <c r="K311" s="234"/>
      <c r="L311" s="239"/>
      <c r="M311" s="240"/>
      <c r="N311" s="241"/>
      <c r="O311" s="241"/>
      <c r="P311" s="241"/>
      <c r="Q311" s="241"/>
      <c r="R311" s="241"/>
      <c r="S311" s="241"/>
      <c r="T311" s="242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3" t="s">
        <v>177</v>
      </c>
      <c r="AU311" s="243" t="s">
        <v>81</v>
      </c>
      <c r="AV311" s="13" t="s">
        <v>79</v>
      </c>
      <c r="AW311" s="13" t="s">
        <v>33</v>
      </c>
      <c r="AX311" s="13" t="s">
        <v>71</v>
      </c>
      <c r="AY311" s="243" t="s">
        <v>166</v>
      </c>
    </row>
    <row r="312" s="13" customFormat="1">
      <c r="A312" s="13"/>
      <c r="B312" s="233"/>
      <c r="C312" s="234"/>
      <c r="D312" s="235" t="s">
        <v>177</v>
      </c>
      <c r="E312" s="236" t="s">
        <v>19</v>
      </c>
      <c r="F312" s="237" t="s">
        <v>710</v>
      </c>
      <c r="G312" s="234"/>
      <c r="H312" s="236" t="s">
        <v>19</v>
      </c>
      <c r="I312" s="238"/>
      <c r="J312" s="234"/>
      <c r="K312" s="234"/>
      <c r="L312" s="239"/>
      <c r="M312" s="240"/>
      <c r="N312" s="241"/>
      <c r="O312" s="241"/>
      <c r="P312" s="241"/>
      <c r="Q312" s="241"/>
      <c r="R312" s="241"/>
      <c r="S312" s="241"/>
      <c r="T312" s="242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3" t="s">
        <v>177</v>
      </c>
      <c r="AU312" s="243" t="s">
        <v>81</v>
      </c>
      <c r="AV312" s="13" t="s">
        <v>79</v>
      </c>
      <c r="AW312" s="13" t="s">
        <v>33</v>
      </c>
      <c r="AX312" s="13" t="s">
        <v>71</v>
      </c>
      <c r="AY312" s="243" t="s">
        <v>166</v>
      </c>
    </row>
    <row r="313" s="14" customFormat="1">
      <c r="A313" s="14"/>
      <c r="B313" s="244"/>
      <c r="C313" s="245"/>
      <c r="D313" s="235" t="s">
        <v>177</v>
      </c>
      <c r="E313" s="246" t="s">
        <v>19</v>
      </c>
      <c r="F313" s="247" t="s">
        <v>852</v>
      </c>
      <c r="G313" s="245"/>
      <c r="H313" s="248">
        <v>0.25</v>
      </c>
      <c r="I313" s="249"/>
      <c r="J313" s="245"/>
      <c r="K313" s="245"/>
      <c r="L313" s="250"/>
      <c r="M313" s="251"/>
      <c r="N313" s="252"/>
      <c r="O313" s="252"/>
      <c r="P313" s="252"/>
      <c r="Q313" s="252"/>
      <c r="R313" s="252"/>
      <c r="S313" s="252"/>
      <c r="T313" s="253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4" t="s">
        <v>177</v>
      </c>
      <c r="AU313" s="254" t="s">
        <v>81</v>
      </c>
      <c r="AV313" s="14" t="s">
        <v>81</v>
      </c>
      <c r="AW313" s="14" t="s">
        <v>33</v>
      </c>
      <c r="AX313" s="14" t="s">
        <v>71</v>
      </c>
      <c r="AY313" s="254" t="s">
        <v>166</v>
      </c>
    </row>
    <row r="314" s="15" customFormat="1">
      <c r="A314" s="15"/>
      <c r="B314" s="255"/>
      <c r="C314" s="256"/>
      <c r="D314" s="235" t="s">
        <v>177</v>
      </c>
      <c r="E314" s="257" t="s">
        <v>19</v>
      </c>
      <c r="F314" s="258" t="s">
        <v>180</v>
      </c>
      <c r="G314" s="256"/>
      <c r="H314" s="259">
        <v>0.25</v>
      </c>
      <c r="I314" s="260"/>
      <c r="J314" s="256"/>
      <c r="K314" s="256"/>
      <c r="L314" s="261"/>
      <c r="M314" s="262"/>
      <c r="N314" s="263"/>
      <c r="O314" s="263"/>
      <c r="P314" s="263"/>
      <c r="Q314" s="263"/>
      <c r="R314" s="263"/>
      <c r="S314" s="263"/>
      <c r="T314" s="264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T314" s="265" t="s">
        <v>177</v>
      </c>
      <c r="AU314" s="265" t="s">
        <v>81</v>
      </c>
      <c r="AV314" s="15" t="s">
        <v>173</v>
      </c>
      <c r="AW314" s="15" t="s">
        <v>33</v>
      </c>
      <c r="AX314" s="15" t="s">
        <v>79</v>
      </c>
      <c r="AY314" s="265" t="s">
        <v>166</v>
      </c>
    </row>
    <row r="315" s="2" customFormat="1" ht="16.5" customHeight="1">
      <c r="A315" s="41"/>
      <c r="B315" s="42"/>
      <c r="C315" s="283" t="s">
        <v>633</v>
      </c>
      <c r="D315" s="283" t="s">
        <v>392</v>
      </c>
      <c r="E315" s="284" t="s">
        <v>724</v>
      </c>
      <c r="F315" s="285" t="s">
        <v>725</v>
      </c>
      <c r="G315" s="286" t="s">
        <v>234</v>
      </c>
      <c r="H315" s="287">
        <v>0.045999999999999999</v>
      </c>
      <c r="I315" s="288"/>
      <c r="J315" s="289">
        <f>ROUND(I315*H315,2)</f>
        <v>0</v>
      </c>
      <c r="K315" s="285" t="s">
        <v>172</v>
      </c>
      <c r="L315" s="290"/>
      <c r="M315" s="291" t="s">
        <v>19</v>
      </c>
      <c r="N315" s="292" t="s">
        <v>42</v>
      </c>
      <c r="O315" s="87"/>
      <c r="P315" s="224">
        <f>O315*H315</f>
        <v>0</v>
      </c>
      <c r="Q315" s="224">
        <v>1</v>
      </c>
      <c r="R315" s="224">
        <f>Q315*H315</f>
        <v>0.045999999999999999</v>
      </c>
      <c r="S315" s="224">
        <v>0</v>
      </c>
      <c r="T315" s="225">
        <f>S315*H315</f>
        <v>0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226" t="s">
        <v>395</v>
      </c>
      <c r="AT315" s="226" t="s">
        <v>392</v>
      </c>
      <c r="AU315" s="226" t="s">
        <v>81</v>
      </c>
      <c r="AY315" s="20" t="s">
        <v>166</v>
      </c>
      <c r="BE315" s="227">
        <f>IF(N315="základní",J315,0)</f>
        <v>0</v>
      </c>
      <c r="BF315" s="227">
        <f>IF(N315="snížená",J315,0)</f>
        <v>0</v>
      </c>
      <c r="BG315" s="227">
        <f>IF(N315="zákl. přenesená",J315,0)</f>
        <v>0</v>
      </c>
      <c r="BH315" s="227">
        <f>IF(N315="sníž. přenesená",J315,0)</f>
        <v>0</v>
      </c>
      <c r="BI315" s="227">
        <f>IF(N315="nulová",J315,0)</f>
        <v>0</v>
      </c>
      <c r="BJ315" s="20" t="s">
        <v>79</v>
      </c>
      <c r="BK315" s="227">
        <f>ROUND(I315*H315,2)</f>
        <v>0</v>
      </c>
      <c r="BL315" s="20" t="s">
        <v>315</v>
      </c>
      <c r="BM315" s="226" t="s">
        <v>853</v>
      </c>
    </row>
    <row r="316" s="13" customFormat="1">
      <c r="A316" s="13"/>
      <c r="B316" s="233"/>
      <c r="C316" s="234"/>
      <c r="D316" s="235" t="s">
        <v>177</v>
      </c>
      <c r="E316" s="236" t="s">
        <v>19</v>
      </c>
      <c r="F316" s="237" t="s">
        <v>784</v>
      </c>
      <c r="G316" s="234"/>
      <c r="H316" s="236" t="s">
        <v>19</v>
      </c>
      <c r="I316" s="238"/>
      <c r="J316" s="234"/>
      <c r="K316" s="234"/>
      <c r="L316" s="239"/>
      <c r="M316" s="240"/>
      <c r="N316" s="241"/>
      <c r="O316" s="241"/>
      <c r="P316" s="241"/>
      <c r="Q316" s="241"/>
      <c r="R316" s="241"/>
      <c r="S316" s="241"/>
      <c r="T316" s="242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3" t="s">
        <v>177</v>
      </c>
      <c r="AU316" s="243" t="s">
        <v>81</v>
      </c>
      <c r="AV316" s="13" t="s">
        <v>79</v>
      </c>
      <c r="AW316" s="13" t="s">
        <v>33</v>
      </c>
      <c r="AX316" s="13" t="s">
        <v>71</v>
      </c>
      <c r="AY316" s="243" t="s">
        <v>166</v>
      </c>
    </row>
    <row r="317" s="13" customFormat="1">
      <c r="A317" s="13"/>
      <c r="B317" s="233"/>
      <c r="C317" s="234"/>
      <c r="D317" s="235" t="s">
        <v>177</v>
      </c>
      <c r="E317" s="236" t="s">
        <v>19</v>
      </c>
      <c r="F317" s="237" t="s">
        <v>709</v>
      </c>
      <c r="G317" s="234"/>
      <c r="H317" s="236" t="s">
        <v>19</v>
      </c>
      <c r="I317" s="238"/>
      <c r="J317" s="234"/>
      <c r="K317" s="234"/>
      <c r="L317" s="239"/>
      <c r="M317" s="240"/>
      <c r="N317" s="241"/>
      <c r="O317" s="241"/>
      <c r="P317" s="241"/>
      <c r="Q317" s="241"/>
      <c r="R317" s="241"/>
      <c r="S317" s="241"/>
      <c r="T317" s="242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3" t="s">
        <v>177</v>
      </c>
      <c r="AU317" s="243" t="s">
        <v>81</v>
      </c>
      <c r="AV317" s="13" t="s">
        <v>79</v>
      </c>
      <c r="AW317" s="13" t="s">
        <v>33</v>
      </c>
      <c r="AX317" s="13" t="s">
        <v>71</v>
      </c>
      <c r="AY317" s="243" t="s">
        <v>166</v>
      </c>
    </row>
    <row r="318" s="13" customFormat="1">
      <c r="A318" s="13"/>
      <c r="B318" s="233"/>
      <c r="C318" s="234"/>
      <c r="D318" s="235" t="s">
        <v>177</v>
      </c>
      <c r="E318" s="236" t="s">
        <v>19</v>
      </c>
      <c r="F318" s="237" t="s">
        <v>714</v>
      </c>
      <c r="G318" s="234"/>
      <c r="H318" s="236" t="s">
        <v>19</v>
      </c>
      <c r="I318" s="238"/>
      <c r="J318" s="234"/>
      <c r="K318" s="234"/>
      <c r="L318" s="239"/>
      <c r="M318" s="240"/>
      <c r="N318" s="241"/>
      <c r="O318" s="241"/>
      <c r="P318" s="241"/>
      <c r="Q318" s="241"/>
      <c r="R318" s="241"/>
      <c r="S318" s="241"/>
      <c r="T318" s="242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3" t="s">
        <v>177</v>
      </c>
      <c r="AU318" s="243" t="s">
        <v>81</v>
      </c>
      <c r="AV318" s="13" t="s">
        <v>79</v>
      </c>
      <c r="AW318" s="13" t="s">
        <v>33</v>
      </c>
      <c r="AX318" s="13" t="s">
        <v>71</v>
      </c>
      <c r="AY318" s="243" t="s">
        <v>166</v>
      </c>
    </row>
    <row r="319" s="14" customFormat="1">
      <c r="A319" s="14"/>
      <c r="B319" s="244"/>
      <c r="C319" s="245"/>
      <c r="D319" s="235" t="s">
        <v>177</v>
      </c>
      <c r="E319" s="246" t="s">
        <v>19</v>
      </c>
      <c r="F319" s="247" t="s">
        <v>854</v>
      </c>
      <c r="G319" s="245"/>
      <c r="H319" s="248">
        <v>0.045999999999999999</v>
      </c>
      <c r="I319" s="249"/>
      <c r="J319" s="245"/>
      <c r="K319" s="245"/>
      <c r="L319" s="250"/>
      <c r="M319" s="251"/>
      <c r="N319" s="252"/>
      <c r="O319" s="252"/>
      <c r="P319" s="252"/>
      <c r="Q319" s="252"/>
      <c r="R319" s="252"/>
      <c r="S319" s="252"/>
      <c r="T319" s="253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4" t="s">
        <v>177</v>
      </c>
      <c r="AU319" s="254" t="s">
        <v>81</v>
      </c>
      <c r="AV319" s="14" t="s">
        <v>81</v>
      </c>
      <c r="AW319" s="14" t="s">
        <v>33</v>
      </c>
      <c r="AX319" s="14" t="s">
        <v>71</v>
      </c>
      <c r="AY319" s="254" t="s">
        <v>166</v>
      </c>
    </row>
    <row r="320" s="15" customFormat="1">
      <c r="A320" s="15"/>
      <c r="B320" s="255"/>
      <c r="C320" s="256"/>
      <c r="D320" s="235" t="s">
        <v>177</v>
      </c>
      <c r="E320" s="257" t="s">
        <v>19</v>
      </c>
      <c r="F320" s="258" t="s">
        <v>180</v>
      </c>
      <c r="G320" s="256"/>
      <c r="H320" s="259">
        <v>0.045999999999999999</v>
      </c>
      <c r="I320" s="260"/>
      <c r="J320" s="256"/>
      <c r="K320" s="256"/>
      <c r="L320" s="261"/>
      <c r="M320" s="262"/>
      <c r="N320" s="263"/>
      <c r="O320" s="263"/>
      <c r="P320" s="263"/>
      <c r="Q320" s="263"/>
      <c r="R320" s="263"/>
      <c r="S320" s="263"/>
      <c r="T320" s="264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65" t="s">
        <v>177</v>
      </c>
      <c r="AU320" s="265" t="s">
        <v>81</v>
      </c>
      <c r="AV320" s="15" t="s">
        <v>173</v>
      </c>
      <c r="AW320" s="15" t="s">
        <v>33</v>
      </c>
      <c r="AX320" s="15" t="s">
        <v>79</v>
      </c>
      <c r="AY320" s="265" t="s">
        <v>166</v>
      </c>
    </row>
    <row r="321" s="2" customFormat="1" ht="24.15" customHeight="1">
      <c r="A321" s="41"/>
      <c r="B321" s="42"/>
      <c r="C321" s="215" t="s">
        <v>639</v>
      </c>
      <c r="D321" s="215" t="s">
        <v>168</v>
      </c>
      <c r="E321" s="216" t="s">
        <v>402</v>
      </c>
      <c r="F321" s="217" t="s">
        <v>403</v>
      </c>
      <c r="G321" s="218" t="s">
        <v>234</v>
      </c>
      <c r="H321" s="219">
        <v>0.314</v>
      </c>
      <c r="I321" s="220"/>
      <c r="J321" s="221">
        <f>ROUND(I321*H321,2)</f>
        <v>0</v>
      </c>
      <c r="K321" s="217" t="s">
        <v>172</v>
      </c>
      <c r="L321" s="47"/>
      <c r="M321" s="222" t="s">
        <v>19</v>
      </c>
      <c r="N321" s="223" t="s">
        <v>42</v>
      </c>
      <c r="O321" s="87"/>
      <c r="P321" s="224">
        <f>O321*H321</f>
        <v>0</v>
      </c>
      <c r="Q321" s="224">
        <v>0</v>
      </c>
      <c r="R321" s="224">
        <f>Q321*H321</f>
        <v>0</v>
      </c>
      <c r="S321" s="224">
        <v>0</v>
      </c>
      <c r="T321" s="225">
        <f>S321*H321</f>
        <v>0</v>
      </c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R321" s="226" t="s">
        <v>315</v>
      </c>
      <c r="AT321" s="226" t="s">
        <v>168</v>
      </c>
      <c r="AU321" s="226" t="s">
        <v>81</v>
      </c>
      <c r="AY321" s="20" t="s">
        <v>166</v>
      </c>
      <c r="BE321" s="227">
        <f>IF(N321="základní",J321,0)</f>
        <v>0</v>
      </c>
      <c r="BF321" s="227">
        <f>IF(N321="snížená",J321,0)</f>
        <v>0</v>
      </c>
      <c r="BG321" s="227">
        <f>IF(N321="zákl. přenesená",J321,0)</f>
        <v>0</v>
      </c>
      <c r="BH321" s="227">
        <f>IF(N321="sníž. přenesená",J321,0)</f>
        <v>0</v>
      </c>
      <c r="BI321" s="227">
        <f>IF(N321="nulová",J321,0)</f>
        <v>0</v>
      </c>
      <c r="BJ321" s="20" t="s">
        <v>79</v>
      </c>
      <c r="BK321" s="227">
        <f>ROUND(I321*H321,2)</f>
        <v>0</v>
      </c>
      <c r="BL321" s="20" t="s">
        <v>315</v>
      </c>
      <c r="BM321" s="226" t="s">
        <v>855</v>
      </c>
    </row>
    <row r="322" s="2" customFormat="1">
      <c r="A322" s="41"/>
      <c r="B322" s="42"/>
      <c r="C322" s="43"/>
      <c r="D322" s="228" t="s">
        <v>175</v>
      </c>
      <c r="E322" s="43"/>
      <c r="F322" s="229" t="s">
        <v>405</v>
      </c>
      <c r="G322" s="43"/>
      <c r="H322" s="43"/>
      <c r="I322" s="230"/>
      <c r="J322" s="43"/>
      <c r="K322" s="43"/>
      <c r="L322" s="47"/>
      <c r="M322" s="231"/>
      <c r="N322" s="232"/>
      <c r="O322" s="87"/>
      <c r="P322" s="87"/>
      <c r="Q322" s="87"/>
      <c r="R322" s="87"/>
      <c r="S322" s="87"/>
      <c r="T322" s="88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0" t="s">
        <v>175</v>
      </c>
      <c r="AU322" s="20" t="s">
        <v>81</v>
      </c>
    </row>
    <row r="323" s="12" customFormat="1" ht="22.8" customHeight="1">
      <c r="A323" s="12"/>
      <c r="B323" s="199"/>
      <c r="C323" s="200"/>
      <c r="D323" s="201" t="s">
        <v>70</v>
      </c>
      <c r="E323" s="213" t="s">
        <v>406</v>
      </c>
      <c r="F323" s="213" t="s">
        <v>407</v>
      </c>
      <c r="G323" s="200"/>
      <c r="H323" s="200"/>
      <c r="I323" s="203"/>
      <c r="J323" s="214">
        <f>BK323</f>
        <v>0</v>
      </c>
      <c r="K323" s="200"/>
      <c r="L323" s="205"/>
      <c r="M323" s="206"/>
      <c r="N323" s="207"/>
      <c r="O323" s="207"/>
      <c r="P323" s="208">
        <f>SUM(P324:P330)</f>
        <v>0</v>
      </c>
      <c r="Q323" s="207"/>
      <c r="R323" s="208">
        <f>SUM(R324:R330)</f>
        <v>0.00094200000000000002</v>
      </c>
      <c r="S323" s="207"/>
      <c r="T323" s="209">
        <f>SUM(T324:T330)</f>
        <v>0</v>
      </c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R323" s="210" t="s">
        <v>81</v>
      </c>
      <c r="AT323" s="211" t="s">
        <v>70</v>
      </c>
      <c r="AU323" s="211" t="s">
        <v>79</v>
      </c>
      <c r="AY323" s="210" t="s">
        <v>166</v>
      </c>
      <c r="BK323" s="212">
        <f>SUM(BK324:BK330)</f>
        <v>0</v>
      </c>
    </row>
    <row r="324" s="2" customFormat="1" ht="16.5" customHeight="1">
      <c r="A324" s="41"/>
      <c r="B324" s="42"/>
      <c r="C324" s="215" t="s">
        <v>645</v>
      </c>
      <c r="D324" s="215" t="s">
        <v>168</v>
      </c>
      <c r="E324" s="216" t="s">
        <v>408</v>
      </c>
      <c r="F324" s="217" t="s">
        <v>409</v>
      </c>
      <c r="G324" s="218" t="s">
        <v>188</v>
      </c>
      <c r="H324" s="219">
        <v>7.8499999999999996</v>
      </c>
      <c r="I324" s="220"/>
      <c r="J324" s="221">
        <f>ROUND(I324*H324,2)</f>
        <v>0</v>
      </c>
      <c r="K324" s="217" t="s">
        <v>172</v>
      </c>
      <c r="L324" s="47"/>
      <c r="M324" s="222" t="s">
        <v>19</v>
      </c>
      <c r="N324" s="223" t="s">
        <v>42</v>
      </c>
      <c r="O324" s="87"/>
      <c r="P324" s="224">
        <f>O324*H324</f>
        <v>0</v>
      </c>
      <c r="Q324" s="224">
        <v>0.00012</v>
      </c>
      <c r="R324" s="224">
        <f>Q324*H324</f>
        <v>0.00094200000000000002</v>
      </c>
      <c r="S324" s="224">
        <v>0</v>
      </c>
      <c r="T324" s="225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26" t="s">
        <v>315</v>
      </c>
      <c r="AT324" s="226" t="s">
        <v>168</v>
      </c>
      <c r="AU324" s="226" t="s">
        <v>81</v>
      </c>
      <c r="AY324" s="20" t="s">
        <v>166</v>
      </c>
      <c r="BE324" s="227">
        <f>IF(N324="základní",J324,0)</f>
        <v>0</v>
      </c>
      <c r="BF324" s="227">
        <f>IF(N324="snížená",J324,0)</f>
        <v>0</v>
      </c>
      <c r="BG324" s="227">
        <f>IF(N324="zákl. přenesená",J324,0)</f>
        <v>0</v>
      </c>
      <c r="BH324" s="227">
        <f>IF(N324="sníž. přenesená",J324,0)</f>
        <v>0</v>
      </c>
      <c r="BI324" s="227">
        <f>IF(N324="nulová",J324,0)</f>
        <v>0</v>
      </c>
      <c r="BJ324" s="20" t="s">
        <v>79</v>
      </c>
      <c r="BK324" s="227">
        <f>ROUND(I324*H324,2)</f>
        <v>0</v>
      </c>
      <c r="BL324" s="20" t="s">
        <v>315</v>
      </c>
      <c r="BM324" s="226" t="s">
        <v>856</v>
      </c>
    </row>
    <row r="325" s="2" customFormat="1">
      <c r="A325" s="41"/>
      <c r="B325" s="42"/>
      <c r="C325" s="43"/>
      <c r="D325" s="228" t="s">
        <v>175</v>
      </c>
      <c r="E325" s="43"/>
      <c r="F325" s="229" t="s">
        <v>411</v>
      </c>
      <c r="G325" s="43"/>
      <c r="H325" s="43"/>
      <c r="I325" s="230"/>
      <c r="J325" s="43"/>
      <c r="K325" s="43"/>
      <c r="L325" s="47"/>
      <c r="M325" s="231"/>
      <c r="N325" s="232"/>
      <c r="O325" s="87"/>
      <c r="P325" s="87"/>
      <c r="Q325" s="87"/>
      <c r="R325" s="87"/>
      <c r="S325" s="87"/>
      <c r="T325" s="88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0" t="s">
        <v>175</v>
      </c>
      <c r="AU325" s="20" t="s">
        <v>81</v>
      </c>
    </row>
    <row r="326" s="13" customFormat="1">
      <c r="A326" s="13"/>
      <c r="B326" s="233"/>
      <c r="C326" s="234"/>
      <c r="D326" s="235" t="s">
        <v>177</v>
      </c>
      <c r="E326" s="236" t="s">
        <v>19</v>
      </c>
      <c r="F326" s="237" t="s">
        <v>784</v>
      </c>
      <c r="G326" s="234"/>
      <c r="H326" s="236" t="s">
        <v>19</v>
      </c>
      <c r="I326" s="238"/>
      <c r="J326" s="234"/>
      <c r="K326" s="234"/>
      <c r="L326" s="239"/>
      <c r="M326" s="240"/>
      <c r="N326" s="241"/>
      <c r="O326" s="241"/>
      <c r="P326" s="241"/>
      <c r="Q326" s="241"/>
      <c r="R326" s="241"/>
      <c r="S326" s="241"/>
      <c r="T326" s="242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3" t="s">
        <v>177</v>
      </c>
      <c r="AU326" s="243" t="s">
        <v>81</v>
      </c>
      <c r="AV326" s="13" t="s">
        <v>79</v>
      </c>
      <c r="AW326" s="13" t="s">
        <v>33</v>
      </c>
      <c r="AX326" s="13" t="s">
        <v>71</v>
      </c>
      <c r="AY326" s="243" t="s">
        <v>166</v>
      </c>
    </row>
    <row r="327" s="13" customFormat="1">
      <c r="A327" s="13"/>
      <c r="B327" s="233"/>
      <c r="C327" s="234"/>
      <c r="D327" s="235" t="s">
        <v>177</v>
      </c>
      <c r="E327" s="236" t="s">
        <v>19</v>
      </c>
      <c r="F327" s="237" t="s">
        <v>709</v>
      </c>
      <c r="G327" s="234"/>
      <c r="H327" s="236" t="s">
        <v>19</v>
      </c>
      <c r="I327" s="238"/>
      <c r="J327" s="234"/>
      <c r="K327" s="234"/>
      <c r="L327" s="239"/>
      <c r="M327" s="240"/>
      <c r="N327" s="241"/>
      <c r="O327" s="241"/>
      <c r="P327" s="241"/>
      <c r="Q327" s="241"/>
      <c r="R327" s="241"/>
      <c r="S327" s="241"/>
      <c r="T327" s="242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3" t="s">
        <v>177</v>
      </c>
      <c r="AU327" s="243" t="s">
        <v>81</v>
      </c>
      <c r="AV327" s="13" t="s">
        <v>79</v>
      </c>
      <c r="AW327" s="13" t="s">
        <v>33</v>
      </c>
      <c r="AX327" s="13" t="s">
        <v>71</v>
      </c>
      <c r="AY327" s="243" t="s">
        <v>166</v>
      </c>
    </row>
    <row r="328" s="13" customFormat="1">
      <c r="A328" s="13"/>
      <c r="B328" s="233"/>
      <c r="C328" s="234"/>
      <c r="D328" s="235" t="s">
        <v>177</v>
      </c>
      <c r="E328" s="236" t="s">
        <v>19</v>
      </c>
      <c r="F328" s="237" t="s">
        <v>710</v>
      </c>
      <c r="G328" s="234"/>
      <c r="H328" s="236" t="s">
        <v>19</v>
      </c>
      <c r="I328" s="238"/>
      <c r="J328" s="234"/>
      <c r="K328" s="234"/>
      <c r="L328" s="239"/>
      <c r="M328" s="240"/>
      <c r="N328" s="241"/>
      <c r="O328" s="241"/>
      <c r="P328" s="241"/>
      <c r="Q328" s="241"/>
      <c r="R328" s="241"/>
      <c r="S328" s="241"/>
      <c r="T328" s="242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43" t="s">
        <v>177</v>
      </c>
      <c r="AU328" s="243" t="s">
        <v>81</v>
      </c>
      <c r="AV328" s="13" t="s">
        <v>79</v>
      </c>
      <c r="AW328" s="13" t="s">
        <v>33</v>
      </c>
      <c r="AX328" s="13" t="s">
        <v>71</v>
      </c>
      <c r="AY328" s="243" t="s">
        <v>166</v>
      </c>
    </row>
    <row r="329" s="14" customFormat="1">
      <c r="A329" s="14"/>
      <c r="B329" s="244"/>
      <c r="C329" s="245"/>
      <c r="D329" s="235" t="s">
        <v>177</v>
      </c>
      <c r="E329" s="246" t="s">
        <v>19</v>
      </c>
      <c r="F329" s="247" t="s">
        <v>857</v>
      </c>
      <c r="G329" s="245"/>
      <c r="H329" s="248">
        <v>7.8499999999999996</v>
      </c>
      <c r="I329" s="249"/>
      <c r="J329" s="245"/>
      <c r="K329" s="245"/>
      <c r="L329" s="250"/>
      <c r="M329" s="251"/>
      <c r="N329" s="252"/>
      <c r="O329" s="252"/>
      <c r="P329" s="252"/>
      <c r="Q329" s="252"/>
      <c r="R329" s="252"/>
      <c r="S329" s="252"/>
      <c r="T329" s="253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54" t="s">
        <v>177</v>
      </c>
      <c r="AU329" s="254" t="s">
        <v>81</v>
      </c>
      <c r="AV329" s="14" t="s">
        <v>81</v>
      </c>
      <c r="AW329" s="14" t="s">
        <v>33</v>
      </c>
      <c r="AX329" s="14" t="s">
        <v>71</v>
      </c>
      <c r="AY329" s="254" t="s">
        <v>166</v>
      </c>
    </row>
    <row r="330" s="15" customFormat="1">
      <c r="A330" s="15"/>
      <c r="B330" s="255"/>
      <c r="C330" s="256"/>
      <c r="D330" s="235" t="s">
        <v>177</v>
      </c>
      <c r="E330" s="257" t="s">
        <v>19</v>
      </c>
      <c r="F330" s="258" t="s">
        <v>180</v>
      </c>
      <c r="G330" s="256"/>
      <c r="H330" s="259">
        <v>7.8499999999999996</v>
      </c>
      <c r="I330" s="260"/>
      <c r="J330" s="256"/>
      <c r="K330" s="256"/>
      <c r="L330" s="261"/>
      <c r="M330" s="262"/>
      <c r="N330" s="263"/>
      <c r="O330" s="263"/>
      <c r="P330" s="263"/>
      <c r="Q330" s="263"/>
      <c r="R330" s="263"/>
      <c r="S330" s="263"/>
      <c r="T330" s="264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T330" s="265" t="s">
        <v>177</v>
      </c>
      <c r="AU330" s="265" t="s">
        <v>81</v>
      </c>
      <c r="AV330" s="15" t="s">
        <v>173</v>
      </c>
      <c r="AW330" s="15" t="s">
        <v>33</v>
      </c>
      <c r="AX330" s="15" t="s">
        <v>79</v>
      </c>
      <c r="AY330" s="265" t="s">
        <v>166</v>
      </c>
    </row>
    <row r="331" s="12" customFormat="1" ht="22.8" customHeight="1">
      <c r="A331" s="12"/>
      <c r="B331" s="199"/>
      <c r="C331" s="200"/>
      <c r="D331" s="201" t="s">
        <v>70</v>
      </c>
      <c r="E331" s="213" t="s">
        <v>413</v>
      </c>
      <c r="F331" s="213" t="s">
        <v>414</v>
      </c>
      <c r="G331" s="200"/>
      <c r="H331" s="200"/>
      <c r="I331" s="203"/>
      <c r="J331" s="214">
        <f>BK331</f>
        <v>0</v>
      </c>
      <c r="K331" s="200"/>
      <c r="L331" s="205"/>
      <c r="M331" s="206"/>
      <c r="N331" s="207"/>
      <c r="O331" s="207"/>
      <c r="P331" s="208">
        <f>SUM(P332:P352)</f>
        <v>0</v>
      </c>
      <c r="Q331" s="207"/>
      <c r="R331" s="208">
        <f>SUM(R332:R352)</f>
        <v>0.015150499999999999</v>
      </c>
      <c r="S331" s="207"/>
      <c r="T331" s="209">
        <f>SUM(T332:T352)</f>
        <v>0</v>
      </c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R331" s="210" t="s">
        <v>81</v>
      </c>
      <c r="AT331" s="211" t="s">
        <v>70</v>
      </c>
      <c r="AU331" s="211" t="s">
        <v>79</v>
      </c>
      <c r="AY331" s="210" t="s">
        <v>166</v>
      </c>
      <c r="BK331" s="212">
        <f>SUM(BK332:BK352)</f>
        <v>0</v>
      </c>
    </row>
    <row r="332" s="2" customFormat="1" ht="24.15" customHeight="1">
      <c r="A332" s="41"/>
      <c r="B332" s="42"/>
      <c r="C332" s="215" t="s">
        <v>395</v>
      </c>
      <c r="D332" s="215" t="s">
        <v>168</v>
      </c>
      <c r="E332" s="216" t="s">
        <v>415</v>
      </c>
      <c r="F332" s="217" t="s">
        <v>416</v>
      </c>
      <c r="G332" s="218" t="s">
        <v>188</v>
      </c>
      <c r="H332" s="219">
        <v>7.8499999999999996</v>
      </c>
      <c r="I332" s="220"/>
      <c r="J332" s="221">
        <f>ROUND(I332*H332,2)</f>
        <v>0</v>
      </c>
      <c r="K332" s="217" t="s">
        <v>172</v>
      </c>
      <c r="L332" s="47"/>
      <c r="M332" s="222" t="s">
        <v>19</v>
      </c>
      <c r="N332" s="223" t="s">
        <v>42</v>
      </c>
      <c r="O332" s="87"/>
      <c r="P332" s="224">
        <f>O332*H332</f>
        <v>0</v>
      </c>
      <c r="Q332" s="224">
        <v>0</v>
      </c>
      <c r="R332" s="224">
        <f>Q332*H332</f>
        <v>0</v>
      </c>
      <c r="S332" s="224">
        <v>0</v>
      </c>
      <c r="T332" s="225">
        <f>S332*H332</f>
        <v>0</v>
      </c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R332" s="226" t="s">
        <v>315</v>
      </c>
      <c r="AT332" s="226" t="s">
        <v>168</v>
      </c>
      <c r="AU332" s="226" t="s">
        <v>81</v>
      </c>
      <c r="AY332" s="20" t="s">
        <v>166</v>
      </c>
      <c r="BE332" s="227">
        <f>IF(N332="základní",J332,0)</f>
        <v>0</v>
      </c>
      <c r="BF332" s="227">
        <f>IF(N332="snížená",J332,0)</f>
        <v>0</v>
      </c>
      <c r="BG332" s="227">
        <f>IF(N332="zákl. přenesená",J332,0)</f>
        <v>0</v>
      </c>
      <c r="BH332" s="227">
        <f>IF(N332="sníž. přenesená",J332,0)</f>
        <v>0</v>
      </c>
      <c r="BI332" s="227">
        <f>IF(N332="nulová",J332,0)</f>
        <v>0</v>
      </c>
      <c r="BJ332" s="20" t="s">
        <v>79</v>
      </c>
      <c r="BK332" s="227">
        <f>ROUND(I332*H332,2)</f>
        <v>0</v>
      </c>
      <c r="BL332" s="20" t="s">
        <v>315</v>
      </c>
      <c r="BM332" s="226" t="s">
        <v>858</v>
      </c>
    </row>
    <row r="333" s="2" customFormat="1">
      <c r="A333" s="41"/>
      <c r="B333" s="42"/>
      <c r="C333" s="43"/>
      <c r="D333" s="228" t="s">
        <v>175</v>
      </c>
      <c r="E333" s="43"/>
      <c r="F333" s="229" t="s">
        <v>418</v>
      </c>
      <c r="G333" s="43"/>
      <c r="H333" s="43"/>
      <c r="I333" s="230"/>
      <c r="J333" s="43"/>
      <c r="K333" s="43"/>
      <c r="L333" s="47"/>
      <c r="M333" s="231"/>
      <c r="N333" s="232"/>
      <c r="O333" s="87"/>
      <c r="P333" s="87"/>
      <c r="Q333" s="87"/>
      <c r="R333" s="87"/>
      <c r="S333" s="87"/>
      <c r="T333" s="88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0" t="s">
        <v>175</v>
      </c>
      <c r="AU333" s="20" t="s">
        <v>81</v>
      </c>
    </row>
    <row r="334" s="13" customFormat="1">
      <c r="A334" s="13"/>
      <c r="B334" s="233"/>
      <c r="C334" s="234"/>
      <c r="D334" s="235" t="s">
        <v>177</v>
      </c>
      <c r="E334" s="236" t="s">
        <v>19</v>
      </c>
      <c r="F334" s="237" t="s">
        <v>784</v>
      </c>
      <c r="G334" s="234"/>
      <c r="H334" s="236" t="s">
        <v>19</v>
      </c>
      <c r="I334" s="238"/>
      <c r="J334" s="234"/>
      <c r="K334" s="234"/>
      <c r="L334" s="239"/>
      <c r="M334" s="240"/>
      <c r="N334" s="241"/>
      <c r="O334" s="241"/>
      <c r="P334" s="241"/>
      <c r="Q334" s="241"/>
      <c r="R334" s="241"/>
      <c r="S334" s="241"/>
      <c r="T334" s="242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3" t="s">
        <v>177</v>
      </c>
      <c r="AU334" s="243" t="s">
        <v>81</v>
      </c>
      <c r="AV334" s="13" t="s">
        <v>79</v>
      </c>
      <c r="AW334" s="13" t="s">
        <v>33</v>
      </c>
      <c r="AX334" s="13" t="s">
        <v>71</v>
      </c>
      <c r="AY334" s="243" t="s">
        <v>166</v>
      </c>
    </row>
    <row r="335" s="13" customFormat="1">
      <c r="A335" s="13"/>
      <c r="B335" s="233"/>
      <c r="C335" s="234"/>
      <c r="D335" s="235" t="s">
        <v>177</v>
      </c>
      <c r="E335" s="236" t="s">
        <v>19</v>
      </c>
      <c r="F335" s="237" t="s">
        <v>709</v>
      </c>
      <c r="G335" s="234"/>
      <c r="H335" s="236" t="s">
        <v>19</v>
      </c>
      <c r="I335" s="238"/>
      <c r="J335" s="234"/>
      <c r="K335" s="234"/>
      <c r="L335" s="239"/>
      <c r="M335" s="240"/>
      <c r="N335" s="241"/>
      <c r="O335" s="241"/>
      <c r="P335" s="241"/>
      <c r="Q335" s="241"/>
      <c r="R335" s="241"/>
      <c r="S335" s="241"/>
      <c r="T335" s="242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3" t="s">
        <v>177</v>
      </c>
      <c r="AU335" s="243" t="s">
        <v>81</v>
      </c>
      <c r="AV335" s="13" t="s">
        <v>79</v>
      </c>
      <c r="AW335" s="13" t="s">
        <v>33</v>
      </c>
      <c r="AX335" s="13" t="s">
        <v>71</v>
      </c>
      <c r="AY335" s="243" t="s">
        <v>166</v>
      </c>
    </row>
    <row r="336" s="13" customFormat="1">
      <c r="A336" s="13"/>
      <c r="B336" s="233"/>
      <c r="C336" s="234"/>
      <c r="D336" s="235" t="s">
        <v>177</v>
      </c>
      <c r="E336" s="236" t="s">
        <v>19</v>
      </c>
      <c r="F336" s="237" t="s">
        <v>710</v>
      </c>
      <c r="G336" s="234"/>
      <c r="H336" s="236" t="s">
        <v>19</v>
      </c>
      <c r="I336" s="238"/>
      <c r="J336" s="234"/>
      <c r="K336" s="234"/>
      <c r="L336" s="239"/>
      <c r="M336" s="240"/>
      <c r="N336" s="241"/>
      <c r="O336" s="241"/>
      <c r="P336" s="241"/>
      <c r="Q336" s="241"/>
      <c r="R336" s="241"/>
      <c r="S336" s="241"/>
      <c r="T336" s="242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3" t="s">
        <v>177</v>
      </c>
      <c r="AU336" s="243" t="s">
        <v>81</v>
      </c>
      <c r="AV336" s="13" t="s">
        <v>79</v>
      </c>
      <c r="AW336" s="13" t="s">
        <v>33</v>
      </c>
      <c r="AX336" s="13" t="s">
        <v>71</v>
      </c>
      <c r="AY336" s="243" t="s">
        <v>166</v>
      </c>
    </row>
    <row r="337" s="14" customFormat="1">
      <c r="A337" s="14"/>
      <c r="B337" s="244"/>
      <c r="C337" s="245"/>
      <c r="D337" s="235" t="s">
        <v>177</v>
      </c>
      <c r="E337" s="246" t="s">
        <v>19</v>
      </c>
      <c r="F337" s="247" t="s">
        <v>857</v>
      </c>
      <c r="G337" s="245"/>
      <c r="H337" s="248">
        <v>7.8499999999999996</v>
      </c>
      <c r="I337" s="249"/>
      <c r="J337" s="245"/>
      <c r="K337" s="245"/>
      <c r="L337" s="250"/>
      <c r="M337" s="251"/>
      <c r="N337" s="252"/>
      <c r="O337" s="252"/>
      <c r="P337" s="252"/>
      <c r="Q337" s="252"/>
      <c r="R337" s="252"/>
      <c r="S337" s="252"/>
      <c r="T337" s="253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4" t="s">
        <v>177</v>
      </c>
      <c r="AU337" s="254" t="s">
        <v>81</v>
      </c>
      <c r="AV337" s="14" t="s">
        <v>81</v>
      </c>
      <c r="AW337" s="14" t="s">
        <v>33</v>
      </c>
      <c r="AX337" s="14" t="s">
        <v>71</v>
      </c>
      <c r="AY337" s="254" t="s">
        <v>166</v>
      </c>
    </row>
    <row r="338" s="15" customFormat="1">
      <c r="A338" s="15"/>
      <c r="B338" s="255"/>
      <c r="C338" s="256"/>
      <c r="D338" s="235" t="s">
        <v>177</v>
      </c>
      <c r="E338" s="257" t="s">
        <v>19</v>
      </c>
      <c r="F338" s="258" t="s">
        <v>180</v>
      </c>
      <c r="G338" s="256"/>
      <c r="H338" s="259">
        <v>7.8499999999999996</v>
      </c>
      <c r="I338" s="260"/>
      <c r="J338" s="256"/>
      <c r="K338" s="256"/>
      <c r="L338" s="261"/>
      <c r="M338" s="262"/>
      <c r="N338" s="263"/>
      <c r="O338" s="263"/>
      <c r="P338" s="263"/>
      <c r="Q338" s="263"/>
      <c r="R338" s="263"/>
      <c r="S338" s="263"/>
      <c r="T338" s="264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T338" s="265" t="s">
        <v>177</v>
      </c>
      <c r="AU338" s="265" t="s">
        <v>81</v>
      </c>
      <c r="AV338" s="15" t="s">
        <v>173</v>
      </c>
      <c r="AW338" s="15" t="s">
        <v>33</v>
      </c>
      <c r="AX338" s="15" t="s">
        <v>79</v>
      </c>
      <c r="AY338" s="265" t="s">
        <v>166</v>
      </c>
    </row>
    <row r="339" s="2" customFormat="1" ht="16.5" customHeight="1">
      <c r="A339" s="41"/>
      <c r="B339" s="42"/>
      <c r="C339" s="215" t="s">
        <v>651</v>
      </c>
      <c r="D339" s="215" t="s">
        <v>168</v>
      </c>
      <c r="E339" s="216" t="s">
        <v>419</v>
      </c>
      <c r="F339" s="217" t="s">
        <v>420</v>
      </c>
      <c r="G339" s="218" t="s">
        <v>188</v>
      </c>
      <c r="H339" s="219">
        <v>7.8499999999999996</v>
      </c>
      <c r="I339" s="220"/>
      <c r="J339" s="221">
        <f>ROUND(I339*H339,2)</f>
        <v>0</v>
      </c>
      <c r="K339" s="217" t="s">
        <v>172</v>
      </c>
      <c r="L339" s="47"/>
      <c r="M339" s="222" t="s">
        <v>19</v>
      </c>
      <c r="N339" s="223" t="s">
        <v>42</v>
      </c>
      <c r="O339" s="87"/>
      <c r="P339" s="224">
        <f>O339*H339</f>
        <v>0</v>
      </c>
      <c r="Q339" s="224">
        <v>0</v>
      </c>
      <c r="R339" s="224">
        <f>Q339*H339</f>
        <v>0</v>
      </c>
      <c r="S339" s="224">
        <v>0</v>
      </c>
      <c r="T339" s="225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226" t="s">
        <v>315</v>
      </c>
      <c r="AT339" s="226" t="s">
        <v>168</v>
      </c>
      <c r="AU339" s="226" t="s">
        <v>81</v>
      </c>
      <c r="AY339" s="20" t="s">
        <v>166</v>
      </c>
      <c r="BE339" s="227">
        <f>IF(N339="základní",J339,0)</f>
        <v>0</v>
      </c>
      <c r="BF339" s="227">
        <f>IF(N339="snížená",J339,0)</f>
        <v>0</v>
      </c>
      <c r="BG339" s="227">
        <f>IF(N339="zákl. přenesená",J339,0)</f>
        <v>0</v>
      </c>
      <c r="BH339" s="227">
        <f>IF(N339="sníž. přenesená",J339,0)</f>
        <v>0</v>
      </c>
      <c r="BI339" s="227">
        <f>IF(N339="nulová",J339,0)</f>
        <v>0</v>
      </c>
      <c r="BJ339" s="20" t="s">
        <v>79</v>
      </c>
      <c r="BK339" s="227">
        <f>ROUND(I339*H339,2)</f>
        <v>0</v>
      </c>
      <c r="BL339" s="20" t="s">
        <v>315</v>
      </c>
      <c r="BM339" s="226" t="s">
        <v>859</v>
      </c>
    </row>
    <row r="340" s="2" customFormat="1">
      <c r="A340" s="41"/>
      <c r="B340" s="42"/>
      <c r="C340" s="43"/>
      <c r="D340" s="228" t="s">
        <v>175</v>
      </c>
      <c r="E340" s="43"/>
      <c r="F340" s="229" t="s">
        <v>422</v>
      </c>
      <c r="G340" s="43"/>
      <c r="H340" s="43"/>
      <c r="I340" s="230"/>
      <c r="J340" s="43"/>
      <c r="K340" s="43"/>
      <c r="L340" s="47"/>
      <c r="M340" s="231"/>
      <c r="N340" s="232"/>
      <c r="O340" s="87"/>
      <c r="P340" s="87"/>
      <c r="Q340" s="87"/>
      <c r="R340" s="87"/>
      <c r="S340" s="87"/>
      <c r="T340" s="88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T340" s="20" t="s">
        <v>175</v>
      </c>
      <c r="AU340" s="20" t="s">
        <v>81</v>
      </c>
    </row>
    <row r="341" s="13" customFormat="1">
      <c r="A341" s="13"/>
      <c r="B341" s="233"/>
      <c r="C341" s="234"/>
      <c r="D341" s="235" t="s">
        <v>177</v>
      </c>
      <c r="E341" s="236" t="s">
        <v>19</v>
      </c>
      <c r="F341" s="237" t="s">
        <v>784</v>
      </c>
      <c r="G341" s="234"/>
      <c r="H341" s="236" t="s">
        <v>19</v>
      </c>
      <c r="I341" s="238"/>
      <c r="J341" s="234"/>
      <c r="K341" s="234"/>
      <c r="L341" s="239"/>
      <c r="M341" s="240"/>
      <c r="N341" s="241"/>
      <c r="O341" s="241"/>
      <c r="P341" s="241"/>
      <c r="Q341" s="241"/>
      <c r="R341" s="241"/>
      <c r="S341" s="241"/>
      <c r="T341" s="242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3" t="s">
        <v>177</v>
      </c>
      <c r="AU341" s="243" t="s">
        <v>81</v>
      </c>
      <c r="AV341" s="13" t="s">
        <v>79</v>
      </c>
      <c r="AW341" s="13" t="s">
        <v>33</v>
      </c>
      <c r="AX341" s="13" t="s">
        <v>71</v>
      </c>
      <c r="AY341" s="243" t="s">
        <v>166</v>
      </c>
    </row>
    <row r="342" s="13" customFormat="1">
      <c r="A342" s="13"/>
      <c r="B342" s="233"/>
      <c r="C342" s="234"/>
      <c r="D342" s="235" t="s">
        <v>177</v>
      </c>
      <c r="E342" s="236" t="s">
        <v>19</v>
      </c>
      <c r="F342" s="237" t="s">
        <v>709</v>
      </c>
      <c r="G342" s="234"/>
      <c r="H342" s="236" t="s">
        <v>19</v>
      </c>
      <c r="I342" s="238"/>
      <c r="J342" s="234"/>
      <c r="K342" s="234"/>
      <c r="L342" s="239"/>
      <c r="M342" s="240"/>
      <c r="N342" s="241"/>
      <c r="O342" s="241"/>
      <c r="P342" s="241"/>
      <c r="Q342" s="241"/>
      <c r="R342" s="241"/>
      <c r="S342" s="241"/>
      <c r="T342" s="242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3" t="s">
        <v>177</v>
      </c>
      <c r="AU342" s="243" t="s">
        <v>81</v>
      </c>
      <c r="AV342" s="13" t="s">
        <v>79</v>
      </c>
      <c r="AW342" s="13" t="s">
        <v>33</v>
      </c>
      <c r="AX342" s="13" t="s">
        <v>71</v>
      </c>
      <c r="AY342" s="243" t="s">
        <v>166</v>
      </c>
    </row>
    <row r="343" s="13" customFormat="1">
      <c r="A343" s="13"/>
      <c r="B343" s="233"/>
      <c r="C343" s="234"/>
      <c r="D343" s="235" t="s">
        <v>177</v>
      </c>
      <c r="E343" s="236" t="s">
        <v>19</v>
      </c>
      <c r="F343" s="237" t="s">
        <v>710</v>
      </c>
      <c r="G343" s="234"/>
      <c r="H343" s="236" t="s">
        <v>19</v>
      </c>
      <c r="I343" s="238"/>
      <c r="J343" s="234"/>
      <c r="K343" s="234"/>
      <c r="L343" s="239"/>
      <c r="M343" s="240"/>
      <c r="N343" s="241"/>
      <c r="O343" s="241"/>
      <c r="P343" s="241"/>
      <c r="Q343" s="241"/>
      <c r="R343" s="241"/>
      <c r="S343" s="241"/>
      <c r="T343" s="242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3" t="s">
        <v>177</v>
      </c>
      <c r="AU343" s="243" t="s">
        <v>81</v>
      </c>
      <c r="AV343" s="13" t="s">
        <v>79</v>
      </c>
      <c r="AW343" s="13" t="s">
        <v>33</v>
      </c>
      <c r="AX343" s="13" t="s">
        <v>71</v>
      </c>
      <c r="AY343" s="243" t="s">
        <v>166</v>
      </c>
    </row>
    <row r="344" s="14" customFormat="1">
      <c r="A344" s="14"/>
      <c r="B344" s="244"/>
      <c r="C344" s="245"/>
      <c r="D344" s="235" t="s">
        <v>177</v>
      </c>
      <c r="E344" s="246" t="s">
        <v>19</v>
      </c>
      <c r="F344" s="247" t="s">
        <v>857</v>
      </c>
      <c r="G344" s="245"/>
      <c r="H344" s="248">
        <v>7.8499999999999996</v>
      </c>
      <c r="I344" s="249"/>
      <c r="J344" s="245"/>
      <c r="K344" s="245"/>
      <c r="L344" s="250"/>
      <c r="M344" s="251"/>
      <c r="N344" s="252"/>
      <c r="O344" s="252"/>
      <c r="P344" s="252"/>
      <c r="Q344" s="252"/>
      <c r="R344" s="252"/>
      <c r="S344" s="252"/>
      <c r="T344" s="253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4" t="s">
        <v>177</v>
      </c>
      <c r="AU344" s="254" t="s">
        <v>81</v>
      </c>
      <c r="AV344" s="14" t="s">
        <v>81</v>
      </c>
      <c r="AW344" s="14" t="s">
        <v>33</v>
      </c>
      <c r="AX344" s="14" t="s">
        <v>71</v>
      </c>
      <c r="AY344" s="254" t="s">
        <v>166</v>
      </c>
    </row>
    <row r="345" s="15" customFormat="1">
      <c r="A345" s="15"/>
      <c r="B345" s="255"/>
      <c r="C345" s="256"/>
      <c r="D345" s="235" t="s">
        <v>177</v>
      </c>
      <c r="E345" s="257" t="s">
        <v>19</v>
      </c>
      <c r="F345" s="258" t="s">
        <v>180</v>
      </c>
      <c r="G345" s="256"/>
      <c r="H345" s="259">
        <v>7.8499999999999996</v>
      </c>
      <c r="I345" s="260"/>
      <c r="J345" s="256"/>
      <c r="K345" s="256"/>
      <c r="L345" s="261"/>
      <c r="M345" s="262"/>
      <c r="N345" s="263"/>
      <c r="O345" s="263"/>
      <c r="P345" s="263"/>
      <c r="Q345" s="263"/>
      <c r="R345" s="263"/>
      <c r="S345" s="263"/>
      <c r="T345" s="264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T345" s="265" t="s">
        <v>177</v>
      </c>
      <c r="AU345" s="265" t="s">
        <v>81</v>
      </c>
      <c r="AV345" s="15" t="s">
        <v>173</v>
      </c>
      <c r="AW345" s="15" t="s">
        <v>33</v>
      </c>
      <c r="AX345" s="15" t="s">
        <v>79</v>
      </c>
      <c r="AY345" s="265" t="s">
        <v>166</v>
      </c>
    </row>
    <row r="346" s="2" customFormat="1" ht="16.5" customHeight="1">
      <c r="A346" s="41"/>
      <c r="B346" s="42"/>
      <c r="C346" s="215" t="s">
        <v>653</v>
      </c>
      <c r="D346" s="215" t="s">
        <v>168</v>
      </c>
      <c r="E346" s="216" t="s">
        <v>423</v>
      </c>
      <c r="F346" s="217" t="s">
        <v>424</v>
      </c>
      <c r="G346" s="218" t="s">
        <v>188</v>
      </c>
      <c r="H346" s="219">
        <v>7.8499999999999996</v>
      </c>
      <c r="I346" s="220"/>
      <c r="J346" s="221">
        <f>ROUND(I346*H346,2)</f>
        <v>0</v>
      </c>
      <c r="K346" s="217" t="s">
        <v>172</v>
      </c>
      <c r="L346" s="47"/>
      <c r="M346" s="222" t="s">
        <v>19</v>
      </c>
      <c r="N346" s="223" t="s">
        <v>42</v>
      </c>
      <c r="O346" s="87"/>
      <c r="P346" s="224">
        <f>O346*H346</f>
        <v>0</v>
      </c>
      <c r="Q346" s="224">
        <v>0.0019300000000000001</v>
      </c>
      <c r="R346" s="224">
        <f>Q346*H346</f>
        <v>0.015150499999999999</v>
      </c>
      <c r="S346" s="224">
        <v>0</v>
      </c>
      <c r="T346" s="225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6" t="s">
        <v>315</v>
      </c>
      <c r="AT346" s="226" t="s">
        <v>168</v>
      </c>
      <c r="AU346" s="226" t="s">
        <v>81</v>
      </c>
      <c r="AY346" s="20" t="s">
        <v>166</v>
      </c>
      <c r="BE346" s="227">
        <f>IF(N346="základní",J346,0)</f>
        <v>0</v>
      </c>
      <c r="BF346" s="227">
        <f>IF(N346="snížená",J346,0)</f>
        <v>0</v>
      </c>
      <c r="BG346" s="227">
        <f>IF(N346="zákl. přenesená",J346,0)</f>
        <v>0</v>
      </c>
      <c r="BH346" s="227">
        <f>IF(N346="sníž. přenesená",J346,0)</f>
        <v>0</v>
      </c>
      <c r="BI346" s="227">
        <f>IF(N346="nulová",J346,0)</f>
        <v>0</v>
      </c>
      <c r="BJ346" s="20" t="s">
        <v>79</v>
      </c>
      <c r="BK346" s="227">
        <f>ROUND(I346*H346,2)</f>
        <v>0</v>
      </c>
      <c r="BL346" s="20" t="s">
        <v>315</v>
      </c>
      <c r="BM346" s="226" t="s">
        <v>860</v>
      </c>
    </row>
    <row r="347" s="2" customFormat="1">
      <c r="A347" s="41"/>
      <c r="B347" s="42"/>
      <c r="C347" s="43"/>
      <c r="D347" s="228" t="s">
        <v>175</v>
      </c>
      <c r="E347" s="43"/>
      <c r="F347" s="229" t="s">
        <v>426</v>
      </c>
      <c r="G347" s="43"/>
      <c r="H347" s="43"/>
      <c r="I347" s="230"/>
      <c r="J347" s="43"/>
      <c r="K347" s="43"/>
      <c r="L347" s="47"/>
      <c r="M347" s="231"/>
      <c r="N347" s="232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175</v>
      </c>
      <c r="AU347" s="20" t="s">
        <v>81</v>
      </c>
    </row>
    <row r="348" s="13" customFormat="1">
      <c r="A348" s="13"/>
      <c r="B348" s="233"/>
      <c r="C348" s="234"/>
      <c r="D348" s="235" t="s">
        <v>177</v>
      </c>
      <c r="E348" s="236" t="s">
        <v>19</v>
      </c>
      <c r="F348" s="237" t="s">
        <v>784</v>
      </c>
      <c r="G348" s="234"/>
      <c r="H348" s="236" t="s">
        <v>19</v>
      </c>
      <c r="I348" s="238"/>
      <c r="J348" s="234"/>
      <c r="K348" s="234"/>
      <c r="L348" s="239"/>
      <c r="M348" s="240"/>
      <c r="N348" s="241"/>
      <c r="O348" s="241"/>
      <c r="P348" s="241"/>
      <c r="Q348" s="241"/>
      <c r="R348" s="241"/>
      <c r="S348" s="241"/>
      <c r="T348" s="242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3" t="s">
        <v>177</v>
      </c>
      <c r="AU348" s="243" t="s">
        <v>81</v>
      </c>
      <c r="AV348" s="13" t="s">
        <v>79</v>
      </c>
      <c r="AW348" s="13" t="s">
        <v>33</v>
      </c>
      <c r="AX348" s="13" t="s">
        <v>71</v>
      </c>
      <c r="AY348" s="243" t="s">
        <v>166</v>
      </c>
    </row>
    <row r="349" s="13" customFormat="1">
      <c r="A349" s="13"/>
      <c r="B349" s="233"/>
      <c r="C349" s="234"/>
      <c r="D349" s="235" t="s">
        <v>177</v>
      </c>
      <c r="E349" s="236" t="s">
        <v>19</v>
      </c>
      <c r="F349" s="237" t="s">
        <v>709</v>
      </c>
      <c r="G349" s="234"/>
      <c r="H349" s="236" t="s">
        <v>19</v>
      </c>
      <c r="I349" s="238"/>
      <c r="J349" s="234"/>
      <c r="K349" s="234"/>
      <c r="L349" s="239"/>
      <c r="M349" s="240"/>
      <c r="N349" s="241"/>
      <c r="O349" s="241"/>
      <c r="P349" s="241"/>
      <c r="Q349" s="241"/>
      <c r="R349" s="241"/>
      <c r="S349" s="241"/>
      <c r="T349" s="242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3" t="s">
        <v>177</v>
      </c>
      <c r="AU349" s="243" t="s">
        <v>81</v>
      </c>
      <c r="AV349" s="13" t="s">
        <v>79</v>
      </c>
      <c r="AW349" s="13" t="s">
        <v>33</v>
      </c>
      <c r="AX349" s="13" t="s">
        <v>71</v>
      </c>
      <c r="AY349" s="243" t="s">
        <v>166</v>
      </c>
    </row>
    <row r="350" s="13" customFormat="1">
      <c r="A350" s="13"/>
      <c r="B350" s="233"/>
      <c r="C350" s="234"/>
      <c r="D350" s="235" t="s">
        <v>177</v>
      </c>
      <c r="E350" s="236" t="s">
        <v>19</v>
      </c>
      <c r="F350" s="237" t="s">
        <v>710</v>
      </c>
      <c r="G350" s="234"/>
      <c r="H350" s="236" t="s">
        <v>19</v>
      </c>
      <c r="I350" s="238"/>
      <c r="J350" s="234"/>
      <c r="K350" s="234"/>
      <c r="L350" s="239"/>
      <c r="M350" s="240"/>
      <c r="N350" s="241"/>
      <c r="O350" s="241"/>
      <c r="P350" s="241"/>
      <c r="Q350" s="241"/>
      <c r="R350" s="241"/>
      <c r="S350" s="241"/>
      <c r="T350" s="242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3" t="s">
        <v>177</v>
      </c>
      <c r="AU350" s="243" t="s">
        <v>81</v>
      </c>
      <c r="AV350" s="13" t="s">
        <v>79</v>
      </c>
      <c r="AW350" s="13" t="s">
        <v>33</v>
      </c>
      <c r="AX350" s="13" t="s">
        <v>71</v>
      </c>
      <c r="AY350" s="243" t="s">
        <v>166</v>
      </c>
    </row>
    <row r="351" s="14" customFormat="1">
      <c r="A351" s="14"/>
      <c r="B351" s="244"/>
      <c r="C351" s="245"/>
      <c r="D351" s="235" t="s">
        <v>177</v>
      </c>
      <c r="E351" s="246" t="s">
        <v>19</v>
      </c>
      <c r="F351" s="247" t="s">
        <v>857</v>
      </c>
      <c r="G351" s="245"/>
      <c r="H351" s="248">
        <v>7.8499999999999996</v>
      </c>
      <c r="I351" s="249"/>
      <c r="J351" s="245"/>
      <c r="K351" s="245"/>
      <c r="L351" s="250"/>
      <c r="M351" s="251"/>
      <c r="N351" s="252"/>
      <c r="O351" s="252"/>
      <c r="P351" s="252"/>
      <c r="Q351" s="252"/>
      <c r="R351" s="252"/>
      <c r="S351" s="252"/>
      <c r="T351" s="253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54" t="s">
        <v>177</v>
      </c>
      <c r="AU351" s="254" t="s">
        <v>81</v>
      </c>
      <c r="AV351" s="14" t="s">
        <v>81</v>
      </c>
      <c r="AW351" s="14" t="s">
        <v>33</v>
      </c>
      <c r="AX351" s="14" t="s">
        <v>71</v>
      </c>
      <c r="AY351" s="254" t="s">
        <v>166</v>
      </c>
    </row>
    <row r="352" s="15" customFormat="1">
      <c r="A352" s="15"/>
      <c r="B352" s="255"/>
      <c r="C352" s="256"/>
      <c r="D352" s="235" t="s">
        <v>177</v>
      </c>
      <c r="E352" s="257" t="s">
        <v>19</v>
      </c>
      <c r="F352" s="258" t="s">
        <v>180</v>
      </c>
      <c r="G352" s="256"/>
      <c r="H352" s="259">
        <v>7.8499999999999996</v>
      </c>
      <c r="I352" s="260"/>
      <c r="J352" s="256"/>
      <c r="K352" s="256"/>
      <c r="L352" s="261"/>
      <c r="M352" s="262"/>
      <c r="N352" s="263"/>
      <c r="O352" s="263"/>
      <c r="P352" s="263"/>
      <c r="Q352" s="263"/>
      <c r="R352" s="263"/>
      <c r="S352" s="263"/>
      <c r="T352" s="264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65" t="s">
        <v>177</v>
      </c>
      <c r="AU352" s="265" t="s">
        <v>81</v>
      </c>
      <c r="AV352" s="15" t="s">
        <v>173</v>
      </c>
      <c r="AW352" s="15" t="s">
        <v>33</v>
      </c>
      <c r="AX352" s="15" t="s">
        <v>79</v>
      </c>
      <c r="AY352" s="265" t="s">
        <v>166</v>
      </c>
    </row>
    <row r="353" s="12" customFormat="1" ht="25.92" customHeight="1">
      <c r="A353" s="12"/>
      <c r="B353" s="199"/>
      <c r="C353" s="200"/>
      <c r="D353" s="201" t="s">
        <v>70</v>
      </c>
      <c r="E353" s="202" t="s">
        <v>342</v>
      </c>
      <c r="F353" s="202" t="s">
        <v>343</v>
      </c>
      <c r="G353" s="200"/>
      <c r="H353" s="200"/>
      <c r="I353" s="203"/>
      <c r="J353" s="204">
        <f>BK353</f>
        <v>0</v>
      </c>
      <c r="K353" s="200"/>
      <c r="L353" s="205"/>
      <c r="M353" s="206"/>
      <c r="N353" s="207"/>
      <c r="O353" s="207"/>
      <c r="P353" s="208">
        <f>P354</f>
        <v>0</v>
      </c>
      <c r="Q353" s="207"/>
      <c r="R353" s="208">
        <f>R354</f>
        <v>0</v>
      </c>
      <c r="S353" s="207"/>
      <c r="T353" s="209">
        <f>T354</f>
        <v>0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R353" s="210" t="s">
        <v>198</v>
      </c>
      <c r="AT353" s="211" t="s">
        <v>70</v>
      </c>
      <c r="AU353" s="211" t="s">
        <v>71</v>
      </c>
      <c r="AY353" s="210" t="s">
        <v>166</v>
      </c>
      <c r="BK353" s="212">
        <f>BK354</f>
        <v>0</v>
      </c>
    </row>
    <row r="354" s="2" customFormat="1" ht="16.5" customHeight="1">
      <c r="A354" s="41"/>
      <c r="B354" s="42"/>
      <c r="C354" s="215" t="s">
        <v>655</v>
      </c>
      <c r="D354" s="215" t="s">
        <v>168</v>
      </c>
      <c r="E354" s="216" t="s">
        <v>345</v>
      </c>
      <c r="F354" s="217" t="s">
        <v>346</v>
      </c>
      <c r="G354" s="218" t="s">
        <v>347</v>
      </c>
      <c r="H354" s="277"/>
      <c r="I354" s="220"/>
      <c r="J354" s="221">
        <f>ROUND(I354*H354,2)</f>
        <v>0</v>
      </c>
      <c r="K354" s="217" t="s">
        <v>19</v>
      </c>
      <c r="L354" s="47"/>
      <c r="M354" s="278" t="s">
        <v>19</v>
      </c>
      <c r="N354" s="279" t="s">
        <v>42</v>
      </c>
      <c r="O354" s="280"/>
      <c r="P354" s="281">
        <f>O354*H354</f>
        <v>0</v>
      </c>
      <c r="Q354" s="281">
        <v>0</v>
      </c>
      <c r="R354" s="281">
        <f>Q354*H354</f>
        <v>0</v>
      </c>
      <c r="S354" s="281">
        <v>0</v>
      </c>
      <c r="T354" s="282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173</v>
      </c>
      <c r="AT354" s="226" t="s">
        <v>168</v>
      </c>
      <c r="AU354" s="226" t="s">
        <v>79</v>
      </c>
      <c r="AY354" s="20" t="s">
        <v>166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79</v>
      </c>
      <c r="BK354" s="227">
        <f>ROUND(I354*H354,2)</f>
        <v>0</v>
      </c>
      <c r="BL354" s="20" t="s">
        <v>173</v>
      </c>
      <c r="BM354" s="226" t="s">
        <v>532</v>
      </c>
    </row>
    <row r="355" s="2" customFormat="1" ht="6.96" customHeight="1">
      <c r="A355" s="41"/>
      <c r="B355" s="62"/>
      <c r="C355" s="63"/>
      <c r="D355" s="63"/>
      <c r="E355" s="63"/>
      <c r="F355" s="63"/>
      <c r="G355" s="63"/>
      <c r="H355" s="63"/>
      <c r="I355" s="63"/>
      <c r="J355" s="63"/>
      <c r="K355" s="63"/>
      <c r="L355" s="47"/>
      <c r="M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</row>
  </sheetData>
  <sheetProtection sheet="1" autoFilter="0" formatColumns="0" formatRows="0" objects="1" scenarios="1" spinCount="100000" saltValue="v+WsVUxa0P+H+LTyqS/rcq8JRbCcr5FuiKP1N0x0jA7HTw+/0y+5ohVEWXU9ZP250oRIdv6E7/MJIYDMFAcarw==" hashValue="UpoNFd/ilFAl2/D7FHX4wTiRQbG6sqLA1IBi/F3uE3ecQFDNl6mcUabBsjWgmfecw+aeDQqo9GjREm+aDpDUDg==" algorithmName="SHA-512" password="CC35"/>
  <autoFilter ref="C96:K35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2/213141112"/>
    <hyperlink ref="F115" r:id="rId2" display="https://podminky.urs.cz/item/CS_URS_2025_02/213311151"/>
    <hyperlink ref="F123" r:id="rId3" display="https://podminky.urs.cz/item/CS_URS_2025_02/311321816"/>
    <hyperlink ref="F132" r:id="rId4" display="https://podminky.urs.cz/item/CS_URS_2025_02/311351121"/>
    <hyperlink ref="F141" r:id="rId5" display="https://podminky.urs.cz/item/CS_URS_2025_02/311351122"/>
    <hyperlink ref="F150" r:id="rId6" display="https://podminky.urs.cz/item/CS_URS_2025_02/311351911"/>
    <hyperlink ref="F159" r:id="rId7" display="https://podminky.urs.cz/item/CS_URS_2025_02/311361821"/>
    <hyperlink ref="F167" r:id="rId8" display="https://podminky.urs.cz/item/CS_URS_2025_02/413322727"/>
    <hyperlink ref="F174" r:id="rId9" display="https://podminky.urs.cz/item/CS_URS_2025_02/413351111"/>
    <hyperlink ref="F183" r:id="rId10" display="https://podminky.urs.cz/item/CS_URS_2025_02/413351112"/>
    <hyperlink ref="F192" r:id="rId11" display="https://podminky.urs.cz/item/CS_URS_2025_02/413351191"/>
    <hyperlink ref="F201" r:id="rId12" display="https://podminky.urs.cz/item/CS_URS_2025_02/413352111"/>
    <hyperlink ref="F209" r:id="rId13" display="https://podminky.urs.cz/item/CS_URS_2025_02/413352112"/>
    <hyperlink ref="F217" r:id="rId14" display="https://podminky.urs.cz/item/CS_URS_2025_02/413361821"/>
    <hyperlink ref="F225" r:id="rId15" display="https://podminky.urs.cz/item/CS_URS_2025_02/631311236"/>
    <hyperlink ref="F241" r:id="rId16" display="https://podminky.urs.cz/item/CS_URS_2025_02/631319175"/>
    <hyperlink ref="F248" r:id="rId17" display="https://podminky.urs.cz/item/CS_URS_2025_02/631351101"/>
    <hyperlink ref="F254" r:id="rId18" display="https://podminky.urs.cz/item/CS_URS_2025_02/631351102"/>
    <hyperlink ref="F260" r:id="rId19" display="https://podminky.urs.cz/item/CS_URS_2025_02/631362021"/>
    <hyperlink ref="F267" r:id="rId20" display="https://podminky.urs.cz/item/CS_URS_2025_02/632481213"/>
    <hyperlink ref="F274" r:id="rId21" display="https://podminky.urs.cz/item/CS_URS_2025_02/633991111"/>
    <hyperlink ref="F282" r:id="rId22" display="https://podminky.urs.cz/item/CS_URS_2025_02/953943121"/>
    <hyperlink ref="F297" r:id="rId23" display="https://podminky.urs.cz/item/CS_URS_2025_02/998011008"/>
    <hyperlink ref="F301" r:id="rId24" display="https://podminky.urs.cz/item/CS_URS_2025_02/767995112"/>
    <hyperlink ref="F322" r:id="rId25" display="https://podminky.urs.cz/item/CS_URS_2025_02/998767121"/>
    <hyperlink ref="F325" r:id="rId26" display="https://podminky.urs.cz/item/CS_URS_2025_02/783317101"/>
    <hyperlink ref="F333" r:id="rId27" display="https://podminky.urs.cz/item/CS_URS_2025_02/789111141"/>
    <hyperlink ref="F340" r:id="rId28" display="https://podminky.urs.cz/item/CS_URS_2025_02/789111260"/>
    <hyperlink ref="F347" r:id="rId29" display="https://podminky.urs.cz/item/CS_URS_2025_02/78941253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0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NTB\admin</dc:creator>
  <cp:lastModifiedBy>NTB\admin</cp:lastModifiedBy>
  <dcterms:created xsi:type="dcterms:W3CDTF">2025-09-25T14:34:20Z</dcterms:created>
  <dcterms:modified xsi:type="dcterms:W3CDTF">2025-09-25T14:34:39Z</dcterms:modified>
</cp:coreProperties>
</file>