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4175" tabRatio="500"/>
  </bookViews>
  <sheets>
    <sheet name="Zadanie" sheetId="3" r:id="rId1"/>
    <sheet name="Legenda" sheetId="8" r:id="rId2"/>
  </sheets>
  <definedNames>
    <definedName name="_xlnm._FilterDatabase">#REF!</definedName>
    <definedName name="fakt1R">#REF!</definedName>
    <definedName name="_xlnm.Print_Titles" localSheetId="0">Zadanie!$8:$10</definedName>
    <definedName name="_xlnm.Print_Area" localSheetId="1">Legenda!$A$1:$D$65</definedName>
    <definedName name="_xlnm.Print_Area" localSheetId="0">Zadanie!$A:$AH</definedName>
  </definedNames>
  <calcPr calcId="144525"/>
</workbook>
</file>

<file path=xl/calcChain.xml><?xml version="1.0" encoding="utf-8"?>
<calcChain xmlns="http://schemas.openxmlformats.org/spreadsheetml/2006/main">
  <c r="W95" i="3" l="1"/>
  <c r="E95" i="3"/>
  <c r="N95" i="3"/>
  <c r="L95" i="3"/>
  <c r="J95" i="3"/>
  <c r="I95" i="3"/>
  <c r="H95" i="3"/>
  <c r="W93" i="3"/>
  <c r="E93" i="3"/>
  <c r="N93" i="3"/>
  <c r="L93" i="3"/>
  <c r="J93" i="3"/>
  <c r="I93" i="3"/>
  <c r="H93" i="3"/>
  <c r="W91" i="3"/>
  <c r="E91" i="3"/>
  <c r="N91" i="3"/>
  <c r="L91" i="3"/>
  <c r="J91" i="3"/>
  <c r="I91" i="3"/>
  <c r="H91" i="3"/>
  <c r="N90" i="3"/>
  <c r="L90" i="3"/>
  <c r="J90" i="3"/>
  <c r="H90" i="3"/>
  <c r="W87" i="3"/>
  <c r="E87" i="3"/>
  <c r="N87" i="3"/>
  <c r="L87" i="3"/>
  <c r="J87" i="3"/>
  <c r="I87" i="3"/>
  <c r="H87" i="3"/>
  <c r="N86" i="3"/>
  <c r="L86" i="3"/>
  <c r="J86" i="3"/>
  <c r="H86" i="3"/>
  <c r="W82" i="3"/>
  <c r="E82" i="3"/>
  <c r="N82" i="3"/>
  <c r="L82" i="3"/>
  <c r="J82" i="3"/>
  <c r="I82" i="3"/>
  <c r="H82" i="3"/>
  <c r="W80" i="3"/>
  <c r="E80" i="3"/>
  <c r="N80" i="3"/>
  <c r="L80" i="3"/>
  <c r="J80" i="3"/>
  <c r="I80" i="3"/>
  <c r="H80" i="3"/>
  <c r="N79" i="3"/>
  <c r="L79" i="3"/>
  <c r="J79" i="3"/>
  <c r="H79" i="3"/>
  <c r="W76" i="3"/>
  <c r="E76" i="3"/>
  <c r="N76" i="3"/>
  <c r="L76" i="3"/>
  <c r="J76" i="3"/>
  <c r="I76" i="3"/>
  <c r="H76" i="3"/>
  <c r="N75" i="3"/>
  <c r="L75" i="3"/>
  <c r="J75" i="3"/>
  <c r="I75" i="3"/>
  <c r="N74" i="3"/>
  <c r="L74" i="3"/>
  <c r="J74" i="3"/>
  <c r="H74" i="3"/>
  <c r="N73" i="3"/>
  <c r="L73" i="3"/>
  <c r="J73" i="3"/>
  <c r="H73" i="3"/>
  <c r="N72" i="3"/>
  <c r="L72" i="3"/>
  <c r="J72" i="3"/>
  <c r="H72" i="3"/>
  <c r="N71" i="3"/>
  <c r="L71" i="3"/>
  <c r="J71" i="3"/>
  <c r="H71" i="3"/>
  <c r="N70" i="3"/>
  <c r="L70" i="3"/>
  <c r="J70" i="3"/>
  <c r="H70" i="3"/>
  <c r="N69" i="3"/>
  <c r="L69" i="3"/>
  <c r="J69" i="3"/>
  <c r="I69" i="3"/>
  <c r="N68" i="3"/>
  <c r="L68" i="3"/>
  <c r="J68" i="3"/>
  <c r="I68" i="3"/>
  <c r="N67" i="3"/>
  <c r="L67" i="3"/>
  <c r="J67" i="3"/>
  <c r="I67" i="3"/>
  <c r="N66" i="3"/>
  <c r="L66" i="3"/>
  <c r="J66" i="3"/>
  <c r="I66" i="3"/>
  <c r="N65" i="3"/>
  <c r="L65" i="3"/>
  <c r="J65" i="3"/>
  <c r="I65" i="3"/>
  <c r="N64" i="3"/>
  <c r="L64" i="3"/>
  <c r="J64" i="3"/>
  <c r="I64" i="3"/>
  <c r="N63" i="3"/>
  <c r="L63" i="3"/>
  <c r="J63" i="3"/>
  <c r="I63" i="3"/>
  <c r="N62" i="3"/>
  <c r="L62" i="3"/>
  <c r="J62" i="3"/>
  <c r="I62" i="3"/>
  <c r="N61" i="3"/>
  <c r="L61" i="3"/>
  <c r="J61" i="3"/>
  <c r="I61" i="3"/>
  <c r="N60" i="3"/>
  <c r="L60" i="3"/>
  <c r="J60" i="3"/>
  <c r="I60" i="3"/>
  <c r="N59" i="3"/>
  <c r="L59" i="3"/>
  <c r="J59" i="3"/>
  <c r="I59" i="3"/>
  <c r="N58" i="3"/>
  <c r="L58" i="3"/>
  <c r="J58" i="3"/>
  <c r="I58" i="3"/>
  <c r="N57" i="3"/>
  <c r="L57" i="3"/>
  <c r="J57" i="3"/>
  <c r="I57" i="3"/>
  <c r="N56" i="3"/>
  <c r="L56" i="3"/>
  <c r="J56" i="3"/>
  <c r="I56" i="3"/>
  <c r="N55" i="3"/>
  <c r="L55" i="3"/>
  <c r="J55" i="3"/>
  <c r="I55" i="3"/>
  <c r="N54" i="3"/>
  <c r="L54" i="3"/>
  <c r="J54" i="3"/>
  <c r="I54" i="3"/>
  <c r="N53" i="3"/>
  <c r="L53" i="3"/>
  <c r="J53" i="3"/>
  <c r="I53" i="3"/>
  <c r="N52" i="3"/>
  <c r="L52" i="3"/>
  <c r="J52" i="3"/>
  <c r="I52" i="3"/>
  <c r="N51" i="3"/>
  <c r="L51" i="3"/>
  <c r="J51" i="3"/>
  <c r="I51" i="3"/>
  <c r="N50" i="3"/>
  <c r="L50" i="3"/>
  <c r="J50" i="3"/>
  <c r="I50" i="3"/>
  <c r="N49" i="3"/>
  <c r="L49" i="3"/>
  <c r="J49" i="3"/>
  <c r="H49" i="3"/>
  <c r="N48" i="3"/>
  <c r="L48" i="3"/>
  <c r="J48" i="3"/>
  <c r="I48" i="3"/>
  <c r="N46" i="3"/>
  <c r="L46" i="3"/>
  <c r="J46" i="3"/>
  <c r="I46" i="3"/>
  <c r="N45" i="3"/>
  <c r="L45" i="3"/>
  <c r="J45" i="3"/>
  <c r="H45" i="3"/>
  <c r="N44" i="3"/>
  <c r="L44" i="3"/>
  <c r="J44" i="3"/>
  <c r="H44" i="3"/>
  <c r="N43" i="3"/>
  <c r="L43" i="3"/>
  <c r="J43" i="3"/>
  <c r="I43" i="3"/>
  <c r="N42" i="3"/>
  <c r="L42" i="3"/>
  <c r="J42" i="3"/>
  <c r="H42" i="3"/>
  <c r="N41" i="3"/>
  <c r="L41" i="3"/>
  <c r="J41" i="3"/>
  <c r="I41" i="3"/>
  <c r="N40" i="3"/>
  <c r="L40" i="3"/>
  <c r="J40" i="3"/>
  <c r="H40" i="3"/>
  <c r="W37" i="3"/>
  <c r="E37" i="3"/>
  <c r="N37" i="3"/>
  <c r="L37" i="3"/>
  <c r="J37" i="3"/>
  <c r="I37" i="3"/>
  <c r="H37" i="3"/>
  <c r="N36" i="3"/>
  <c r="L36" i="3"/>
  <c r="J36" i="3"/>
  <c r="H36" i="3"/>
  <c r="N35" i="3"/>
  <c r="L35" i="3"/>
  <c r="J35" i="3"/>
  <c r="H35" i="3"/>
  <c r="N34" i="3"/>
  <c r="L34" i="3"/>
  <c r="J34" i="3"/>
  <c r="I34" i="3"/>
  <c r="W31" i="3"/>
  <c r="E31" i="3"/>
  <c r="N31" i="3"/>
  <c r="L31" i="3"/>
  <c r="J31" i="3"/>
  <c r="I31" i="3"/>
  <c r="H31" i="3"/>
  <c r="N30" i="3"/>
  <c r="L30" i="3"/>
  <c r="J30" i="3"/>
  <c r="H30" i="3"/>
  <c r="N29" i="3"/>
  <c r="L29" i="3"/>
  <c r="J29" i="3"/>
  <c r="I29" i="3"/>
  <c r="N28" i="3"/>
  <c r="L28" i="3"/>
  <c r="J28" i="3"/>
  <c r="H28" i="3"/>
  <c r="N27" i="3"/>
  <c r="L27" i="3"/>
  <c r="J27" i="3"/>
  <c r="H27" i="3"/>
  <c r="N26" i="3"/>
  <c r="L26" i="3"/>
  <c r="J26" i="3"/>
  <c r="H26" i="3"/>
  <c r="N25" i="3"/>
  <c r="L25" i="3"/>
  <c r="J25" i="3"/>
  <c r="H25" i="3"/>
  <c r="N24" i="3"/>
  <c r="L24" i="3"/>
  <c r="J24" i="3"/>
  <c r="H24" i="3"/>
  <c r="N23" i="3"/>
  <c r="L23" i="3"/>
  <c r="J23" i="3"/>
  <c r="H23" i="3"/>
  <c r="N22" i="3"/>
  <c r="L22" i="3"/>
  <c r="J22" i="3"/>
  <c r="H22" i="3"/>
  <c r="N21" i="3"/>
  <c r="L21" i="3"/>
  <c r="J21" i="3"/>
  <c r="H21" i="3"/>
  <c r="N20" i="3"/>
  <c r="L20" i="3"/>
  <c r="J20" i="3"/>
  <c r="H20" i="3"/>
  <c r="N19" i="3"/>
  <c r="L19" i="3"/>
  <c r="J19" i="3"/>
  <c r="H19" i="3"/>
  <c r="N18" i="3"/>
  <c r="L18" i="3"/>
  <c r="J18" i="3"/>
  <c r="H18" i="3"/>
  <c r="N17" i="3"/>
  <c r="L17" i="3"/>
  <c r="J17" i="3"/>
  <c r="H17" i="3"/>
  <c r="N16" i="3"/>
  <c r="L16" i="3"/>
  <c r="J16" i="3"/>
  <c r="H16" i="3"/>
  <c r="N15" i="3"/>
  <c r="L15" i="3"/>
  <c r="J15" i="3"/>
  <c r="H15" i="3"/>
  <c r="N14" i="3"/>
  <c r="L14" i="3"/>
  <c r="J14" i="3"/>
  <c r="H14" i="3"/>
  <c r="D8" i="3"/>
</calcChain>
</file>

<file path=xl/sharedStrings.xml><?xml version="1.0" encoding="utf-8"?>
<sst xmlns="http://schemas.openxmlformats.org/spreadsheetml/2006/main" count="882" uniqueCount="350">
  <si>
    <t>b</t>
  </si>
  <si>
    <t>DPH</t>
  </si>
  <si>
    <t xml:space="preserve">Odberateľ: 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</si>
  <si>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</si>
  <si>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</si>
  <si>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</si>
  <si>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</si>
  <si>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</si>
  <si>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</si>
  <si>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</si>
  <si>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Projektant: 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</si>
  <si>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</si>
  <si>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</si>
  <si>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</si>
  <si>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</si>
  <si>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</si>
  <si>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</si>
  <si>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</si>
  <si>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</si>
  <si>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</si>
  <si>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</si>
  <si>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</si>
  <si>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</si>
  <si>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</si>
  <si>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</si>
  <si>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</si>
  <si>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</si>
  <si>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</si>
  <si>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</si>
  <si>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</si>
  <si>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</si>
  <si>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</si>
  <si>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</si>
  <si>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</si>
  <si>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</si>
  <si>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</si>
  <si>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</si>
  <si>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</si>
  <si>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</si>
  <si>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</si>
  <si>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</si>
  <si>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</si>
  <si>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</si>
  <si>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</si>
  <si>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</si>
  <si>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</si>
  <si>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</si>
  <si>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</si>
  <si>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</si>
  <si>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</si>
  <si>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</si>
  <si>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</si>
  <si>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</si>
  <si>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</si>
  <si>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</si>
  <si>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</si>
  <si>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</si>
  <si>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</si>
  <si>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</si>
  <si>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</si>
  <si>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</si>
  <si>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pre tlač</t>
  </si>
  <si>
    <t>produkcie</t>
  </si>
  <si>
    <t>ceny</t>
  </si>
  <si>
    <t>D</t>
  </si>
  <si>
    <t>E</t>
  </si>
  <si>
    <t>Popis údajov v hárku „Prehlad“</t>
  </si>
  <si>
    <t>Rozsah údaja</t>
  </si>
  <si>
    <t>Požiadavky pre nahrávanie zákazky</t>
  </si>
  <si>
    <t xml:space="preserve">Povinnosť vyplnenia </t>
  </si>
  <si>
    <t>Poznámka</t>
  </si>
  <si>
    <t>V stĺpci A ( Por. číslo ):</t>
  </si>
  <si>
    <t>1 až 4 znaky ( len číslice )</t>
  </si>
  <si>
    <t>Povinný</t>
  </si>
  <si>
    <t>V stĺpci B ( Kód cenníka ):</t>
  </si>
  <si>
    <t>1 až 3 znaky ( len číslice a písmená )</t>
  </si>
  <si>
    <r>
      <rPr>
        <sz val="10"/>
        <color rgb="FF0000FF"/>
        <rFont val="Times New Roman CE"/>
        <charset val="238"/>
      </rPr>
      <t>000-699 okrem 270, HSV</t>
    </r>
    <r>
      <rPr>
        <sz val="10"/>
        <rFont val="Times New Roman CE"/>
        <charset val="238"/>
      </rPr>
      <t xml:space="preserve"> (TypKPP_HSV)</t>
    </r>
  </si>
  <si>
    <r>
      <rPr>
        <sz val="10"/>
        <color rgb="FF0000FF"/>
        <rFont val="Times New Roman CE"/>
        <charset val="238"/>
      </rPr>
      <t>700-799, PSV</t>
    </r>
    <r>
      <rPr>
        <sz val="10"/>
        <rFont val="Times New Roman CE"/>
        <charset val="238"/>
      </rPr>
      <t xml:space="preserve"> (TypKPP_PSV)</t>
    </r>
  </si>
  <si>
    <r>
      <rPr>
        <sz val="10"/>
        <color rgb="FF0000FF"/>
        <rFont val="Times New Roman CE"/>
        <charset val="238"/>
      </rPr>
      <t>900-999, 270, MCE</t>
    </r>
    <r>
      <rPr>
        <sz val="10"/>
        <rFont val="Times New Roman CE"/>
        <charset val="238"/>
      </rPr>
      <t xml:space="preserve"> (TypKPP_MCE)</t>
    </r>
  </si>
  <si>
    <r>
      <rPr>
        <sz val="10"/>
        <color rgb="FF0000FF"/>
        <rFont val="Times New Roman CE"/>
        <charset val="238"/>
      </rPr>
      <t>OST</t>
    </r>
    <r>
      <rPr>
        <sz val="10"/>
        <rFont val="Times New Roman CE"/>
        <charset val="238"/>
      </rPr>
      <t xml:space="preserve"> (TypKPP_Iné)</t>
    </r>
  </si>
  <si>
    <r>
      <rPr>
        <sz val="10"/>
        <color rgb="FF0000FF"/>
        <rFont val="Times New Roman CE"/>
        <charset val="238"/>
      </rPr>
      <t>800 alebo prázdne pole</t>
    </r>
    <r>
      <rPr>
        <sz val="10"/>
        <rFont val="Times New Roman CE"/>
        <charset val="238"/>
      </rPr>
      <t xml:space="preserve"> (TypKPP_Ostatné)</t>
    </r>
  </si>
  <si>
    <r>
      <rPr>
        <sz val="10"/>
        <color rgb="FF0000FF"/>
        <rFont val="Times New Roman CE"/>
        <charset val="238"/>
      </rPr>
      <t>MAT, M</t>
    </r>
    <r>
      <rPr>
        <sz val="10"/>
        <rFont val="Times New Roman CE"/>
        <charset val="238"/>
      </rPr>
      <t xml:space="preserve"> (Materiál-dodávka)</t>
    </r>
  </si>
  <si>
    <r>
      <rPr>
        <sz val="10"/>
        <color rgb="FF0000FF"/>
        <rFont val="Times New Roman CE"/>
        <charset val="238"/>
      </rPr>
      <t>iné ako vymenované vyššie</t>
    </r>
    <r>
      <rPr>
        <sz val="10"/>
        <rFont val="Times New Roman CE"/>
        <charset val="238"/>
      </rPr>
      <t xml:space="preserve"> (TypKPP_HSV)</t>
    </r>
  </si>
  <si>
    <t>V stĺpci C ( Kód položky ):</t>
  </si>
  <si>
    <t>1 až 12 znakov ( len číslice a písmená )</t>
  </si>
  <si>
    <t>V stĺpci D ( Popis položky, stavebného dielu, remesla ):</t>
  </si>
  <si>
    <t>1 až 120 znakov</t>
  </si>
  <si>
    <t>V stĺpci E ( Množstvo ):</t>
  </si>
  <si>
    <t>1 až 15 znakov ( len číslice )</t>
  </si>
  <si>
    <t>11 celých a 3 des. miesta, aspoň 0</t>
  </si>
  <si>
    <t>V stĺpci F ( Merná jednotka ):</t>
  </si>
  <si>
    <t>1 až 6 znakov ( len číslice a písmená )</t>
  </si>
  <si>
    <t>V stĺpci G ( Jednotková cena ):</t>
  </si>
  <si>
    <t>12 celých a 2 desatinné miesta, aspoň 0</t>
  </si>
  <si>
    <t>V stĺpci H ( Konštrukcie ):</t>
  </si>
  <si>
    <t>Nepovinný</t>
  </si>
  <si>
    <t>nespracováva sa</t>
  </si>
  <si>
    <t>V stĺpci I ( Špecifikovaný materiál ):</t>
  </si>
  <si>
    <t>V stĺpci J ( Spolu ):</t>
  </si>
  <si>
    <t>V stĺpci K ( Hmotnosť v T - jednotková ):</t>
  </si>
  <si>
    <t>1 až 10 znakov ( len číslice )</t>
  </si>
  <si>
    <t>3 celé a 5 des. miest</t>
  </si>
  <si>
    <t>V stĺpci L ( Hmotnosť v T - Spolu ):</t>
  </si>
  <si>
    <t>V stĺpci M ( Suť v T - Jednotková ):</t>
  </si>
  <si>
    <t>1 až 7 znakov ( len číslice )</t>
  </si>
  <si>
    <t>3 celé a 3 des. miest</t>
  </si>
  <si>
    <t>V stĺpci N ( Suť v T - Spolu ):</t>
  </si>
  <si>
    <t>V stĺpci O ( DPH % ):</t>
  </si>
  <si>
    <t>V stĺpci P ( Pozícia ):</t>
  </si>
  <si>
    <t>1 až 20 znakov ( len číslice a písmená )</t>
  </si>
  <si>
    <t>V stĺpci Q ( Množstvo rozpočtované ):</t>
  </si>
  <si>
    <t>V stĺpci R ( Množstvo od začiatku ):</t>
  </si>
  <si>
    <t>V stĺpci S ( Množstvo zostatok ):</t>
  </si>
  <si>
    <t>V stĺpci T ( Vyňatý z režimu stavba - materiál ):</t>
  </si>
  <si>
    <t>V stĺpci U ( Vysoká sadzba DPH ):</t>
  </si>
  <si>
    <t>V stĺpci V ( Typ položky ):</t>
  </si>
  <si>
    <t>1 znak ( len písmená )</t>
  </si>
  <si>
    <t>doporučuje sa vyplniť:</t>
  </si>
  <si>
    <t>E-HSV, I-PSV, M-MCE, P-iné, U-ostatné</t>
  </si>
  <si>
    <t>D-materiál (dodávka)</t>
  </si>
  <si>
    <t>a- riadok VV, b-riadok poznámky</t>
  </si>
  <si>
    <t>V stĺpci W ( Nh ):</t>
  </si>
  <si>
    <t>V stĺpci X ( Kód položky pre tlač  ):</t>
  </si>
  <si>
    <t>ak je prázdny, naplní sa kód položky</t>
  </si>
  <si>
    <t>V stĺpci Y ( Kód položky ):</t>
  </si>
  <si>
    <t>V stĺpci Z ( Klasifikácia produkcie ):</t>
  </si>
  <si>
    <t>1 až 8 znakov ( len číslice a písmená )</t>
  </si>
  <si>
    <t>V stĺpci AA ( Katalógové číslo ):</t>
  </si>
  <si>
    <t>V stĺpci AB ( Typ ceny ):</t>
  </si>
  <si>
    <t>1 znak ( len číslo a písmeno )</t>
  </si>
  <si>
    <t>viď Nápoveda - Typy cien a ďalšie údaje v programe ODIS</t>
  </si>
  <si>
    <t xml:space="preserve">Spracoval:                                         </t>
  </si>
  <si>
    <t xml:space="preserve">JKSO : </t>
  </si>
  <si>
    <t>Dátum: 13.11.2018</t>
  </si>
  <si>
    <t>Stavba : IBV Klúčové Pod horou</t>
  </si>
  <si>
    <t>Objekt : SO.102 Vodovod</t>
  </si>
  <si>
    <t>Ing. Ivan Novák</t>
  </si>
  <si>
    <t>Zaradenie</t>
  </si>
  <si>
    <t>pre KL</t>
  </si>
  <si>
    <t>Lev0</t>
  </si>
  <si>
    <t>pozícia</t>
  </si>
  <si>
    <t>PRÁCE A DODÁVKY HSV</t>
  </si>
  <si>
    <t>1 - ZEMNE PRÁCE</t>
  </si>
  <si>
    <t>271</t>
  </si>
  <si>
    <t>110011010</t>
  </si>
  <si>
    <t>Vytýčenie trasy vodovodu, kanalizácie v rovine</t>
  </si>
  <si>
    <t>km</t>
  </si>
  <si>
    <t xml:space="preserve">                    </t>
  </si>
  <si>
    <t>11001-1010</t>
  </si>
  <si>
    <t>45.11.21</t>
  </si>
  <si>
    <t>EK</t>
  </si>
  <si>
    <t>S</t>
  </si>
  <si>
    <t>272</t>
  </si>
  <si>
    <t>113107312</t>
  </si>
  <si>
    <t>Odstránenie podkl. alebo krytov z kameniva ťaž. hr. nad 10 do 20 cm</t>
  </si>
  <si>
    <t>m2</t>
  </si>
  <si>
    <t>11310-7312</t>
  </si>
  <si>
    <t>45.11.11</t>
  </si>
  <si>
    <t>221</t>
  </si>
  <si>
    <t>113151110</t>
  </si>
  <si>
    <t>Frézovanie živ. krytu hr. do 20 mm, š. do 750 mm alebo do 500 m2</t>
  </si>
  <si>
    <t>11315-1110</t>
  </si>
  <si>
    <t>001</t>
  </si>
  <si>
    <t>130001101</t>
  </si>
  <si>
    <t>Príplatok za sťažené vykopávky v blízkosti podzem. vedenia</t>
  </si>
  <si>
    <t>m3</t>
  </si>
  <si>
    <t>13000-1101</t>
  </si>
  <si>
    <t>132301203</t>
  </si>
  <si>
    <t>Hĺbenie rýh šírka do 2 m v horn. tr. 4 nad 1 000 do 10 000 m3</t>
  </si>
  <si>
    <t>13230-1203</t>
  </si>
  <si>
    <t>132301209</t>
  </si>
  <si>
    <t>Príplatok za lepivosť horniny tr.4 v rýhach š. do 200 cm</t>
  </si>
  <si>
    <t>13230-1209</t>
  </si>
  <si>
    <t>151101101</t>
  </si>
  <si>
    <t>Zhotovenie paženia rýh pre podz. vedenie príložné hl. do 2 m</t>
  </si>
  <si>
    <t>15110-1101</t>
  </si>
  <si>
    <t>151101111</t>
  </si>
  <si>
    <t>Odstránenie paženia rýh pre podz. vedenie príložné hl. do 2 m</t>
  </si>
  <si>
    <t>15110-1111</t>
  </si>
  <si>
    <t>161101101</t>
  </si>
  <si>
    <t>Zvislé premiestnenie výkopu horn. tr. 1-4 nad 1 m do 2,5 m</t>
  </si>
  <si>
    <t>16110-1101</t>
  </si>
  <si>
    <t>45.11.24</t>
  </si>
  <si>
    <t>162601102</t>
  </si>
  <si>
    <t>Vodorovné premiestnenie výkopu do 5000 m horn. tr. 1-4</t>
  </si>
  <si>
    <t>16260-1102</t>
  </si>
  <si>
    <t>167101101</t>
  </si>
  <si>
    <t>Nakladanie výkopku do 100 m3 v horn. tr. 1-4</t>
  </si>
  <si>
    <t>16710-1101</t>
  </si>
  <si>
    <t>171201201</t>
  </si>
  <si>
    <t>Uloženie sypaniny na skládku</t>
  </si>
  <si>
    <t>17120-1201</t>
  </si>
  <si>
    <t>171201203</t>
  </si>
  <si>
    <t>Poplatok za skládku</t>
  </si>
  <si>
    <t>17120-1203</t>
  </si>
  <si>
    <t>174101101</t>
  </si>
  <si>
    <t>Zásyp zhutnený jám, rýh, šachiet alebo okolo objektu</t>
  </si>
  <si>
    <t>17410-1101</t>
  </si>
  <si>
    <t>175101101</t>
  </si>
  <si>
    <t>Obsyp potrubia bez prehodenia sypaniny</t>
  </si>
  <si>
    <t>17510-1101</t>
  </si>
  <si>
    <t>MAT</t>
  </si>
  <si>
    <t>583371010</t>
  </si>
  <si>
    <t>Štrkopiesok 0-8 B1</t>
  </si>
  <si>
    <t>14.21.11</t>
  </si>
  <si>
    <t>EZ</t>
  </si>
  <si>
    <t>175101109</t>
  </si>
  <si>
    <t>Obsyp potrubia príplatok za prehodenie sypaniny</t>
  </si>
  <si>
    <t>17510-1109</t>
  </si>
  <si>
    <t xml:space="preserve">1 - ZEMNE PRÁCE  spolu: </t>
  </si>
  <si>
    <t>4 - VODOROVNÉ KONŠTRUKCIE</t>
  </si>
  <si>
    <t>595155380</t>
  </si>
  <si>
    <t>Betónový blok pod armatúry</t>
  </si>
  <si>
    <t>kus</t>
  </si>
  <si>
    <t xml:space="preserve">  .  .  </t>
  </si>
  <si>
    <t>451573111</t>
  </si>
  <si>
    <t>Lôžko pod potrubie, stoky v otvorenom výkope z piesku a štrkopiesku</t>
  </si>
  <si>
    <t>45157-3111</t>
  </si>
  <si>
    <t>45.21.41</t>
  </si>
  <si>
    <t>211</t>
  </si>
  <si>
    <t>451577121</t>
  </si>
  <si>
    <t>Podkladná a výplňová vrstva z kameniva drveného hr. do 200 mm</t>
  </si>
  <si>
    <t>45157-7121</t>
  </si>
  <si>
    <t>45.21.21</t>
  </si>
  <si>
    <t xml:space="preserve">4 - VODOROVNÉ KONŠTRUKCIE  spolu: </t>
  </si>
  <si>
    <t>8 - RÚROVÉ VEDENIA</t>
  </si>
  <si>
    <t>871151121</t>
  </si>
  <si>
    <t>Montáž potrubia z tlakových rúrok polyetylénových d 25</t>
  </si>
  <si>
    <t>m</t>
  </si>
  <si>
    <t>87115-1121</t>
  </si>
  <si>
    <t>2861D0201</t>
  </si>
  <si>
    <t>Potrubie vodovodné PE100, PN16, SDR11 - 25 x 2,3 x 100m</t>
  </si>
  <si>
    <t>25.21.22</t>
  </si>
  <si>
    <t xml:space="preserve">3058882             </t>
  </si>
  <si>
    <t>871251121</t>
  </si>
  <si>
    <t>Montáž potrubia z tlakových rúrok polyetylénových d 110</t>
  </si>
  <si>
    <t>87125-1121</t>
  </si>
  <si>
    <t>2861D0210</t>
  </si>
  <si>
    <t>Potrubie vodovodné PE100, PN16, SDR11 - 110 x 6,6 x 6m</t>
  </si>
  <si>
    <t xml:space="preserve">3057863             </t>
  </si>
  <si>
    <t>891241111</t>
  </si>
  <si>
    <t>Montáž vodovodných posúvačov v otvorenom výkope alebo šachte so zemnou súpravou DN 80</t>
  </si>
  <si>
    <t>89124-1111</t>
  </si>
  <si>
    <t>891247111</t>
  </si>
  <si>
    <t>Montáž hydrantov podzemných DN 80</t>
  </si>
  <si>
    <t>89124-7111</t>
  </si>
  <si>
    <t>422735A05</t>
  </si>
  <si>
    <t>Navrtavací pás pre PE a PVC potrubie DN 110 ventil 1"</t>
  </si>
  <si>
    <t>29.13.13</t>
  </si>
  <si>
    <t xml:space="preserve">000060011           </t>
  </si>
  <si>
    <t>Obj.číslo 000060011 DN 110, ventil 1"</t>
  </si>
  <si>
    <t>422736000</t>
  </si>
  <si>
    <t>Hydrant podzemný DN 80 PN16 DIN</t>
  </si>
  <si>
    <t>891269111</t>
  </si>
  <si>
    <t>Montáž navrtáv. pásov na potrubí z rúr vláknocementových, liatinových, oceľových, plastových DN 100</t>
  </si>
  <si>
    <t>89126-9111</t>
  </si>
  <si>
    <t>2863A0303</t>
  </si>
  <si>
    <t>Objímka so zarážkou d 32</t>
  </si>
  <si>
    <t xml:space="preserve">612 682             </t>
  </si>
  <si>
    <t>2863A0309</t>
  </si>
  <si>
    <t>Objímka so zarážkou  d 110</t>
  </si>
  <si>
    <t xml:space="preserve">612 688             </t>
  </si>
  <si>
    <t>2865C1394</t>
  </si>
  <si>
    <t>Šachta vodomerná 1,20x0,9 m</t>
  </si>
  <si>
    <t xml:space="preserve">350045              </t>
  </si>
  <si>
    <t>4222F0104</t>
  </si>
  <si>
    <t>Posúvač prírubový PN 10/16, DN 80</t>
  </si>
  <si>
    <t xml:space="preserve">85 10 04            </t>
  </si>
  <si>
    <t>4222F0105</t>
  </si>
  <si>
    <t>Posúvač prírubový PN 10/16, DN 100</t>
  </si>
  <si>
    <t xml:space="preserve">85 10 05            </t>
  </si>
  <si>
    <t>422911100</t>
  </si>
  <si>
    <t>Súprava zemná ventilová DN 25</t>
  </si>
  <si>
    <t>29.13.20</t>
  </si>
  <si>
    <t>422912300</t>
  </si>
  <si>
    <t>Súprava zemná posúvačová DN80</t>
  </si>
  <si>
    <t>422912400</t>
  </si>
  <si>
    <t>Súprava zemná posúvačová  DN100</t>
  </si>
  <si>
    <t>422913520</t>
  </si>
  <si>
    <t>Príklop Y4504-posúvačový</t>
  </si>
  <si>
    <t>422914020</t>
  </si>
  <si>
    <t>Príklop Y4510-ventilový</t>
  </si>
  <si>
    <t>422914520</t>
  </si>
  <si>
    <t>Príklop Y4522-hydrantový</t>
  </si>
  <si>
    <t>423940040</t>
  </si>
  <si>
    <t>Tabuľa vel. vodárenská orient.</t>
  </si>
  <si>
    <t>ks</t>
  </si>
  <si>
    <t>27.22.20</t>
  </si>
  <si>
    <t>552506500</t>
  </si>
  <si>
    <t>Koleno prírubové s pátkou PP DN 150</t>
  </si>
  <si>
    <t>27.21.20</t>
  </si>
  <si>
    <t xml:space="preserve">4030151             </t>
  </si>
  <si>
    <t>552521140</t>
  </si>
  <si>
    <t>Rúra liatinová tlaková prírubová DN 80 dĺžka  200</t>
  </si>
  <si>
    <t>552553140</t>
  </si>
  <si>
    <t>Tvarovka prírubová s prírubovou odbočkou DN 100/80</t>
  </si>
  <si>
    <t>552553160</t>
  </si>
  <si>
    <t>Tvarovka prírubová s prírubovou odbočkou DN 100/100</t>
  </si>
  <si>
    <t>552557200</t>
  </si>
  <si>
    <t>Koleno prírubové pätka DN 80</t>
  </si>
  <si>
    <t>552585020</t>
  </si>
  <si>
    <t>Tvarovka liatin. tlaková prírubová E DN 100</t>
  </si>
  <si>
    <t>552585030</t>
  </si>
  <si>
    <t>Tvarovka E MEGA FLEX DN 100</t>
  </si>
  <si>
    <t xml:space="preserve">4020831             </t>
  </si>
  <si>
    <t>552589360</t>
  </si>
  <si>
    <t>Koleno hrdlové K 11 1/4 st. DN 100</t>
  </si>
  <si>
    <t>892233111</t>
  </si>
  <si>
    <t>Preplachovanie a dezinfekcia vodovodného potrubia DN 25-70</t>
  </si>
  <si>
    <t>89223-3111</t>
  </si>
  <si>
    <t>892241111</t>
  </si>
  <si>
    <t>Tlaková skúška vodovodného potrubia DN do 80</t>
  </si>
  <si>
    <t>89224-1111</t>
  </si>
  <si>
    <t>892271111</t>
  </si>
  <si>
    <t>Tlaková skúška vodovodného potrubia DN 100 alebo 125</t>
  </si>
  <si>
    <t>89227-1111</t>
  </si>
  <si>
    <t>892273111</t>
  </si>
  <si>
    <t>Preplachovanie a dezinfekcia vodovodného potrubia DN 80-125</t>
  </si>
  <si>
    <t>89227-3111</t>
  </si>
  <si>
    <t>899721111</t>
  </si>
  <si>
    <t>Montáž vyhľadávacieho vodiča na potrubí z PVC DN do 150</t>
  </si>
  <si>
    <t>341000M01</t>
  </si>
  <si>
    <t>Vodič CY vyhľadávací</t>
  </si>
  <si>
    <t>31.30.13</t>
  </si>
  <si>
    <t xml:space="preserve">H05V-U 0,5          </t>
  </si>
  <si>
    <t xml:space="preserve">8 - RÚROVÉ VEDENIA  spolu: </t>
  </si>
  <si>
    <t>9 - OSTATNÉ KONŠTRUKCIE A PRÁCE</t>
  </si>
  <si>
    <t>919734105</t>
  </si>
  <si>
    <t>Rezanie stávajúceho živičného krytu alebo podkladu hr. nad 4 do 5 cm</t>
  </si>
  <si>
    <t>91973-4105</t>
  </si>
  <si>
    <t>45.23.12</t>
  </si>
  <si>
    <t xml:space="preserve">9 - OSTATNÉ KONŠTRUKCIE A PRÁCE  spolu: </t>
  </si>
  <si>
    <t xml:space="preserve">PRÁCE A DODÁVKY HSV  spolu: </t>
  </si>
  <si>
    <t>PRÁCE A DODÁVKY M</t>
  </si>
  <si>
    <t>272 - Vedenia rúrové vonkajšie - plynovody</t>
  </si>
  <si>
    <t>803223000</t>
  </si>
  <si>
    <t>Uloženie PE fólie na obsyp</t>
  </si>
  <si>
    <t>M</t>
  </si>
  <si>
    <t>80322-3000</t>
  </si>
  <si>
    <t>MK</t>
  </si>
  <si>
    <t xml:space="preserve">272 - Vedenia rúrové vonkajšie - plynovody  spolu: </t>
  </si>
  <si>
    <t>999 - MCE ostatné</t>
  </si>
  <si>
    <t>900</t>
  </si>
  <si>
    <t>999999004</t>
  </si>
  <si>
    <t>Porealizačné zameranie</t>
  </si>
  <si>
    <t>99999-9004</t>
  </si>
  <si>
    <t>45.34.32</t>
  </si>
  <si>
    <t xml:space="preserve">999 - MCE ostatné  spolu: </t>
  </si>
  <si>
    <t xml:space="preserve">PRÁCE A DODÁVKY M  spolu: </t>
  </si>
  <si>
    <t>Za rozpočet 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</si>
</sst>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8" formatCode="#,##0&quot; Sk&quot;;[Red]\-#,##0&quot; Sk&quot;"/>
    <numFmt numFmtId="169" formatCode="#,##0.0"/>
    <numFmt numFmtId="170" formatCode="#,##0.0000"/>
    <numFmt numFmtId="171" formatCode="_-* #,##0&quot; Sk&quot;_-;\-* #,##0&quot; Sk&quot;_-;_-* &quot;- Sk&quot;_-;_-@_-"/>
    <numFmt numFmtId="177" formatCode="#,##0.00000"/>
    <numFmt numFmtId="179" formatCode="#,##0.000"/>
  </numFmts>
  <fonts count="24">
    <font>
      <sz val="10"/>
      <name val="Arial"/>
      <charset val="238"/>
    </font>
    <font>
      <b/>
      <i/>
      <sz val="10"/>
      <name val="Times New Roman CE"/>
      <charset val="238"/>
    </font>
    <font>
      <sz val="10"/>
      <name val="Times New Roman CE"/>
      <charset val="238"/>
    </font>
    <font>
      <sz val="10"/>
      <color rgb="FFFF0000"/>
      <name val="Times New Roman CE"/>
      <charset val="238"/>
    </font>
    <font>
      <sz val="10"/>
      <color rgb="FF0000FF"/>
      <name val="Times New Roman CE"/>
      <charset val="238"/>
    </font>
    <font>
      <b/>
      <sz val="10"/>
      <name val="Times New Roman CE"/>
      <charset val="238"/>
    </font>
    <font>
      <sz val="10"/>
      <color rgb="FF000000"/>
      <name val="Times New Roman"/>
      <charset val="238"/>
    </font>
    <font>
      <sz val="12"/>
      <name val="Times New Roman CE"/>
      <charset val="238"/>
    </font>
    <font>
      <sz val="8"/>
      <name val="Arial Narrow"/>
      <charset val="238"/>
    </font>
    <font>
      <b/>
      <sz val="10"/>
      <name val="Arial Narrow"/>
      <charset val="238"/>
    </font>
    <font>
      <b/>
      <sz val="8"/>
      <name val="Arial Narrow"/>
      <charset val="238"/>
    </font>
    <font>
      <sz val="8"/>
      <color rgb="FFFFFFFF"/>
      <name val="Arial Narrow"/>
      <charset val="238"/>
    </font>
    <font>
      <b/>
      <sz val="8"/>
      <color rgb="FFFFFFFF"/>
      <name val="Arial Narrow"/>
      <charset val="238"/>
    </font>
    <font>
      <sz val="8"/>
      <color rgb="FF0000FF"/>
      <name val="Arial Narrow"/>
      <charset val="238"/>
    </font>
    <font>
      <sz val="11"/>
      <color rgb="FF000000"/>
      <name val="Calibri"/>
      <charset val="238"/>
    </font>
    <font>
      <sz val="10"/>
      <name val="Arial CE"/>
      <charset val="238"/>
    </font>
    <font>
      <b/>
      <sz val="7"/>
      <name val="Letter Gothic CE"/>
      <charset val="238"/>
    </font>
    <font>
      <sz val="11"/>
      <color rgb="FFFFFFFF"/>
      <name val="Calibri"/>
      <charset val="238"/>
    </font>
    <font>
      <b/>
      <sz val="11"/>
      <color rgb="FF000000"/>
      <name val="Calibri"/>
      <charset val="238"/>
    </font>
    <font>
      <b/>
      <sz val="18"/>
      <color rgb="FF333399"/>
      <name val="Cambria"/>
      <charset val="238"/>
    </font>
    <font>
      <sz val="11"/>
      <color rgb="FFFF0000"/>
      <name val="Calibri"/>
      <charset val="238"/>
    </font>
    <font>
      <sz val="10"/>
      <name val="Arial"/>
      <charset val="238"/>
    </font>
    <font>
      <b/>
      <sz val="8"/>
      <name val="Arial Narrow"/>
      <family val="2"/>
      <charset val="238"/>
    </font>
    <font>
      <sz val="8"/>
      <color rgb="FF008000"/>
      <name val="Arial Narrow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C0C0C0"/>
        <bgColor rgb="FFA6CAF0"/>
      </patternFill>
    </fill>
    <fill>
      <patternFill patternType="solid">
        <fgColor rgb="FFFFFF00"/>
        <bgColor rgb="FFFFFF00"/>
      </patternFill>
    </fill>
    <fill>
      <patternFill patternType="solid">
        <fgColor rgb="FFCCFFCC"/>
        <bgColor rgb="FFCCFFFF"/>
      </patternFill>
    </fill>
    <fill>
      <patternFill patternType="solid">
        <fgColor rgb="FFA0E0E0"/>
        <bgColor rgb="FFA6CAF0"/>
      </patternFill>
    </fill>
    <fill>
      <patternFill patternType="solid">
        <fgColor rgb="FFFFFFC0"/>
        <bgColor rgb="FFFFFF99"/>
      </patternFill>
    </fill>
    <fill>
      <patternFill patternType="solid">
        <fgColor rgb="FFFF8080"/>
        <bgColor rgb="FFFF99CC"/>
      </patternFill>
    </fill>
    <fill>
      <patternFill patternType="solid">
        <fgColor rgb="FFA6CAF0"/>
        <bgColor rgb="FFA0E0E0"/>
      </patternFill>
    </fill>
    <fill>
      <patternFill patternType="solid">
        <fgColor rgb="FFFFFF99"/>
        <bgColor rgb="FFFFFFC0"/>
      </patternFill>
    </fill>
    <fill>
      <patternFill patternType="solid">
        <fgColor rgb="FFCC9CCC"/>
        <bgColor rgb="FFFF99CC"/>
      </patternFill>
    </fill>
    <fill>
      <patternFill patternType="solid">
        <fgColor rgb="FF996666"/>
        <bgColor rgb="FF666699"/>
      </patternFill>
    </fill>
    <fill>
      <patternFill patternType="solid">
        <fgColor rgb="FF999933"/>
        <bgColor rgb="FF969696"/>
      </patternFill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3333CC"/>
      </top>
      <bottom style="double">
        <color rgb="FF3333CC"/>
      </bottom>
      <diagonal/>
    </border>
  </borders>
  <cellStyleXfs count="32">
    <xf numFmtId="0" fontId="0" fillId="0" borderId="0"/>
    <xf numFmtId="0" fontId="15" fillId="0" borderId="0"/>
    <xf numFmtId="0" fontId="21" fillId="0" borderId="0" applyBorder="0">
      <alignment vertical="center"/>
    </xf>
    <xf numFmtId="0" fontId="14" fillId="6" borderId="0" applyBorder="0" applyProtection="0"/>
    <xf numFmtId="171" fontId="21" fillId="0" borderId="0" applyBorder="0" applyProtection="0"/>
    <xf numFmtId="0" fontId="14" fillId="5" borderId="0" applyBorder="0" applyProtection="0"/>
    <xf numFmtId="0" fontId="14" fillId="5" borderId="0" applyBorder="0" applyProtection="0"/>
    <xf numFmtId="168" fontId="16" fillId="0" borderId="22"/>
    <xf numFmtId="0" fontId="14" fillId="8" borderId="0" applyBorder="0" applyProtection="0"/>
    <xf numFmtId="0" fontId="14" fillId="7" borderId="0" applyBorder="0" applyProtection="0"/>
    <xf numFmtId="0" fontId="21" fillId="0" borderId="22"/>
    <xf numFmtId="0" fontId="16" fillId="0" borderId="22">
      <alignment vertical="center"/>
    </xf>
    <xf numFmtId="0" fontId="14" fillId="2" borderId="0" applyBorder="0" applyProtection="0"/>
    <xf numFmtId="0" fontId="14" fillId="5" borderId="0" applyBorder="0" applyProtection="0"/>
    <xf numFmtId="0" fontId="14" fillId="6" borderId="0" applyBorder="0" applyProtection="0"/>
    <xf numFmtId="0" fontId="14" fillId="7" borderId="0" applyBorder="0" applyProtection="0"/>
    <xf numFmtId="0" fontId="14" fillId="9" borderId="0" applyBorder="0" applyProtection="0"/>
    <xf numFmtId="0" fontId="14" fillId="10" borderId="0" applyBorder="0" applyProtection="0"/>
    <xf numFmtId="0" fontId="14" fillId="6" borderId="0" applyBorder="0" applyProtection="0"/>
    <xf numFmtId="0" fontId="17" fillId="5" borderId="0" applyBorder="0" applyProtection="0"/>
    <xf numFmtId="0" fontId="17" fillId="11" borderId="0" applyBorder="0" applyProtection="0"/>
    <xf numFmtId="0" fontId="17" fillId="12" borderId="0" applyBorder="0" applyProtection="0"/>
    <xf numFmtId="0" fontId="17" fillId="10" borderId="0" applyBorder="0" applyProtection="0"/>
    <xf numFmtId="0" fontId="17" fillId="5" borderId="0" applyBorder="0" applyProtection="0"/>
    <xf numFmtId="0" fontId="17" fillId="7" borderId="0" applyBorder="0" applyProtection="0"/>
    <xf numFmtId="0" fontId="18" fillId="0" borderId="23" applyProtection="0"/>
    <xf numFmtId="0" fontId="15" fillId="0" borderId="0"/>
    <xf numFmtId="0" fontId="15" fillId="0" borderId="0"/>
    <xf numFmtId="0" fontId="19" fillId="0" borderId="0" applyBorder="0" applyProtection="0"/>
    <xf numFmtId="0" fontId="16" fillId="0" borderId="0" applyBorder="0">
      <alignment vertical="center"/>
    </xf>
    <xf numFmtId="0" fontId="20" fillId="0" borderId="0" applyBorder="0" applyProtection="0"/>
    <xf numFmtId="0" fontId="16" fillId="0" borderId="15">
      <alignment vertical="center"/>
    </xf>
  </cellStyleXfs>
  <cellXfs count="101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vertical="top"/>
    </xf>
    <xf numFmtId="49" fontId="1" fillId="2" borderId="2" xfId="0" applyNumberFormat="1" applyFont="1" applyFill="1" applyBorder="1" applyAlignment="1">
      <alignment vertical="top"/>
    </xf>
    <xf numFmtId="49" fontId="1" fillId="2" borderId="2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vertical="top"/>
    </xf>
    <xf numFmtId="49" fontId="2" fillId="0" borderId="4" xfId="0" applyNumberFormat="1" applyFont="1" applyBorder="1" applyAlignment="1">
      <alignment horizontal="left"/>
    </xf>
    <xf numFmtId="49" fontId="2" fillId="0" borderId="5" xfId="0" applyNumberFormat="1" applyFont="1" applyBorder="1"/>
    <xf numFmtId="49" fontId="3" fillId="0" borderId="5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49" fontId="2" fillId="0" borderId="8" xfId="0" applyNumberFormat="1" applyFont="1" applyBorder="1"/>
    <xf numFmtId="49" fontId="2" fillId="0" borderId="8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6" fillId="3" borderId="9" xfId="0" applyNumberFormat="1" applyFont="1" applyFill="1" applyBorder="1" applyAlignment="1">
      <alignment horizontal="left"/>
    </xf>
    <xf numFmtId="49" fontId="2" fillId="0" borderId="4" xfId="0" applyNumberFormat="1" applyFont="1" applyBorder="1" applyAlignment="1">
      <alignment horizontal="left" vertical="top"/>
    </xf>
    <xf numFmtId="49" fontId="2" fillId="0" borderId="5" xfId="0" applyNumberFormat="1" applyFont="1" applyBorder="1" applyAlignment="1">
      <alignment horizontal="left" vertical="top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/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7" fillId="4" borderId="13" xfId="0" applyNumberFormat="1" applyFont="1" applyFill="1" applyBorder="1" applyAlignment="1">
      <alignment vertical="top"/>
    </xf>
    <xf numFmtId="49" fontId="7" fillId="4" borderId="0" xfId="0" applyNumberFormat="1" applyFont="1" applyFill="1" applyBorder="1" applyAlignment="1">
      <alignment vertical="top" wrapText="1"/>
    </xf>
    <xf numFmtId="49" fontId="7" fillId="4" borderId="14" xfId="0" applyNumberFormat="1" applyFont="1" applyFill="1" applyBorder="1" applyAlignment="1">
      <alignment vertical="top" wrapText="1"/>
    </xf>
    <xf numFmtId="0" fontId="11" fillId="0" borderId="0" xfId="1" applyFont="1"/>
    <xf numFmtId="0" fontId="12" fillId="0" borderId="0" xfId="1" applyFont="1"/>
    <xf numFmtId="49" fontId="12" fillId="0" borderId="0" xfId="1" applyNumberFormat="1" applyFont="1"/>
    <xf numFmtId="0" fontId="8" fillId="0" borderId="0" xfId="0" applyFont="1" applyProtection="1"/>
    <xf numFmtId="4" fontId="8" fillId="0" borderId="0" xfId="0" applyNumberFormat="1" applyFont="1" applyProtection="1"/>
    <xf numFmtId="177" fontId="8" fillId="0" borderId="0" xfId="0" applyNumberFormat="1" applyFont="1" applyProtection="1"/>
    <xf numFmtId="179" fontId="8" fillId="0" borderId="0" xfId="0" applyNumberFormat="1" applyFont="1" applyProtection="1"/>
    <xf numFmtId="0" fontId="10" fillId="0" borderId="0" xfId="0" applyFont="1" applyProtection="1"/>
    <xf numFmtId="0" fontId="9" fillId="0" borderId="0" xfId="0" applyFont="1" applyProtection="1"/>
    <xf numFmtId="0" fontId="8" fillId="0" borderId="16" xfId="0" applyFont="1" applyBorder="1" applyAlignment="1" applyProtection="1">
      <alignment horizontal="center"/>
    </xf>
    <xf numFmtId="0" fontId="8" fillId="0" borderId="18" xfId="0" applyFont="1" applyBorder="1" applyAlignment="1" applyProtection="1">
      <alignment horizontal="center"/>
    </xf>
    <xf numFmtId="0" fontId="8" fillId="0" borderId="0" xfId="0" applyFont="1" applyAlignment="1" applyProtection="1">
      <alignment horizontal="right" vertical="top"/>
    </xf>
    <xf numFmtId="49" fontId="8" fillId="0" borderId="0" xfId="0" applyNumberFormat="1" applyFont="1" applyAlignment="1" applyProtection="1">
      <alignment horizontal="center" vertical="top"/>
    </xf>
    <xf numFmtId="49" fontId="8" fillId="0" borderId="0" xfId="0" applyNumberFormat="1" applyFont="1" applyAlignment="1" applyProtection="1">
      <alignment vertical="top"/>
    </xf>
    <xf numFmtId="49" fontId="8" fillId="0" borderId="0" xfId="0" applyNumberFormat="1" applyFont="1" applyAlignment="1" applyProtection="1">
      <alignment horizontal="left" vertical="top" wrapText="1"/>
    </xf>
    <xf numFmtId="179" fontId="8" fillId="0" borderId="0" xfId="0" applyNumberFormat="1" applyFont="1" applyAlignment="1" applyProtection="1">
      <alignment vertical="top"/>
    </xf>
    <xf numFmtId="0" fontId="8" fillId="0" borderId="0" xfId="0" applyFont="1" applyAlignment="1" applyProtection="1">
      <alignment vertical="top"/>
    </xf>
    <xf numFmtId="4" fontId="8" fillId="0" borderId="0" xfId="0" applyNumberFormat="1" applyFont="1" applyAlignment="1" applyProtection="1">
      <alignment vertical="top"/>
    </xf>
    <xf numFmtId="177" fontId="8" fillId="0" borderId="0" xfId="0" applyNumberFormat="1" applyFont="1" applyAlignment="1" applyProtection="1">
      <alignment vertical="top"/>
    </xf>
    <xf numFmtId="0" fontId="8" fillId="0" borderId="0" xfId="0" applyFont="1" applyAlignment="1" applyProtection="1">
      <alignment horizontal="center" vertical="top"/>
    </xf>
    <xf numFmtId="0" fontId="8" fillId="0" borderId="0" xfId="0" applyFont="1" applyAlignment="1" applyProtection="1">
      <alignment horizontal="left" vertical="top"/>
    </xf>
    <xf numFmtId="170" fontId="8" fillId="0" borderId="0" xfId="0" applyNumberFormat="1" applyFont="1" applyAlignment="1" applyProtection="1">
      <alignment vertical="top"/>
    </xf>
    <xf numFmtId="0" fontId="8" fillId="0" borderId="0" xfId="0" applyFont="1"/>
    <xf numFmtId="49" fontId="8" fillId="0" borderId="0" xfId="0" applyNumberFormat="1" applyFont="1" applyProtection="1"/>
    <xf numFmtId="49" fontId="8" fillId="0" borderId="0" xfId="0" applyNumberFormat="1" applyFont="1" applyAlignment="1" applyProtection="1">
      <alignment horizontal="center"/>
    </xf>
    <xf numFmtId="49" fontId="8" fillId="0" borderId="0" xfId="0" applyNumberFormat="1" applyFont="1" applyAlignment="1" applyProtection="1"/>
    <xf numFmtId="0" fontId="8" fillId="0" borderId="1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/>
    </xf>
    <xf numFmtId="0" fontId="8" fillId="0" borderId="20" xfId="0" applyFont="1" applyBorder="1" applyAlignment="1" applyProtection="1">
      <alignment horizontal="center"/>
    </xf>
    <xf numFmtId="0" fontId="13" fillId="0" borderId="19" xfId="0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left" vertical="top"/>
    </xf>
    <xf numFmtId="0" fontId="13" fillId="0" borderId="20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179" fontId="8" fillId="0" borderId="18" xfId="0" applyNumberFormat="1" applyFont="1" applyBorder="1" applyProtection="1"/>
    <xf numFmtId="0" fontId="8" fillId="0" borderId="18" xfId="0" applyFont="1" applyBorder="1" applyAlignment="1" applyProtection="1">
      <alignment horizontal="left" vertical="top"/>
    </xf>
    <xf numFmtId="49" fontId="11" fillId="0" borderId="0" xfId="1" applyNumberFormat="1" applyFo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right" wrapText="1"/>
    </xf>
    <xf numFmtId="169" fontId="11" fillId="0" borderId="0" xfId="0" applyNumberFormat="1" applyFont="1" applyAlignment="1">
      <alignment horizontal="right" wrapText="1"/>
    </xf>
    <xf numFmtId="4" fontId="11" fillId="0" borderId="0" xfId="0" applyNumberFormat="1" applyFont="1" applyAlignment="1">
      <alignment horizontal="right" wrapText="1"/>
    </xf>
    <xf numFmtId="179" fontId="11" fillId="0" borderId="0" xfId="0" applyNumberFormat="1" applyFont="1" applyAlignment="1">
      <alignment horizontal="right" wrapText="1"/>
    </xf>
    <xf numFmtId="170" fontId="11" fillId="0" borderId="0" xfId="0" applyNumberFormat="1" applyFont="1" applyAlignment="1">
      <alignment horizontal="right" wrapText="1"/>
    </xf>
    <xf numFmtId="49" fontId="8" fillId="0" borderId="16" xfId="0" applyNumberFormat="1" applyFont="1" applyBorder="1" applyAlignment="1" applyProtection="1">
      <alignment horizontal="left"/>
    </xf>
    <xf numFmtId="0" fontId="8" fillId="0" borderId="16" xfId="0" applyFont="1" applyBorder="1" applyAlignment="1" applyProtection="1">
      <alignment horizontal="right"/>
    </xf>
    <xf numFmtId="49" fontId="8" fillId="0" borderId="18" xfId="0" applyNumberFormat="1" applyFont="1" applyBorder="1" applyAlignment="1" applyProtection="1">
      <alignment horizontal="left"/>
    </xf>
    <xf numFmtId="0" fontId="8" fillId="0" borderId="18" xfId="0" applyFont="1" applyBorder="1" applyProtection="1"/>
    <xf numFmtId="0" fontId="8" fillId="0" borderId="18" xfId="0" applyFont="1" applyBorder="1" applyAlignment="1" applyProtection="1">
      <alignment horizontal="right"/>
    </xf>
    <xf numFmtId="0" fontId="8" fillId="0" borderId="17" xfId="0" applyFont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 applyProtection="1">
      <alignment vertical="top"/>
    </xf>
    <xf numFmtId="49" fontId="8" fillId="0" borderId="0" xfId="0" applyNumberFormat="1" applyFont="1" applyAlignment="1" applyProtection="1">
      <alignment horizontal="left" vertical="top"/>
    </xf>
    <xf numFmtId="49" fontId="8" fillId="0" borderId="0" xfId="0" applyNumberFormat="1" applyFont="1" applyAlignment="1" applyProtection="1">
      <alignment horizontal="right" vertical="top" wrapText="1"/>
    </xf>
    <xf numFmtId="4" fontId="22" fillId="0" borderId="0" xfId="0" applyNumberFormat="1" applyFont="1" applyAlignment="1" applyProtection="1">
      <alignment vertical="top"/>
    </xf>
    <xf numFmtId="177" fontId="22" fillId="0" borderId="0" xfId="0" applyNumberFormat="1" applyFont="1" applyAlignment="1" applyProtection="1">
      <alignment vertical="top"/>
    </xf>
    <xf numFmtId="179" fontId="22" fillId="0" borderId="0" xfId="0" applyNumberFormat="1" applyFont="1" applyAlignment="1" applyProtection="1">
      <alignment vertical="top"/>
    </xf>
    <xf numFmtId="49" fontId="23" fillId="0" borderId="0" xfId="0" applyNumberFormat="1" applyFont="1" applyAlignment="1" applyProtection="1">
      <alignment horizontal="left" vertical="top" wrapText="1"/>
    </xf>
    <xf numFmtId="179" fontId="23" fillId="0" borderId="0" xfId="0" applyNumberFormat="1" applyFont="1" applyAlignment="1" applyProtection="1">
      <alignment vertical="top"/>
    </xf>
    <xf numFmtId="0" fontId="23" fillId="0" borderId="0" xfId="0" applyFont="1" applyAlignment="1" applyProtection="1">
      <alignment vertical="top"/>
    </xf>
    <xf numFmtId="4" fontId="23" fillId="0" borderId="0" xfId="0" applyNumberFormat="1" applyFont="1" applyAlignment="1" applyProtection="1">
      <alignment vertical="top"/>
    </xf>
    <xf numFmtId="177" fontId="23" fillId="0" borderId="0" xfId="0" applyNumberFormat="1" applyFont="1" applyAlignment="1" applyProtection="1">
      <alignment vertical="top"/>
    </xf>
    <xf numFmtId="0" fontId="23" fillId="0" borderId="0" xfId="0" applyFont="1" applyAlignment="1" applyProtection="1">
      <alignment horizontal="center" vertical="top"/>
    </xf>
    <xf numFmtId="0" fontId="23" fillId="0" borderId="0" xfId="0" applyFont="1" applyAlignment="1" applyProtection="1">
      <alignment horizontal="left" vertical="top"/>
    </xf>
    <xf numFmtId="49" fontId="22" fillId="0" borderId="0" xfId="0" applyNumberFormat="1" applyFont="1" applyAlignment="1" applyProtection="1">
      <alignment horizontal="left" vertical="top" wrapText="1"/>
    </xf>
  </cellXfs>
  <cellStyles count="32">
    <cellStyle name="1 000 Sk" xfId="11"/>
    <cellStyle name="1 000,-  Sk" xfId="2"/>
    <cellStyle name="1 000,- Kč" xfId="7"/>
    <cellStyle name="1 000,- Sk" xfId="10"/>
    <cellStyle name="1000 Sk_fakturuj99" xfId="4"/>
    <cellStyle name="20 % – Zvýraznění1" xfId="8"/>
    <cellStyle name="20 % – Zvýraznění2" xfId="9"/>
    <cellStyle name="20 % – Zvýraznění3" xfId="3"/>
    <cellStyle name="20 % – Zvýraznění4" xfId="12"/>
    <cellStyle name="20 % – Zvýraznění5" xfId="13"/>
    <cellStyle name="20 % – Zvýraznění6" xfId="14"/>
    <cellStyle name="40 % – Zvýraznění1" xfId="5"/>
    <cellStyle name="40 % – Zvýraznění2" xfId="15"/>
    <cellStyle name="40 % – Zvýraznění3" xfId="16"/>
    <cellStyle name="40 % – Zvýraznění4" xfId="17"/>
    <cellStyle name="40 % – Zvýraznění5" xfId="6"/>
    <cellStyle name="40 % – Zvýraznění6" xfId="18"/>
    <cellStyle name="60 % – Zvýraznění1" xfId="19"/>
    <cellStyle name="60 % – Zvýraznění2" xfId="20"/>
    <cellStyle name="60 % – Zvýraznění3" xfId="21"/>
    <cellStyle name="60 % – Zvýraznění4" xfId="22"/>
    <cellStyle name="60 % – Zvýraznění5" xfId="23"/>
    <cellStyle name="60 % – Zvýraznění6" xfId="24"/>
    <cellStyle name="Celkem" xfId="25"/>
    <cellStyle name="data" xfId="26"/>
    <cellStyle name="Název" xfId="28"/>
    <cellStyle name="Normálna" xfId="0" builtinId="0"/>
    <cellStyle name="normálne_fakturuj99" xfId="27"/>
    <cellStyle name="normálne_KLs" xfId="1"/>
    <cellStyle name="TEXT 1" xfId="29"/>
    <cellStyle name="Text upozornění" xfId="30"/>
    <cellStyle name="TEXT1" xfId="3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5"/>
  <sheetViews>
    <sheetView showGridLines="0" tabSelected="1" workbookViewId="0">
      <pane xSplit="4" ySplit="10" topLeftCell="E11" activePane="bottomRight" state="frozen"/>
      <selection pane="topRight"/>
      <selection pane="bottomLeft"/>
      <selection pane="bottomRight"/>
    </sheetView>
  </sheetViews>
  <sheetFormatPr defaultColWidth="9" defaultRowHeight="13.5"/>
  <cols>
    <col min="1" max="1" width="6.7109375" style="45" customWidth="1"/>
    <col min="2" max="2" width="3.7109375" style="46" customWidth="1"/>
    <col min="3" max="3" width="13" style="47" customWidth="1"/>
    <col min="4" max="4" width="45.7109375" style="48" customWidth="1"/>
    <col min="5" max="5" width="11.28515625" style="49" customWidth="1"/>
    <col min="6" max="6" width="5.85546875" style="50" customWidth="1"/>
    <col min="7" max="7" width="8.7109375" style="51" customWidth="1"/>
    <col min="8" max="10" width="9.7109375" style="51" customWidth="1"/>
    <col min="11" max="11" width="7.42578125" style="52" customWidth="1"/>
    <col min="12" max="12" width="8.28515625" style="52" customWidth="1"/>
    <col min="13" max="13" width="7.140625" style="49" customWidth="1"/>
    <col min="14" max="14" width="7" style="49" customWidth="1"/>
    <col min="15" max="15" width="3.5703125" style="50" customWidth="1"/>
    <col min="16" max="16" width="12.7109375" style="50" customWidth="1"/>
    <col min="17" max="19" width="11.28515625" style="49" customWidth="1"/>
    <col min="20" max="20" width="10.5703125" style="53" customWidth="1"/>
    <col min="21" max="21" width="10.28515625" style="53" customWidth="1"/>
    <col min="22" max="22" width="5.7109375" style="53" customWidth="1"/>
    <col min="23" max="23" width="9.140625" style="49" customWidth="1"/>
    <col min="24" max="25" width="11.85546875" style="54" customWidth="1"/>
    <col min="26" max="26" width="7.5703125" style="47" customWidth="1"/>
    <col min="27" max="27" width="12.7109375" style="47" customWidth="1"/>
    <col min="28" max="28" width="4.28515625" style="50" customWidth="1"/>
    <col min="29" max="30" width="2.7109375" style="50" customWidth="1"/>
    <col min="31" max="34" width="9.140625" style="55" customWidth="1"/>
    <col min="35" max="35" width="9.140625" style="37" customWidth="1"/>
    <col min="36" max="37" width="9.140625" style="37" hidden="1" customWidth="1"/>
    <col min="38" max="1025" width="9" style="56"/>
  </cols>
  <sheetData>
    <row r="1" spans="1:37" s="37" customFormat="1" ht="12.75" customHeight="1">
      <c r="A1" s="41" t="s">
        <v>2</v>
      </c>
      <c r="G1" s="38"/>
      <c r="I1" s="41" t="s">
        <v>131</v>
      </c>
      <c r="J1" s="38"/>
      <c r="K1" s="39"/>
      <c r="Q1" s="40"/>
      <c r="R1" s="40"/>
      <c r="S1" s="40"/>
      <c r="X1" s="54"/>
      <c r="Y1" s="54"/>
      <c r="Z1" s="72" t="s">
        <v>3</v>
      </c>
      <c r="AA1" s="72" t="s">
        <v>4</v>
      </c>
      <c r="AB1" s="34" t="s">
        <v>5</v>
      </c>
      <c r="AC1" s="34" t="s">
        <v>6</v>
      </c>
      <c r="AD1" s="34" t="s">
        <v>7</v>
      </c>
      <c r="AE1" s="73" t="s">
        <v>8</v>
      </c>
      <c r="AF1" s="74" t="s">
        <v>9</v>
      </c>
    </row>
    <row r="2" spans="1:37" s="37" customFormat="1" ht="12.75">
      <c r="A2" s="41" t="s">
        <v>10</v>
      </c>
      <c r="G2" s="38"/>
      <c r="H2" s="57"/>
      <c r="I2" s="41" t="s">
        <v>132</v>
      </c>
      <c r="J2" s="38"/>
      <c r="K2" s="39"/>
      <c r="Q2" s="40"/>
      <c r="R2" s="40"/>
      <c r="S2" s="40"/>
      <c r="X2" s="54"/>
      <c r="Y2" s="54"/>
      <c r="Z2" s="72" t="s">
        <v>11</v>
      </c>
      <c r="AA2" s="36" t="s">
        <v>12</v>
      </c>
      <c r="AB2" s="35" t="s">
        <v>13</v>
      </c>
      <c r="AC2" s="35"/>
      <c r="AD2" s="36"/>
      <c r="AE2" s="73">
        <v>1</v>
      </c>
      <c r="AF2" s="75">
        <v>123.5</v>
      </c>
    </row>
    <row r="3" spans="1:37" s="37" customFormat="1" ht="12.75">
      <c r="A3" s="41" t="s">
        <v>14</v>
      </c>
      <c r="G3" s="38"/>
      <c r="I3" s="41" t="s">
        <v>133</v>
      </c>
      <c r="J3" s="38"/>
      <c r="K3" s="39"/>
      <c r="Q3" s="40"/>
      <c r="R3" s="40"/>
      <c r="S3" s="40"/>
      <c r="X3" s="54"/>
      <c r="Y3" s="54"/>
      <c r="Z3" s="72" t="s">
        <v>15</v>
      </c>
      <c r="AA3" s="36" t="s">
        <v>16</v>
      </c>
      <c r="AB3" s="35" t="s">
        <v>13</v>
      </c>
      <c r="AC3" s="35" t="s">
        <v>17</v>
      </c>
      <c r="AD3" s="36" t="s">
        <v>18</v>
      </c>
      <c r="AE3" s="73">
        <v>2</v>
      </c>
      <c r="AF3" s="76">
        <v>123.46</v>
      </c>
    </row>
    <row r="4" spans="1:37" s="37" customFormat="1" ht="12.75">
      <c r="Q4" s="40"/>
      <c r="R4" s="40"/>
      <c r="S4" s="40"/>
      <c r="X4" s="54"/>
      <c r="Y4" s="54"/>
      <c r="Z4" s="72" t="s">
        <v>19</v>
      </c>
      <c r="AA4" s="36" t="s">
        <v>20</v>
      </c>
      <c r="AB4" s="35" t="s">
        <v>13</v>
      </c>
      <c r="AC4" s="35"/>
      <c r="AD4" s="36"/>
      <c r="AE4" s="73">
        <v>3</v>
      </c>
      <c r="AF4" s="77">
        <v>123.45699999999999</v>
      </c>
    </row>
    <row r="5" spans="1:37" s="37" customFormat="1" ht="12.75">
      <c r="A5" s="41" t="s">
        <v>134</v>
      </c>
      <c r="Q5" s="40"/>
      <c r="R5" s="40"/>
      <c r="S5" s="40"/>
      <c r="X5" s="54"/>
      <c r="Y5" s="54"/>
      <c r="Z5" s="72" t="s">
        <v>21</v>
      </c>
      <c r="AA5" s="36" t="s">
        <v>16</v>
      </c>
      <c r="AB5" s="35" t="s">
        <v>13</v>
      </c>
      <c r="AC5" s="35" t="s">
        <v>17</v>
      </c>
      <c r="AD5" s="36" t="s">
        <v>18</v>
      </c>
      <c r="AE5" s="73">
        <v>4</v>
      </c>
      <c r="AF5" s="78">
        <v>123.4567</v>
      </c>
    </row>
    <row r="6" spans="1:37" s="37" customFormat="1" ht="12.75">
      <c r="A6" s="41" t="s">
        <v>135</v>
      </c>
      <c r="Q6" s="40"/>
      <c r="R6" s="40"/>
      <c r="S6" s="40"/>
      <c r="X6" s="54"/>
      <c r="Y6" s="54"/>
      <c r="Z6" s="57"/>
      <c r="AA6" s="57"/>
      <c r="AE6" s="73" t="s">
        <v>22</v>
      </c>
      <c r="AF6" s="76">
        <v>123.46</v>
      </c>
    </row>
    <row r="7" spans="1:37" s="37" customFormat="1" ht="12.75">
      <c r="A7" s="41"/>
      <c r="Q7" s="40"/>
      <c r="R7" s="40"/>
      <c r="S7" s="40"/>
      <c r="X7" s="54"/>
      <c r="Y7" s="54"/>
      <c r="Z7" s="57"/>
      <c r="AA7" s="57"/>
    </row>
    <row r="8" spans="1:37" s="37" customFormat="1">
      <c r="A8" s="37" t="s">
        <v>136</v>
      </c>
      <c r="B8" s="58"/>
      <c r="C8" s="59"/>
      <c r="D8" s="42" t="str">
        <f>CONCATENATE(AA2," ",AB2," ",AC2," ",AD2)</f>
        <v xml:space="preserve">Prehľad rozpočtových nákladov v EUR  </v>
      </c>
      <c r="E8" s="40"/>
      <c r="G8" s="38"/>
      <c r="H8" s="38"/>
      <c r="I8" s="38"/>
      <c r="J8" s="38"/>
      <c r="K8" s="39"/>
      <c r="L8" s="39"/>
      <c r="M8" s="40"/>
      <c r="N8" s="40"/>
      <c r="Q8" s="40"/>
      <c r="R8" s="40"/>
      <c r="S8" s="40"/>
      <c r="X8" s="54"/>
      <c r="Y8" s="54"/>
      <c r="Z8" s="57"/>
      <c r="AA8" s="57"/>
      <c r="AE8" s="50"/>
      <c r="AF8" s="50"/>
      <c r="AG8" s="50"/>
      <c r="AH8" s="50"/>
    </row>
    <row r="9" spans="1:37">
      <c r="A9" s="43" t="s">
        <v>23</v>
      </c>
      <c r="B9" s="43" t="s">
        <v>24</v>
      </c>
      <c r="C9" s="43" t="s">
        <v>25</v>
      </c>
      <c r="D9" s="43" t="s">
        <v>26</v>
      </c>
      <c r="E9" s="43" t="s">
        <v>27</v>
      </c>
      <c r="F9" s="43" t="s">
        <v>28</v>
      </c>
      <c r="G9" s="43" t="s">
        <v>29</v>
      </c>
      <c r="H9" s="43" t="s">
        <v>30</v>
      </c>
      <c r="I9" s="43" t="s">
        <v>31</v>
      </c>
      <c r="J9" s="43" t="s">
        <v>32</v>
      </c>
      <c r="K9" s="84" t="s">
        <v>33</v>
      </c>
      <c r="L9" s="84"/>
      <c r="M9" s="85" t="s">
        <v>34</v>
      </c>
      <c r="N9" s="85"/>
      <c r="O9" s="43" t="s">
        <v>1</v>
      </c>
      <c r="P9" s="61" t="s">
        <v>35</v>
      </c>
      <c r="Q9" s="43" t="s">
        <v>27</v>
      </c>
      <c r="R9" s="43" t="s">
        <v>27</v>
      </c>
      <c r="S9" s="61" t="s">
        <v>27</v>
      </c>
      <c r="T9" s="63" t="s">
        <v>36</v>
      </c>
      <c r="U9" s="64" t="s">
        <v>37</v>
      </c>
      <c r="V9" s="65" t="s">
        <v>38</v>
      </c>
      <c r="W9" s="43" t="s">
        <v>39</v>
      </c>
      <c r="X9" s="66" t="s">
        <v>25</v>
      </c>
      <c r="Y9" s="66" t="s">
        <v>25</v>
      </c>
      <c r="Z9" s="79" t="s">
        <v>40</v>
      </c>
      <c r="AA9" s="79" t="s">
        <v>41</v>
      </c>
      <c r="AB9" s="43" t="s">
        <v>38</v>
      </c>
      <c r="AC9" s="43" t="s">
        <v>42</v>
      </c>
      <c r="AD9" s="43" t="s">
        <v>43</v>
      </c>
      <c r="AE9" s="80" t="s">
        <v>44</v>
      </c>
      <c r="AF9" s="80" t="s">
        <v>45</v>
      </c>
      <c r="AG9" s="80" t="s">
        <v>27</v>
      </c>
      <c r="AH9" s="80" t="s">
        <v>46</v>
      </c>
      <c r="AJ9" s="37" t="s">
        <v>137</v>
      </c>
      <c r="AK9" s="37" t="s">
        <v>139</v>
      </c>
    </row>
    <row r="10" spans="1:37">
      <c r="A10" s="44" t="s">
        <v>47</v>
      </c>
      <c r="B10" s="44" t="s">
        <v>48</v>
      </c>
      <c r="C10" s="60"/>
      <c r="D10" s="44" t="s">
        <v>49</v>
      </c>
      <c r="E10" s="44" t="s">
        <v>50</v>
      </c>
      <c r="F10" s="44" t="s">
        <v>51</v>
      </c>
      <c r="G10" s="44" t="s">
        <v>52</v>
      </c>
      <c r="H10" s="44"/>
      <c r="I10" s="44" t="s">
        <v>53</v>
      </c>
      <c r="J10" s="44"/>
      <c r="K10" s="44" t="s">
        <v>29</v>
      </c>
      <c r="L10" s="44" t="s">
        <v>32</v>
      </c>
      <c r="M10" s="62" t="s">
        <v>29</v>
      </c>
      <c r="N10" s="44" t="s">
        <v>32</v>
      </c>
      <c r="O10" s="44" t="s">
        <v>54</v>
      </c>
      <c r="P10" s="62"/>
      <c r="Q10" s="44" t="s">
        <v>55</v>
      </c>
      <c r="R10" s="44" t="s">
        <v>56</v>
      </c>
      <c r="S10" s="62" t="s">
        <v>57</v>
      </c>
      <c r="T10" s="67" t="s">
        <v>58</v>
      </c>
      <c r="U10" s="68" t="s">
        <v>59</v>
      </c>
      <c r="V10" s="69" t="s">
        <v>60</v>
      </c>
      <c r="W10" s="70"/>
      <c r="X10" s="71" t="s">
        <v>61</v>
      </c>
      <c r="Y10" s="71"/>
      <c r="Z10" s="81" t="s">
        <v>62</v>
      </c>
      <c r="AA10" s="81" t="s">
        <v>47</v>
      </c>
      <c r="AB10" s="44" t="s">
        <v>63</v>
      </c>
      <c r="AC10" s="82"/>
      <c r="AD10" s="82"/>
      <c r="AE10" s="83"/>
      <c r="AF10" s="83"/>
      <c r="AG10" s="83"/>
      <c r="AH10" s="83"/>
      <c r="AJ10" s="37" t="s">
        <v>138</v>
      </c>
      <c r="AK10" s="37" t="s">
        <v>140</v>
      </c>
    </row>
    <row r="12" spans="1:37">
      <c r="B12" s="87" t="s">
        <v>141</v>
      </c>
    </row>
    <row r="13" spans="1:37">
      <c r="B13" s="47" t="s">
        <v>142</v>
      </c>
    </row>
    <row r="14" spans="1:37">
      <c r="A14" s="45">
        <v>1</v>
      </c>
      <c r="B14" s="46" t="s">
        <v>143</v>
      </c>
      <c r="C14" s="47" t="s">
        <v>144</v>
      </c>
      <c r="D14" s="48" t="s">
        <v>145</v>
      </c>
      <c r="E14" s="49">
        <v>1.44</v>
      </c>
      <c r="F14" s="50" t="s">
        <v>146</v>
      </c>
      <c r="H14" s="51">
        <f>ROUND(E14*G14,2)</f>
        <v>0</v>
      </c>
      <c r="J14" s="51">
        <f>ROUND(E14*G14,2)</f>
        <v>0</v>
      </c>
      <c r="K14" s="52">
        <v>0.40872999999999998</v>
      </c>
      <c r="L14" s="52">
        <f>E14*K14</f>
        <v>0.58857119999999996</v>
      </c>
      <c r="N14" s="49">
        <f>E14*M14</f>
        <v>0</v>
      </c>
      <c r="P14" s="50" t="s">
        <v>147</v>
      </c>
      <c r="V14" s="53" t="s">
        <v>65</v>
      </c>
      <c r="X14" s="88" t="s">
        <v>148</v>
      </c>
      <c r="Y14" s="88" t="s">
        <v>144</v>
      </c>
      <c r="Z14" s="47" t="s">
        <v>149</v>
      </c>
      <c r="AJ14" s="37" t="s">
        <v>150</v>
      </c>
      <c r="AK14" s="37" t="s">
        <v>151</v>
      </c>
    </row>
    <row r="15" spans="1:37">
      <c r="A15" s="45">
        <v>2</v>
      </c>
      <c r="B15" s="46" t="s">
        <v>152</v>
      </c>
      <c r="C15" s="47" t="s">
        <v>153</v>
      </c>
      <c r="D15" s="48" t="s">
        <v>154</v>
      </c>
      <c r="E15" s="49">
        <v>12</v>
      </c>
      <c r="F15" s="50" t="s">
        <v>155</v>
      </c>
      <c r="H15" s="51">
        <f>ROUND(E15*G15,2)</f>
        <v>0</v>
      </c>
      <c r="J15" s="51">
        <f>ROUND(E15*G15,2)</f>
        <v>0</v>
      </c>
      <c r="L15" s="52">
        <f>E15*K15</f>
        <v>0</v>
      </c>
      <c r="M15" s="49">
        <v>0.24</v>
      </c>
      <c r="N15" s="49">
        <f>E15*M15</f>
        <v>2.88</v>
      </c>
      <c r="P15" s="50" t="s">
        <v>147</v>
      </c>
      <c r="V15" s="53" t="s">
        <v>65</v>
      </c>
      <c r="X15" s="88" t="s">
        <v>156</v>
      </c>
      <c r="Y15" s="88" t="s">
        <v>153</v>
      </c>
      <c r="Z15" s="47" t="s">
        <v>157</v>
      </c>
      <c r="AJ15" s="37" t="s">
        <v>150</v>
      </c>
      <c r="AK15" s="37" t="s">
        <v>151</v>
      </c>
    </row>
    <row r="16" spans="1:37">
      <c r="A16" s="45">
        <v>3</v>
      </c>
      <c r="B16" s="46" t="s">
        <v>158</v>
      </c>
      <c r="C16" s="47" t="s">
        <v>159</v>
      </c>
      <c r="D16" s="48" t="s">
        <v>160</v>
      </c>
      <c r="E16" s="49">
        <v>12</v>
      </c>
      <c r="F16" s="50" t="s">
        <v>155</v>
      </c>
      <c r="H16" s="51">
        <f>ROUND(E16*G16,2)</f>
        <v>0</v>
      </c>
      <c r="J16" s="51">
        <f>ROUND(E16*G16,2)</f>
        <v>0</v>
      </c>
      <c r="L16" s="52">
        <f>E16*K16</f>
        <v>0</v>
      </c>
      <c r="M16" s="49">
        <v>5.0999999999999997E-2</v>
      </c>
      <c r="N16" s="49">
        <f>E16*M16</f>
        <v>0.61199999999999999</v>
      </c>
      <c r="P16" s="50" t="s">
        <v>147</v>
      </c>
      <c r="V16" s="53" t="s">
        <v>65</v>
      </c>
      <c r="X16" s="88" t="s">
        <v>161</v>
      </c>
      <c r="Y16" s="88" t="s">
        <v>159</v>
      </c>
      <c r="Z16" s="47" t="s">
        <v>157</v>
      </c>
      <c r="AJ16" s="37" t="s">
        <v>150</v>
      </c>
      <c r="AK16" s="37" t="s">
        <v>151</v>
      </c>
    </row>
    <row r="17" spans="1:37">
      <c r="A17" s="45">
        <v>4</v>
      </c>
      <c r="B17" s="46" t="s">
        <v>162</v>
      </c>
      <c r="C17" s="47" t="s">
        <v>163</v>
      </c>
      <c r="D17" s="48" t="s">
        <v>164</v>
      </c>
      <c r="E17" s="49">
        <v>4.5</v>
      </c>
      <c r="F17" s="50" t="s">
        <v>165</v>
      </c>
      <c r="H17" s="51">
        <f>ROUND(E17*G17,2)</f>
        <v>0</v>
      </c>
      <c r="J17" s="51">
        <f>ROUND(E17*G17,2)</f>
        <v>0</v>
      </c>
      <c r="L17" s="52">
        <f>E17*K17</f>
        <v>0</v>
      </c>
      <c r="N17" s="49">
        <f>E17*M17</f>
        <v>0</v>
      </c>
      <c r="P17" s="50" t="s">
        <v>147</v>
      </c>
      <c r="V17" s="53" t="s">
        <v>65</v>
      </c>
      <c r="X17" s="88" t="s">
        <v>166</v>
      </c>
      <c r="Y17" s="88" t="s">
        <v>163</v>
      </c>
      <c r="Z17" s="47" t="s">
        <v>149</v>
      </c>
      <c r="AJ17" s="37" t="s">
        <v>150</v>
      </c>
      <c r="AK17" s="37" t="s">
        <v>151</v>
      </c>
    </row>
    <row r="18" spans="1:37">
      <c r="A18" s="45">
        <v>5</v>
      </c>
      <c r="B18" s="46" t="s">
        <v>162</v>
      </c>
      <c r="C18" s="47" t="s">
        <v>167</v>
      </c>
      <c r="D18" s="48" t="s">
        <v>168</v>
      </c>
      <c r="E18" s="49">
        <v>1926.53</v>
      </c>
      <c r="F18" s="50" t="s">
        <v>165</v>
      </c>
      <c r="H18" s="51">
        <f>ROUND(E18*G18,2)</f>
        <v>0</v>
      </c>
      <c r="J18" s="51">
        <f>ROUND(E18*G18,2)</f>
        <v>0</v>
      </c>
      <c r="L18" s="52">
        <f>E18*K18</f>
        <v>0</v>
      </c>
      <c r="N18" s="49">
        <f>E18*M18</f>
        <v>0</v>
      </c>
      <c r="P18" s="50" t="s">
        <v>147</v>
      </c>
      <c r="V18" s="53" t="s">
        <v>65</v>
      </c>
      <c r="X18" s="88" t="s">
        <v>169</v>
      </c>
      <c r="Y18" s="88" t="s">
        <v>167</v>
      </c>
      <c r="Z18" s="47" t="s">
        <v>149</v>
      </c>
      <c r="AJ18" s="37" t="s">
        <v>150</v>
      </c>
      <c r="AK18" s="37" t="s">
        <v>151</v>
      </c>
    </row>
    <row r="19" spans="1:37">
      <c r="A19" s="45">
        <v>6</v>
      </c>
      <c r="B19" s="46" t="s">
        <v>152</v>
      </c>
      <c r="C19" s="47" t="s">
        <v>170</v>
      </c>
      <c r="D19" s="48" t="s">
        <v>171</v>
      </c>
      <c r="E19" s="49">
        <v>578</v>
      </c>
      <c r="F19" s="50" t="s">
        <v>165</v>
      </c>
      <c r="H19" s="51">
        <f>ROUND(E19*G19,2)</f>
        <v>0</v>
      </c>
      <c r="J19" s="51">
        <f>ROUND(E19*G19,2)</f>
        <v>0</v>
      </c>
      <c r="L19" s="52">
        <f>E19*K19</f>
        <v>0</v>
      </c>
      <c r="N19" s="49">
        <f>E19*M19</f>
        <v>0</v>
      </c>
      <c r="P19" s="50" t="s">
        <v>147</v>
      </c>
      <c r="V19" s="53" t="s">
        <v>65</v>
      </c>
      <c r="X19" s="88" t="s">
        <v>172</v>
      </c>
      <c r="Y19" s="88" t="s">
        <v>170</v>
      </c>
      <c r="Z19" s="47" t="s">
        <v>149</v>
      </c>
      <c r="AJ19" s="37" t="s">
        <v>150</v>
      </c>
      <c r="AK19" s="37" t="s">
        <v>151</v>
      </c>
    </row>
    <row r="20" spans="1:37">
      <c r="A20" s="45">
        <v>7</v>
      </c>
      <c r="B20" s="46" t="s">
        <v>152</v>
      </c>
      <c r="C20" s="47" t="s">
        <v>173</v>
      </c>
      <c r="D20" s="48" t="s">
        <v>174</v>
      </c>
      <c r="E20" s="49">
        <v>5184</v>
      </c>
      <c r="F20" s="50" t="s">
        <v>155</v>
      </c>
      <c r="H20" s="51">
        <f>ROUND(E20*G20,2)</f>
        <v>0</v>
      </c>
      <c r="J20" s="51">
        <f>ROUND(E20*G20,2)</f>
        <v>0</v>
      </c>
      <c r="K20" s="52">
        <v>2.1000000000000001E-4</v>
      </c>
      <c r="L20" s="52">
        <f>E20*K20</f>
        <v>1.0886400000000001</v>
      </c>
      <c r="N20" s="49">
        <f>E20*M20</f>
        <v>0</v>
      </c>
      <c r="P20" s="50" t="s">
        <v>147</v>
      </c>
      <c r="V20" s="53" t="s">
        <v>65</v>
      </c>
      <c r="X20" s="88" t="s">
        <v>175</v>
      </c>
      <c r="Y20" s="88" t="s">
        <v>173</v>
      </c>
      <c r="Z20" s="47" t="s">
        <v>149</v>
      </c>
      <c r="AJ20" s="37" t="s">
        <v>150</v>
      </c>
      <c r="AK20" s="37" t="s">
        <v>151</v>
      </c>
    </row>
    <row r="21" spans="1:37">
      <c r="A21" s="45">
        <v>8</v>
      </c>
      <c r="B21" s="46" t="s">
        <v>152</v>
      </c>
      <c r="C21" s="47" t="s">
        <v>176</v>
      </c>
      <c r="D21" s="48" t="s">
        <v>177</v>
      </c>
      <c r="E21" s="49">
        <v>5184</v>
      </c>
      <c r="F21" s="50" t="s">
        <v>155</v>
      </c>
      <c r="H21" s="51">
        <f>ROUND(E21*G21,2)</f>
        <v>0</v>
      </c>
      <c r="J21" s="51">
        <f>ROUND(E21*G21,2)</f>
        <v>0</v>
      </c>
      <c r="L21" s="52">
        <f>E21*K21</f>
        <v>0</v>
      </c>
      <c r="N21" s="49">
        <f>E21*M21</f>
        <v>0</v>
      </c>
      <c r="P21" s="50" t="s">
        <v>147</v>
      </c>
      <c r="V21" s="53" t="s">
        <v>65</v>
      </c>
      <c r="X21" s="88" t="s">
        <v>178</v>
      </c>
      <c r="Y21" s="88" t="s">
        <v>176</v>
      </c>
      <c r="Z21" s="47" t="s">
        <v>149</v>
      </c>
      <c r="AJ21" s="37" t="s">
        <v>150</v>
      </c>
      <c r="AK21" s="37" t="s">
        <v>151</v>
      </c>
    </row>
    <row r="22" spans="1:37">
      <c r="A22" s="45">
        <v>9</v>
      </c>
      <c r="B22" s="46" t="s">
        <v>152</v>
      </c>
      <c r="C22" s="47" t="s">
        <v>179</v>
      </c>
      <c r="D22" s="48" t="s">
        <v>180</v>
      </c>
      <c r="E22" s="49">
        <v>837.88</v>
      </c>
      <c r="F22" s="50" t="s">
        <v>165</v>
      </c>
      <c r="H22" s="51">
        <f>ROUND(E22*G22,2)</f>
        <v>0</v>
      </c>
      <c r="J22" s="51">
        <f>ROUND(E22*G22,2)</f>
        <v>0</v>
      </c>
      <c r="L22" s="52">
        <f>E22*K22</f>
        <v>0</v>
      </c>
      <c r="N22" s="49">
        <f>E22*M22</f>
        <v>0</v>
      </c>
      <c r="P22" s="50" t="s">
        <v>147</v>
      </c>
      <c r="V22" s="53" t="s">
        <v>65</v>
      </c>
      <c r="X22" s="88" t="s">
        <v>181</v>
      </c>
      <c r="Y22" s="88" t="s">
        <v>179</v>
      </c>
      <c r="Z22" s="47" t="s">
        <v>182</v>
      </c>
      <c r="AJ22" s="37" t="s">
        <v>150</v>
      </c>
      <c r="AK22" s="37" t="s">
        <v>151</v>
      </c>
    </row>
    <row r="23" spans="1:37">
      <c r="A23" s="45">
        <v>10</v>
      </c>
      <c r="B23" s="46" t="s">
        <v>152</v>
      </c>
      <c r="C23" s="47" t="s">
        <v>183</v>
      </c>
      <c r="D23" s="48" t="s">
        <v>184</v>
      </c>
      <c r="E23" s="49">
        <v>1062.22</v>
      </c>
      <c r="F23" s="50" t="s">
        <v>165</v>
      </c>
      <c r="H23" s="51">
        <f>ROUND(E23*G23,2)</f>
        <v>0</v>
      </c>
      <c r="J23" s="51">
        <f>ROUND(E23*G23,2)</f>
        <v>0</v>
      </c>
      <c r="L23" s="52">
        <f>E23*K23</f>
        <v>0</v>
      </c>
      <c r="N23" s="49">
        <f>E23*M23</f>
        <v>0</v>
      </c>
      <c r="P23" s="50" t="s">
        <v>147</v>
      </c>
      <c r="V23" s="53" t="s">
        <v>65</v>
      </c>
      <c r="X23" s="88" t="s">
        <v>185</v>
      </c>
      <c r="Y23" s="88" t="s">
        <v>183</v>
      </c>
      <c r="Z23" s="47" t="s">
        <v>182</v>
      </c>
      <c r="AJ23" s="37" t="s">
        <v>150</v>
      </c>
      <c r="AK23" s="37" t="s">
        <v>151</v>
      </c>
    </row>
    <row r="24" spans="1:37">
      <c r="A24" s="45">
        <v>11</v>
      </c>
      <c r="B24" s="46" t="s">
        <v>152</v>
      </c>
      <c r="C24" s="47" t="s">
        <v>186</v>
      </c>
      <c r="D24" s="48" t="s">
        <v>187</v>
      </c>
      <c r="E24" s="49">
        <v>837.88</v>
      </c>
      <c r="F24" s="50" t="s">
        <v>165</v>
      </c>
      <c r="H24" s="51">
        <f>ROUND(E24*G24,2)</f>
        <v>0</v>
      </c>
      <c r="J24" s="51">
        <f>ROUND(E24*G24,2)</f>
        <v>0</v>
      </c>
      <c r="L24" s="52">
        <f>E24*K24</f>
        <v>0</v>
      </c>
      <c r="N24" s="49">
        <f>E24*M24</f>
        <v>0</v>
      </c>
      <c r="P24" s="50" t="s">
        <v>147</v>
      </c>
      <c r="V24" s="53" t="s">
        <v>65</v>
      </c>
      <c r="X24" s="88" t="s">
        <v>188</v>
      </c>
      <c r="Y24" s="88" t="s">
        <v>186</v>
      </c>
      <c r="Z24" s="47" t="s">
        <v>149</v>
      </c>
      <c r="AJ24" s="37" t="s">
        <v>150</v>
      </c>
      <c r="AK24" s="37" t="s">
        <v>151</v>
      </c>
    </row>
    <row r="25" spans="1:37">
      <c r="A25" s="45">
        <v>12</v>
      </c>
      <c r="B25" s="46" t="s">
        <v>152</v>
      </c>
      <c r="C25" s="47" t="s">
        <v>189</v>
      </c>
      <c r="D25" s="48" t="s">
        <v>190</v>
      </c>
      <c r="E25" s="49">
        <v>837.88</v>
      </c>
      <c r="F25" s="50" t="s">
        <v>165</v>
      </c>
      <c r="H25" s="51">
        <f>ROUND(E25*G25,2)</f>
        <v>0</v>
      </c>
      <c r="J25" s="51">
        <f>ROUND(E25*G25,2)</f>
        <v>0</v>
      </c>
      <c r="L25" s="52">
        <f>E25*K25</f>
        <v>0</v>
      </c>
      <c r="N25" s="49">
        <f>E25*M25</f>
        <v>0</v>
      </c>
      <c r="P25" s="50" t="s">
        <v>147</v>
      </c>
      <c r="V25" s="53" t="s">
        <v>65</v>
      </c>
      <c r="X25" s="88" t="s">
        <v>191</v>
      </c>
      <c r="Y25" s="88" t="s">
        <v>189</v>
      </c>
      <c r="Z25" s="47" t="s">
        <v>182</v>
      </c>
      <c r="AJ25" s="37" t="s">
        <v>150</v>
      </c>
      <c r="AK25" s="37" t="s">
        <v>151</v>
      </c>
    </row>
    <row r="26" spans="1:37">
      <c r="A26" s="45">
        <v>13</v>
      </c>
      <c r="B26" s="46" t="s">
        <v>162</v>
      </c>
      <c r="C26" s="47" t="s">
        <v>192</v>
      </c>
      <c r="D26" s="48" t="s">
        <v>193</v>
      </c>
      <c r="E26" s="49">
        <v>1062.22</v>
      </c>
      <c r="F26" s="50" t="s">
        <v>165</v>
      </c>
      <c r="H26" s="51">
        <f>ROUND(E26*G26,2)</f>
        <v>0</v>
      </c>
      <c r="J26" s="51">
        <f>ROUND(E26*G26,2)</f>
        <v>0</v>
      </c>
      <c r="L26" s="52">
        <f>E26*K26</f>
        <v>0</v>
      </c>
      <c r="N26" s="49">
        <f>E26*M26</f>
        <v>0</v>
      </c>
      <c r="P26" s="50" t="s">
        <v>147</v>
      </c>
      <c r="V26" s="53" t="s">
        <v>65</v>
      </c>
      <c r="X26" s="88" t="s">
        <v>194</v>
      </c>
      <c r="Y26" s="88" t="s">
        <v>192</v>
      </c>
      <c r="Z26" s="47" t="s">
        <v>149</v>
      </c>
      <c r="AJ26" s="37" t="s">
        <v>150</v>
      </c>
      <c r="AK26" s="37" t="s">
        <v>151</v>
      </c>
    </row>
    <row r="27" spans="1:37">
      <c r="A27" s="45">
        <v>14</v>
      </c>
      <c r="B27" s="46" t="s">
        <v>152</v>
      </c>
      <c r="C27" s="47" t="s">
        <v>195</v>
      </c>
      <c r="D27" s="48" t="s">
        <v>196</v>
      </c>
      <c r="E27" s="49">
        <v>1080.31</v>
      </c>
      <c r="F27" s="50" t="s">
        <v>165</v>
      </c>
      <c r="H27" s="51">
        <f>ROUND(E27*G27,2)</f>
        <v>0</v>
      </c>
      <c r="J27" s="51">
        <f>ROUND(E27*G27,2)</f>
        <v>0</v>
      </c>
      <c r="L27" s="52">
        <f>E27*K27</f>
        <v>0</v>
      </c>
      <c r="N27" s="49">
        <f>E27*M27</f>
        <v>0</v>
      </c>
      <c r="P27" s="50" t="s">
        <v>147</v>
      </c>
      <c r="V27" s="53" t="s">
        <v>65</v>
      </c>
      <c r="X27" s="88" t="s">
        <v>197</v>
      </c>
      <c r="Y27" s="88" t="s">
        <v>195</v>
      </c>
      <c r="Z27" s="47" t="s">
        <v>149</v>
      </c>
      <c r="AJ27" s="37" t="s">
        <v>150</v>
      </c>
      <c r="AK27" s="37" t="s">
        <v>151</v>
      </c>
    </row>
    <row r="28" spans="1:37">
      <c r="A28" s="45">
        <v>15</v>
      </c>
      <c r="B28" s="46" t="s">
        <v>162</v>
      </c>
      <c r="C28" s="47" t="s">
        <v>198</v>
      </c>
      <c r="D28" s="48" t="s">
        <v>199</v>
      </c>
      <c r="E28" s="49">
        <v>542.79999999999995</v>
      </c>
      <c r="F28" s="50" t="s">
        <v>165</v>
      </c>
      <c r="H28" s="51">
        <f>ROUND(E28*G28,2)</f>
        <v>0</v>
      </c>
      <c r="J28" s="51">
        <f>ROUND(E28*G28,2)</f>
        <v>0</v>
      </c>
      <c r="L28" s="52">
        <f>E28*K28</f>
        <v>0</v>
      </c>
      <c r="N28" s="49">
        <f>E28*M28</f>
        <v>0</v>
      </c>
      <c r="P28" s="50" t="s">
        <v>147</v>
      </c>
      <c r="V28" s="53" t="s">
        <v>65</v>
      </c>
      <c r="X28" s="88" t="s">
        <v>200</v>
      </c>
      <c r="Y28" s="88" t="s">
        <v>198</v>
      </c>
      <c r="Z28" s="47" t="s">
        <v>149</v>
      </c>
      <c r="AJ28" s="37" t="s">
        <v>150</v>
      </c>
      <c r="AK28" s="37" t="s">
        <v>151</v>
      </c>
    </row>
    <row r="29" spans="1:37">
      <c r="A29" s="45">
        <v>16</v>
      </c>
      <c r="B29" s="46" t="s">
        <v>201</v>
      </c>
      <c r="C29" s="47" t="s">
        <v>202</v>
      </c>
      <c r="D29" s="48" t="s">
        <v>203</v>
      </c>
      <c r="E29" s="49">
        <v>861.7</v>
      </c>
      <c r="F29" s="50" t="s">
        <v>165</v>
      </c>
      <c r="I29" s="51">
        <f>ROUND(E29*G29,2)</f>
        <v>0</v>
      </c>
      <c r="J29" s="51">
        <f>ROUND(E29*G29,2)</f>
        <v>0</v>
      </c>
      <c r="K29" s="52">
        <v>1.67</v>
      </c>
      <c r="L29" s="52">
        <f>E29*K29</f>
        <v>1439.039</v>
      </c>
      <c r="N29" s="49">
        <f>E29*M29</f>
        <v>0</v>
      </c>
      <c r="P29" s="50" t="s">
        <v>147</v>
      </c>
      <c r="V29" s="53" t="s">
        <v>64</v>
      </c>
      <c r="X29" s="88" t="s">
        <v>202</v>
      </c>
      <c r="Y29" s="88" t="s">
        <v>202</v>
      </c>
      <c r="Z29" s="47" t="s">
        <v>204</v>
      </c>
      <c r="AA29" s="47" t="s">
        <v>147</v>
      </c>
      <c r="AJ29" s="37" t="s">
        <v>205</v>
      </c>
      <c r="AK29" s="37" t="s">
        <v>151</v>
      </c>
    </row>
    <row r="30" spans="1:37">
      <c r="A30" s="45">
        <v>17</v>
      </c>
      <c r="B30" s="46" t="s">
        <v>162</v>
      </c>
      <c r="C30" s="47" t="s">
        <v>206</v>
      </c>
      <c r="D30" s="48" t="s">
        <v>207</v>
      </c>
      <c r="E30" s="49">
        <v>542.79999999999995</v>
      </c>
      <c r="F30" s="50" t="s">
        <v>165</v>
      </c>
      <c r="H30" s="51">
        <f>ROUND(E30*G30,2)</f>
        <v>0</v>
      </c>
      <c r="J30" s="51">
        <f>ROUND(E30*G30,2)</f>
        <v>0</v>
      </c>
      <c r="L30" s="52">
        <f>E30*K30</f>
        <v>0</v>
      </c>
      <c r="N30" s="49">
        <f>E30*M30</f>
        <v>0</v>
      </c>
      <c r="P30" s="50" t="s">
        <v>147</v>
      </c>
      <c r="V30" s="53" t="s">
        <v>65</v>
      </c>
      <c r="X30" s="88" t="s">
        <v>208</v>
      </c>
      <c r="Y30" s="88" t="s">
        <v>206</v>
      </c>
      <c r="Z30" s="47" t="s">
        <v>149</v>
      </c>
      <c r="AJ30" s="37" t="s">
        <v>150</v>
      </c>
      <c r="AK30" s="37" t="s">
        <v>151</v>
      </c>
    </row>
    <row r="31" spans="1:37">
      <c r="D31" s="89" t="s">
        <v>209</v>
      </c>
      <c r="E31" s="90">
        <f>J31</f>
        <v>0</v>
      </c>
      <c r="H31" s="90">
        <f>SUM(H12:H30)</f>
        <v>0</v>
      </c>
      <c r="I31" s="90">
        <f>SUM(I12:I30)</f>
        <v>0</v>
      </c>
      <c r="J31" s="90">
        <f>SUM(J12:J30)</f>
        <v>0</v>
      </c>
      <c r="L31" s="91">
        <f>SUM(L12:L30)</f>
        <v>1440.7162112000001</v>
      </c>
      <c r="N31" s="92">
        <f>SUM(N12:N30)</f>
        <v>3.492</v>
      </c>
      <c r="W31" s="49">
        <f>SUM(W12:W30)</f>
        <v>0</v>
      </c>
    </row>
    <row r="33" spans="1:37">
      <c r="B33" s="47" t="s">
        <v>210</v>
      </c>
    </row>
    <row r="34" spans="1:37">
      <c r="A34" s="45">
        <v>18</v>
      </c>
      <c r="B34" s="46" t="s">
        <v>201</v>
      </c>
      <c r="C34" s="47" t="s">
        <v>211</v>
      </c>
      <c r="D34" s="48" t="s">
        <v>212</v>
      </c>
      <c r="E34" s="49">
        <v>24</v>
      </c>
      <c r="F34" s="50" t="s">
        <v>213</v>
      </c>
      <c r="I34" s="51">
        <f>ROUND(E34*G34,2)</f>
        <v>0</v>
      </c>
      <c r="J34" s="51">
        <f>ROUND(E34*G34,2)</f>
        <v>0</v>
      </c>
      <c r="L34" s="52">
        <f>E34*K34</f>
        <v>0</v>
      </c>
      <c r="N34" s="49">
        <f>E34*M34</f>
        <v>0</v>
      </c>
      <c r="P34" s="50" t="s">
        <v>147</v>
      </c>
      <c r="V34" s="53" t="s">
        <v>64</v>
      </c>
      <c r="X34" s="88" t="s">
        <v>211</v>
      </c>
      <c r="Y34" s="88" t="s">
        <v>211</v>
      </c>
      <c r="Z34" s="47" t="s">
        <v>214</v>
      </c>
      <c r="AA34" s="47" t="s">
        <v>147</v>
      </c>
      <c r="AJ34" s="37" t="s">
        <v>205</v>
      </c>
      <c r="AK34" s="37" t="s">
        <v>151</v>
      </c>
    </row>
    <row r="35" spans="1:37">
      <c r="A35" s="45">
        <v>19</v>
      </c>
      <c r="B35" s="46" t="s">
        <v>143</v>
      </c>
      <c r="C35" s="47" t="s">
        <v>215</v>
      </c>
      <c r="D35" s="48" t="s">
        <v>216</v>
      </c>
      <c r="E35" s="49">
        <v>216.06</v>
      </c>
      <c r="F35" s="50" t="s">
        <v>165</v>
      </c>
      <c r="H35" s="51">
        <f>ROUND(E35*G35,2)</f>
        <v>0</v>
      </c>
      <c r="J35" s="51">
        <f>ROUND(E35*G35,2)</f>
        <v>0</v>
      </c>
      <c r="K35" s="52">
        <v>1.8907700000000001</v>
      </c>
      <c r="L35" s="52">
        <f>E35*K35</f>
        <v>408.51976619999999</v>
      </c>
      <c r="N35" s="49">
        <f>E35*M35</f>
        <v>0</v>
      </c>
      <c r="P35" s="50" t="s">
        <v>147</v>
      </c>
      <c r="V35" s="53" t="s">
        <v>65</v>
      </c>
      <c r="X35" s="88" t="s">
        <v>217</v>
      </c>
      <c r="Y35" s="88" t="s">
        <v>215</v>
      </c>
      <c r="Z35" s="47" t="s">
        <v>218</v>
      </c>
      <c r="AJ35" s="37" t="s">
        <v>150</v>
      </c>
      <c r="AK35" s="37" t="s">
        <v>151</v>
      </c>
    </row>
    <row r="36" spans="1:37">
      <c r="A36" s="45">
        <v>20</v>
      </c>
      <c r="B36" s="46" t="s">
        <v>219</v>
      </c>
      <c r="C36" s="47" t="s">
        <v>220</v>
      </c>
      <c r="D36" s="48" t="s">
        <v>221</v>
      </c>
      <c r="E36" s="49">
        <v>54.6</v>
      </c>
      <c r="F36" s="50" t="s">
        <v>155</v>
      </c>
      <c r="H36" s="51">
        <f>ROUND(E36*G36,2)</f>
        <v>0</v>
      </c>
      <c r="J36" s="51">
        <f>ROUND(E36*G36,2)</f>
        <v>0</v>
      </c>
      <c r="K36" s="52">
        <v>0.4</v>
      </c>
      <c r="L36" s="52">
        <f>E36*K36</f>
        <v>21.840000000000003</v>
      </c>
      <c r="N36" s="49">
        <f>E36*M36</f>
        <v>0</v>
      </c>
      <c r="P36" s="50" t="s">
        <v>147</v>
      </c>
      <c r="V36" s="53" t="s">
        <v>65</v>
      </c>
      <c r="X36" s="88" t="s">
        <v>222</v>
      </c>
      <c r="Y36" s="88" t="s">
        <v>220</v>
      </c>
      <c r="Z36" s="47" t="s">
        <v>223</v>
      </c>
      <c r="AJ36" s="37" t="s">
        <v>150</v>
      </c>
      <c r="AK36" s="37" t="s">
        <v>151</v>
      </c>
    </row>
    <row r="37" spans="1:37">
      <c r="D37" s="89" t="s">
        <v>224</v>
      </c>
      <c r="E37" s="90">
        <f>J37</f>
        <v>0</v>
      </c>
      <c r="H37" s="90">
        <f>SUM(H33:H36)</f>
        <v>0</v>
      </c>
      <c r="I37" s="90">
        <f>SUM(I33:I36)</f>
        <v>0</v>
      </c>
      <c r="J37" s="90">
        <f>SUM(J33:J36)</f>
        <v>0</v>
      </c>
      <c r="L37" s="91">
        <f>SUM(L33:L36)</f>
        <v>430.35976619999997</v>
      </c>
      <c r="N37" s="92">
        <f>SUM(N33:N36)</f>
        <v>0</v>
      </c>
      <c r="W37" s="49">
        <f>SUM(W33:W36)</f>
        <v>0</v>
      </c>
    </row>
    <row r="39" spans="1:37">
      <c r="B39" s="47" t="s">
        <v>225</v>
      </c>
    </row>
    <row r="40" spans="1:37">
      <c r="A40" s="45">
        <v>21</v>
      </c>
      <c r="B40" s="46" t="s">
        <v>143</v>
      </c>
      <c r="C40" s="47" t="s">
        <v>226</v>
      </c>
      <c r="D40" s="48" t="s">
        <v>227</v>
      </c>
      <c r="E40" s="49">
        <v>520</v>
      </c>
      <c r="F40" s="50" t="s">
        <v>228</v>
      </c>
      <c r="H40" s="51">
        <f>ROUND(E40*G40,2)</f>
        <v>0</v>
      </c>
      <c r="J40" s="51">
        <f>ROUND(E40*G40,2)</f>
        <v>0</v>
      </c>
      <c r="L40" s="52">
        <f>E40*K40</f>
        <v>0</v>
      </c>
      <c r="N40" s="49">
        <f>E40*M40</f>
        <v>0</v>
      </c>
      <c r="P40" s="50" t="s">
        <v>147</v>
      </c>
      <c r="V40" s="53" t="s">
        <v>65</v>
      </c>
      <c r="X40" s="88" t="s">
        <v>229</v>
      </c>
      <c r="Y40" s="88" t="s">
        <v>226</v>
      </c>
      <c r="Z40" s="47" t="s">
        <v>218</v>
      </c>
      <c r="AJ40" s="37" t="s">
        <v>150</v>
      </c>
      <c r="AK40" s="37" t="s">
        <v>151</v>
      </c>
    </row>
    <row r="41" spans="1:37">
      <c r="A41" s="45">
        <v>22</v>
      </c>
      <c r="B41" s="46" t="s">
        <v>201</v>
      </c>
      <c r="C41" s="47" t="s">
        <v>230</v>
      </c>
      <c r="D41" s="48" t="s">
        <v>231</v>
      </c>
      <c r="E41" s="49">
        <v>520</v>
      </c>
      <c r="F41" s="50" t="s">
        <v>228</v>
      </c>
      <c r="I41" s="51">
        <f>ROUND(E41*G41,2)</f>
        <v>0</v>
      </c>
      <c r="J41" s="51">
        <f>ROUND(E41*G41,2)</f>
        <v>0</v>
      </c>
      <c r="L41" s="52">
        <f>E41*K41</f>
        <v>0</v>
      </c>
      <c r="N41" s="49">
        <f>E41*M41</f>
        <v>0</v>
      </c>
      <c r="P41" s="50" t="s">
        <v>147</v>
      </c>
      <c r="V41" s="53" t="s">
        <v>64</v>
      </c>
      <c r="X41" s="88" t="s">
        <v>230</v>
      </c>
      <c r="Y41" s="88" t="s">
        <v>230</v>
      </c>
      <c r="Z41" s="47" t="s">
        <v>232</v>
      </c>
      <c r="AA41" s="47" t="s">
        <v>233</v>
      </c>
      <c r="AJ41" s="37" t="s">
        <v>205</v>
      </c>
      <c r="AK41" s="37" t="s">
        <v>151</v>
      </c>
    </row>
    <row r="42" spans="1:37">
      <c r="A42" s="45">
        <v>23</v>
      </c>
      <c r="B42" s="46" t="s">
        <v>143</v>
      </c>
      <c r="C42" s="47" t="s">
        <v>234</v>
      </c>
      <c r="D42" s="48" t="s">
        <v>235</v>
      </c>
      <c r="E42" s="49">
        <v>920.42</v>
      </c>
      <c r="F42" s="50" t="s">
        <v>228</v>
      </c>
      <c r="H42" s="51">
        <f>ROUND(E42*G42,2)</f>
        <v>0</v>
      </c>
      <c r="J42" s="51">
        <f>ROUND(E42*G42,2)</f>
        <v>0</v>
      </c>
      <c r="L42" s="52">
        <f>E42*K42</f>
        <v>0</v>
      </c>
      <c r="N42" s="49">
        <f>E42*M42</f>
        <v>0</v>
      </c>
      <c r="P42" s="50" t="s">
        <v>147</v>
      </c>
      <c r="V42" s="53" t="s">
        <v>65</v>
      </c>
      <c r="X42" s="88" t="s">
        <v>236</v>
      </c>
      <c r="Y42" s="88" t="s">
        <v>234</v>
      </c>
      <c r="Z42" s="47" t="s">
        <v>218</v>
      </c>
      <c r="AJ42" s="37" t="s">
        <v>150</v>
      </c>
      <c r="AK42" s="37" t="s">
        <v>151</v>
      </c>
    </row>
    <row r="43" spans="1:37">
      <c r="A43" s="45">
        <v>24</v>
      </c>
      <c r="B43" s="46" t="s">
        <v>201</v>
      </c>
      <c r="C43" s="47" t="s">
        <v>237</v>
      </c>
      <c r="D43" s="48" t="s">
        <v>238</v>
      </c>
      <c r="E43" s="49">
        <v>920.42</v>
      </c>
      <c r="F43" s="50" t="s">
        <v>228</v>
      </c>
      <c r="I43" s="51">
        <f>ROUND(E43*G43,2)</f>
        <v>0</v>
      </c>
      <c r="J43" s="51">
        <f>ROUND(E43*G43,2)</f>
        <v>0</v>
      </c>
      <c r="L43" s="52">
        <f>E43*K43</f>
        <v>0</v>
      </c>
      <c r="N43" s="49">
        <f>E43*M43</f>
        <v>0</v>
      </c>
      <c r="P43" s="50" t="s">
        <v>147</v>
      </c>
      <c r="V43" s="53" t="s">
        <v>64</v>
      </c>
      <c r="X43" s="88" t="s">
        <v>237</v>
      </c>
      <c r="Y43" s="88" t="s">
        <v>237</v>
      </c>
      <c r="Z43" s="47" t="s">
        <v>232</v>
      </c>
      <c r="AA43" s="47" t="s">
        <v>239</v>
      </c>
      <c r="AJ43" s="37" t="s">
        <v>205</v>
      </c>
      <c r="AK43" s="37" t="s">
        <v>151</v>
      </c>
    </row>
    <row r="44" spans="1:37" ht="25.5">
      <c r="A44" s="45">
        <v>25</v>
      </c>
      <c r="B44" s="46" t="s">
        <v>143</v>
      </c>
      <c r="C44" s="47" t="s">
        <v>240</v>
      </c>
      <c r="D44" s="48" t="s">
        <v>241</v>
      </c>
      <c r="E44" s="49">
        <v>12</v>
      </c>
      <c r="F44" s="50" t="s">
        <v>213</v>
      </c>
      <c r="H44" s="51">
        <f>ROUND(E44*G44,2)</f>
        <v>0</v>
      </c>
      <c r="J44" s="51">
        <f>ROUND(E44*G44,2)</f>
        <v>0</v>
      </c>
      <c r="K44" s="52">
        <v>8.3000000000000001E-4</v>
      </c>
      <c r="L44" s="52">
        <f>E44*K44</f>
        <v>9.9600000000000001E-3</v>
      </c>
      <c r="N44" s="49">
        <f>E44*M44</f>
        <v>0</v>
      </c>
      <c r="P44" s="50" t="s">
        <v>147</v>
      </c>
      <c r="V44" s="53" t="s">
        <v>65</v>
      </c>
      <c r="X44" s="88" t="s">
        <v>242</v>
      </c>
      <c r="Y44" s="88" t="s">
        <v>240</v>
      </c>
      <c r="Z44" s="47" t="s">
        <v>218</v>
      </c>
      <c r="AJ44" s="37" t="s">
        <v>150</v>
      </c>
      <c r="AK44" s="37" t="s">
        <v>151</v>
      </c>
    </row>
    <row r="45" spans="1:37">
      <c r="A45" s="45">
        <v>26</v>
      </c>
      <c r="B45" s="46" t="s">
        <v>143</v>
      </c>
      <c r="C45" s="47" t="s">
        <v>243</v>
      </c>
      <c r="D45" s="48" t="s">
        <v>244</v>
      </c>
      <c r="E45" s="49">
        <v>12</v>
      </c>
      <c r="F45" s="50" t="s">
        <v>213</v>
      </c>
      <c r="H45" s="51">
        <f>ROUND(E45*G45,2)</f>
        <v>0</v>
      </c>
      <c r="J45" s="51">
        <f>ROUND(E45*G45,2)</f>
        <v>0</v>
      </c>
      <c r="K45" s="52">
        <v>3.6000000000000002E-4</v>
      </c>
      <c r="L45" s="52">
        <f>E45*K45</f>
        <v>4.3200000000000001E-3</v>
      </c>
      <c r="N45" s="49">
        <f>E45*M45</f>
        <v>0</v>
      </c>
      <c r="P45" s="50" t="s">
        <v>147</v>
      </c>
      <c r="V45" s="53" t="s">
        <v>65</v>
      </c>
      <c r="X45" s="88" t="s">
        <v>245</v>
      </c>
      <c r="Y45" s="88" t="s">
        <v>243</v>
      </c>
      <c r="Z45" s="47" t="s">
        <v>218</v>
      </c>
      <c r="AJ45" s="37" t="s">
        <v>150</v>
      </c>
      <c r="AK45" s="37" t="s">
        <v>151</v>
      </c>
    </row>
    <row r="46" spans="1:37">
      <c r="A46" s="45">
        <v>27</v>
      </c>
      <c r="B46" s="46" t="s">
        <v>201</v>
      </c>
      <c r="C46" s="47" t="s">
        <v>246</v>
      </c>
      <c r="D46" s="48" t="s">
        <v>247</v>
      </c>
      <c r="E46" s="49">
        <v>61</v>
      </c>
      <c r="F46" s="50" t="s">
        <v>213</v>
      </c>
      <c r="I46" s="51">
        <f>ROUND(E46*G46,2)</f>
        <v>0</v>
      </c>
      <c r="J46" s="51">
        <f>ROUND(E46*G46,2)</f>
        <v>0</v>
      </c>
      <c r="K46" s="52">
        <v>3.3999999999999998E-3</v>
      </c>
      <c r="L46" s="52">
        <f>E46*K46</f>
        <v>0.2074</v>
      </c>
      <c r="N46" s="49">
        <f>E46*M46</f>
        <v>0</v>
      </c>
      <c r="P46" s="50" t="s">
        <v>147</v>
      </c>
      <c r="V46" s="53" t="s">
        <v>64</v>
      </c>
      <c r="X46" s="88" t="s">
        <v>246</v>
      </c>
      <c r="Y46" s="88" t="s">
        <v>246</v>
      </c>
      <c r="Z46" s="47" t="s">
        <v>248</v>
      </c>
      <c r="AA46" s="47" t="s">
        <v>249</v>
      </c>
      <c r="AJ46" s="37" t="s">
        <v>205</v>
      </c>
      <c r="AK46" s="37" t="s">
        <v>151</v>
      </c>
    </row>
    <row r="47" spans="1:37">
      <c r="D47" s="93" t="s">
        <v>250</v>
      </c>
      <c r="E47" s="94"/>
      <c r="F47" s="95"/>
      <c r="G47" s="96"/>
      <c r="H47" s="96"/>
      <c r="I47" s="96"/>
      <c r="J47" s="96"/>
      <c r="K47" s="97"/>
      <c r="L47" s="97"/>
      <c r="M47" s="94"/>
      <c r="N47" s="94"/>
      <c r="O47" s="95"/>
      <c r="P47" s="95"/>
      <c r="Q47" s="94"/>
      <c r="R47" s="94"/>
      <c r="S47" s="94"/>
      <c r="T47" s="98"/>
      <c r="U47" s="98"/>
      <c r="V47" s="98" t="s">
        <v>0</v>
      </c>
      <c r="W47" s="94"/>
      <c r="X47" s="99"/>
    </row>
    <row r="48" spans="1:37">
      <c r="A48" s="45">
        <v>28</v>
      </c>
      <c r="B48" s="46" t="s">
        <v>201</v>
      </c>
      <c r="C48" s="47" t="s">
        <v>251</v>
      </c>
      <c r="D48" s="48" t="s">
        <v>252</v>
      </c>
      <c r="E48" s="49">
        <v>12</v>
      </c>
      <c r="F48" s="50" t="s">
        <v>213</v>
      </c>
      <c r="I48" s="51">
        <f>ROUND(E48*G48,2)</f>
        <v>0</v>
      </c>
      <c r="J48" s="51">
        <f>ROUND(E48*G48,2)</f>
        <v>0</v>
      </c>
      <c r="K48" s="52">
        <v>6.3E-2</v>
      </c>
      <c r="L48" s="52">
        <f>E48*K48</f>
        <v>0.75600000000000001</v>
      </c>
      <c r="N48" s="49">
        <f>E48*M48</f>
        <v>0</v>
      </c>
      <c r="P48" s="50" t="s">
        <v>147</v>
      </c>
      <c r="V48" s="53" t="s">
        <v>64</v>
      </c>
      <c r="X48" s="88" t="s">
        <v>251</v>
      </c>
      <c r="Y48" s="88" t="s">
        <v>251</v>
      </c>
      <c r="Z48" s="47" t="s">
        <v>248</v>
      </c>
      <c r="AA48" s="47" t="s">
        <v>147</v>
      </c>
      <c r="AJ48" s="37" t="s">
        <v>205</v>
      </c>
      <c r="AK48" s="37" t="s">
        <v>151</v>
      </c>
    </row>
    <row r="49" spans="1:37" ht="25.5">
      <c r="A49" s="45">
        <v>29</v>
      </c>
      <c r="B49" s="46" t="s">
        <v>143</v>
      </c>
      <c r="C49" s="47" t="s">
        <v>253</v>
      </c>
      <c r="D49" s="48" t="s">
        <v>254</v>
      </c>
      <c r="E49" s="49">
        <v>61</v>
      </c>
      <c r="F49" s="50" t="s">
        <v>213</v>
      </c>
      <c r="H49" s="51">
        <f>ROUND(E49*G49,2)</f>
        <v>0</v>
      </c>
      <c r="J49" s="51">
        <f>ROUND(E49*G49,2)</f>
        <v>0</v>
      </c>
      <c r="L49" s="52">
        <f>E49*K49</f>
        <v>0</v>
      </c>
      <c r="N49" s="49">
        <f>E49*M49</f>
        <v>0</v>
      </c>
      <c r="P49" s="50" t="s">
        <v>147</v>
      </c>
      <c r="V49" s="53" t="s">
        <v>65</v>
      </c>
      <c r="X49" s="88" t="s">
        <v>255</v>
      </c>
      <c r="Y49" s="88" t="s">
        <v>253</v>
      </c>
      <c r="Z49" s="47" t="s">
        <v>218</v>
      </c>
      <c r="AJ49" s="37" t="s">
        <v>150</v>
      </c>
      <c r="AK49" s="37" t="s">
        <v>151</v>
      </c>
    </row>
    <row r="50" spans="1:37">
      <c r="A50" s="45">
        <v>30</v>
      </c>
      <c r="B50" s="46" t="s">
        <v>201</v>
      </c>
      <c r="C50" s="47" t="s">
        <v>256</v>
      </c>
      <c r="D50" s="48" t="s">
        <v>257</v>
      </c>
      <c r="E50" s="49">
        <v>49</v>
      </c>
      <c r="F50" s="50" t="s">
        <v>213</v>
      </c>
      <c r="I50" s="51">
        <f>ROUND(E50*G50,2)</f>
        <v>0</v>
      </c>
      <c r="J50" s="51">
        <f>ROUND(E50*G50,2)</f>
        <v>0</v>
      </c>
      <c r="K50" s="52">
        <v>6.9999999999999994E-5</v>
      </c>
      <c r="L50" s="52">
        <f>E50*K50</f>
        <v>3.4299999999999999E-3</v>
      </c>
      <c r="N50" s="49">
        <f>E50*M50</f>
        <v>0</v>
      </c>
      <c r="P50" s="50" t="s">
        <v>147</v>
      </c>
      <c r="V50" s="53" t="s">
        <v>64</v>
      </c>
      <c r="X50" s="88" t="s">
        <v>256</v>
      </c>
      <c r="Y50" s="88" t="s">
        <v>256</v>
      </c>
      <c r="Z50" s="47" t="s">
        <v>232</v>
      </c>
      <c r="AA50" s="47" t="s">
        <v>258</v>
      </c>
      <c r="AJ50" s="37" t="s">
        <v>205</v>
      </c>
      <c r="AK50" s="37" t="s">
        <v>151</v>
      </c>
    </row>
    <row r="51" spans="1:37">
      <c r="A51" s="45">
        <v>31</v>
      </c>
      <c r="B51" s="46" t="s">
        <v>201</v>
      </c>
      <c r="C51" s="47" t="s">
        <v>259</v>
      </c>
      <c r="D51" s="48" t="s">
        <v>260</v>
      </c>
      <c r="E51" s="49">
        <v>12</v>
      </c>
      <c r="F51" s="50" t="s">
        <v>213</v>
      </c>
      <c r="I51" s="51">
        <f>ROUND(E51*G51,2)</f>
        <v>0</v>
      </c>
      <c r="J51" s="51">
        <f>ROUND(E51*G51,2)</f>
        <v>0</v>
      </c>
      <c r="K51" s="52">
        <v>8.7000000000000001E-4</v>
      </c>
      <c r="L51" s="52">
        <f>E51*K51</f>
        <v>1.044E-2</v>
      </c>
      <c r="N51" s="49">
        <f>E51*M51</f>
        <v>0</v>
      </c>
      <c r="P51" s="50" t="s">
        <v>147</v>
      </c>
      <c r="V51" s="53" t="s">
        <v>64</v>
      </c>
      <c r="X51" s="88" t="s">
        <v>259</v>
      </c>
      <c r="Y51" s="88" t="s">
        <v>259</v>
      </c>
      <c r="Z51" s="47" t="s">
        <v>232</v>
      </c>
      <c r="AA51" s="47" t="s">
        <v>261</v>
      </c>
      <c r="AJ51" s="37" t="s">
        <v>205</v>
      </c>
      <c r="AK51" s="37" t="s">
        <v>151</v>
      </c>
    </row>
    <row r="52" spans="1:37">
      <c r="A52" s="45">
        <v>32</v>
      </c>
      <c r="B52" s="46" t="s">
        <v>201</v>
      </c>
      <c r="C52" s="47" t="s">
        <v>262</v>
      </c>
      <c r="D52" s="48" t="s">
        <v>263</v>
      </c>
      <c r="E52" s="49">
        <v>61</v>
      </c>
      <c r="F52" s="50" t="s">
        <v>213</v>
      </c>
      <c r="I52" s="51">
        <f>ROUND(E52*G52,2)</f>
        <v>0</v>
      </c>
      <c r="J52" s="51">
        <f>ROUND(E52*G52,2)</f>
        <v>0</v>
      </c>
      <c r="K52" s="52">
        <v>1.4800000000000001E-2</v>
      </c>
      <c r="L52" s="52">
        <f>E52*K52</f>
        <v>0.90280000000000005</v>
      </c>
      <c r="N52" s="49">
        <f>E52*M52</f>
        <v>0</v>
      </c>
      <c r="P52" s="50" t="s">
        <v>147</v>
      </c>
      <c r="V52" s="53" t="s">
        <v>64</v>
      </c>
      <c r="X52" s="88" t="s">
        <v>262</v>
      </c>
      <c r="Y52" s="88" t="s">
        <v>262</v>
      </c>
      <c r="Z52" s="47" t="s">
        <v>232</v>
      </c>
      <c r="AA52" s="47" t="s">
        <v>264</v>
      </c>
      <c r="AJ52" s="37" t="s">
        <v>205</v>
      </c>
      <c r="AK52" s="37" t="s">
        <v>151</v>
      </c>
    </row>
    <row r="53" spans="1:37">
      <c r="A53" s="45">
        <v>33</v>
      </c>
      <c r="B53" s="46" t="s">
        <v>201</v>
      </c>
      <c r="C53" s="47" t="s">
        <v>265</v>
      </c>
      <c r="D53" s="48" t="s">
        <v>266</v>
      </c>
      <c r="E53" s="49">
        <v>12</v>
      </c>
      <c r="F53" s="50" t="s">
        <v>213</v>
      </c>
      <c r="I53" s="51">
        <f>ROUND(E53*G53,2)</f>
        <v>0</v>
      </c>
      <c r="J53" s="51">
        <f>ROUND(E53*G53,2)</f>
        <v>0</v>
      </c>
      <c r="K53" s="52">
        <v>1.9E-2</v>
      </c>
      <c r="L53" s="52">
        <f>E53*K53</f>
        <v>0.22799999999999998</v>
      </c>
      <c r="N53" s="49">
        <f>E53*M53</f>
        <v>0</v>
      </c>
      <c r="P53" s="50" t="s">
        <v>147</v>
      </c>
      <c r="V53" s="53" t="s">
        <v>64</v>
      </c>
      <c r="X53" s="88" t="s">
        <v>265</v>
      </c>
      <c r="Y53" s="88" t="s">
        <v>265</v>
      </c>
      <c r="Z53" s="47" t="s">
        <v>248</v>
      </c>
      <c r="AA53" s="47" t="s">
        <v>267</v>
      </c>
      <c r="AJ53" s="37" t="s">
        <v>205</v>
      </c>
      <c r="AK53" s="37" t="s">
        <v>151</v>
      </c>
    </row>
    <row r="54" spans="1:37">
      <c r="A54" s="45">
        <v>34</v>
      </c>
      <c r="B54" s="46" t="s">
        <v>201</v>
      </c>
      <c r="C54" s="47" t="s">
        <v>268</v>
      </c>
      <c r="D54" s="48" t="s">
        <v>269</v>
      </c>
      <c r="E54" s="49">
        <v>12</v>
      </c>
      <c r="F54" s="50" t="s">
        <v>213</v>
      </c>
      <c r="I54" s="51">
        <f>ROUND(E54*G54,2)</f>
        <v>0</v>
      </c>
      <c r="J54" s="51">
        <f>ROUND(E54*G54,2)</f>
        <v>0</v>
      </c>
      <c r="K54" s="52">
        <v>2.5000000000000001E-2</v>
      </c>
      <c r="L54" s="52">
        <f>E54*K54</f>
        <v>0.30000000000000004</v>
      </c>
      <c r="N54" s="49">
        <f>E54*M54</f>
        <v>0</v>
      </c>
      <c r="P54" s="50" t="s">
        <v>147</v>
      </c>
      <c r="V54" s="53" t="s">
        <v>64</v>
      </c>
      <c r="X54" s="88" t="s">
        <v>268</v>
      </c>
      <c r="Y54" s="88" t="s">
        <v>268</v>
      </c>
      <c r="Z54" s="47" t="s">
        <v>248</v>
      </c>
      <c r="AA54" s="47" t="s">
        <v>270</v>
      </c>
      <c r="AJ54" s="37" t="s">
        <v>205</v>
      </c>
      <c r="AK54" s="37" t="s">
        <v>151</v>
      </c>
    </row>
    <row r="55" spans="1:37">
      <c r="A55" s="45">
        <v>35</v>
      </c>
      <c r="B55" s="46" t="s">
        <v>201</v>
      </c>
      <c r="C55" s="47" t="s">
        <v>271</v>
      </c>
      <c r="D55" s="48" t="s">
        <v>272</v>
      </c>
      <c r="E55" s="49">
        <v>61</v>
      </c>
      <c r="F55" s="50" t="s">
        <v>213</v>
      </c>
      <c r="I55" s="51">
        <f>ROUND(E55*G55,2)</f>
        <v>0</v>
      </c>
      <c r="J55" s="51">
        <f>ROUND(E55*G55,2)</f>
        <v>0</v>
      </c>
      <c r="K55" s="52">
        <v>4.7999999999999996E-3</v>
      </c>
      <c r="L55" s="52">
        <f>E55*K55</f>
        <v>0.29279999999999995</v>
      </c>
      <c r="N55" s="49">
        <f>E55*M55</f>
        <v>0</v>
      </c>
      <c r="P55" s="50" t="s">
        <v>147</v>
      </c>
      <c r="V55" s="53" t="s">
        <v>64</v>
      </c>
      <c r="X55" s="88" t="s">
        <v>271</v>
      </c>
      <c r="Y55" s="88" t="s">
        <v>271</v>
      </c>
      <c r="Z55" s="47" t="s">
        <v>273</v>
      </c>
      <c r="AA55" s="47" t="s">
        <v>147</v>
      </c>
      <c r="AJ55" s="37" t="s">
        <v>205</v>
      </c>
      <c r="AK55" s="37" t="s">
        <v>151</v>
      </c>
    </row>
    <row r="56" spans="1:37">
      <c r="A56" s="45">
        <v>36</v>
      </c>
      <c r="B56" s="46" t="s">
        <v>201</v>
      </c>
      <c r="C56" s="47" t="s">
        <v>274</v>
      </c>
      <c r="D56" s="48" t="s">
        <v>275</v>
      </c>
      <c r="E56" s="49">
        <v>12</v>
      </c>
      <c r="F56" s="50" t="s">
        <v>213</v>
      </c>
      <c r="I56" s="51">
        <f>ROUND(E56*G56,2)</f>
        <v>0</v>
      </c>
      <c r="J56" s="51">
        <f>ROUND(E56*G56,2)</f>
        <v>0</v>
      </c>
      <c r="K56" s="52">
        <v>8.0000000000000002E-3</v>
      </c>
      <c r="L56" s="52">
        <f>E56*K56</f>
        <v>9.6000000000000002E-2</v>
      </c>
      <c r="N56" s="49">
        <f>E56*M56</f>
        <v>0</v>
      </c>
      <c r="P56" s="50" t="s">
        <v>147</v>
      </c>
      <c r="V56" s="53" t="s">
        <v>64</v>
      </c>
      <c r="X56" s="88" t="s">
        <v>274</v>
      </c>
      <c r="Y56" s="88" t="s">
        <v>274</v>
      </c>
      <c r="Z56" s="47" t="s">
        <v>273</v>
      </c>
      <c r="AA56" s="47" t="s">
        <v>147</v>
      </c>
      <c r="AJ56" s="37" t="s">
        <v>205</v>
      </c>
      <c r="AK56" s="37" t="s">
        <v>151</v>
      </c>
    </row>
    <row r="57" spans="1:37">
      <c r="A57" s="45">
        <v>37</v>
      </c>
      <c r="B57" s="46" t="s">
        <v>201</v>
      </c>
      <c r="C57" s="47" t="s">
        <v>276</v>
      </c>
      <c r="D57" s="48" t="s">
        <v>277</v>
      </c>
      <c r="E57" s="49">
        <v>12</v>
      </c>
      <c r="F57" s="50" t="s">
        <v>213</v>
      </c>
      <c r="I57" s="51">
        <f>ROUND(E57*G57,2)</f>
        <v>0</v>
      </c>
      <c r="J57" s="51">
        <f>ROUND(E57*G57,2)</f>
        <v>0</v>
      </c>
      <c r="K57" s="52">
        <v>8.0000000000000002E-3</v>
      </c>
      <c r="L57" s="52">
        <f>E57*K57</f>
        <v>9.6000000000000002E-2</v>
      </c>
      <c r="N57" s="49">
        <f>E57*M57</f>
        <v>0</v>
      </c>
      <c r="P57" s="50" t="s">
        <v>147</v>
      </c>
      <c r="V57" s="53" t="s">
        <v>64</v>
      </c>
      <c r="X57" s="88" t="s">
        <v>276</v>
      </c>
      <c r="Y57" s="88" t="s">
        <v>276</v>
      </c>
      <c r="Z57" s="47" t="s">
        <v>273</v>
      </c>
      <c r="AA57" s="47" t="s">
        <v>147</v>
      </c>
      <c r="AJ57" s="37" t="s">
        <v>205</v>
      </c>
      <c r="AK57" s="37" t="s">
        <v>151</v>
      </c>
    </row>
    <row r="58" spans="1:37">
      <c r="A58" s="45">
        <v>38</v>
      </c>
      <c r="B58" s="46" t="s">
        <v>201</v>
      </c>
      <c r="C58" s="47" t="s">
        <v>278</v>
      </c>
      <c r="D58" s="48" t="s">
        <v>279</v>
      </c>
      <c r="E58" s="49">
        <v>12</v>
      </c>
      <c r="F58" s="50" t="s">
        <v>213</v>
      </c>
      <c r="I58" s="51">
        <f>ROUND(E58*G58,2)</f>
        <v>0</v>
      </c>
      <c r="J58" s="51">
        <f>ROUND(E58*G58,2)</f>
        <v>0</v>
      </c>
      <c r="K58" s="52">
        <v>1.6E-2</v>
      </c>
      <c r="L58" s="52">
        <f>E58*K58</f>
        <v>0.192</v>
      </c>
      <c r="N58" s="49">
        <f>E58*M58</f>
        <v>0</v>
      </c>
      <c r="P58" s="50" t="s">
        <v>147</v>
      </c>
      <c r="V58" s="53" t="s">
        <v>64</v>
      </c>
      <c r="X58" s="88" t="s">
        <v>278</v>
      </c>
      <c r="Y58" s="88" t="s">
        <v>278</v>
      </c>
      <c r="Z58" s="47" t="s">
        <v>273</v>
      </c>
      <c r="AA58" s="47" t="s">
        <v>147</v>
      </c>
      <c r="AJ58" s="37" t="s">
        <v>205</v>
      </c>
      <c r="AK58" s="37" t="s">
        <v>151</v>
      </c>
    </row>
    <row r="59" spans="1:37">
      <c r="A59" s="45">
        <v>39</v>
      </c>
      <c r="B59" s="46" t="s">
        <v>201</v>
      </c>
      <c r="C59" s="47" t="s">
        <v>280</v>
      </c>
      <c r="D59" s="48" t="s">
        <v>281</v>
      </c>
      <c r="E59" s="49">
        <v>61</v>
      </c>
      <c r="F59" s="50" t="s">
        <v>213</v>
      </c>
      <c r="I59" s="51">
        <f>ROUND(E59*G59,2)</f>
        <v>0</v>
      </c>
      <c r="J59" s="51">
        <f>ROUND(E59*G59,2)</f>
        <v>0</v>
      </c>
      <c r="K59" s="52">
        <v>8.0000000000000002E-3</v>
      </c>
      <c r="L59" s="52">
        <f>E59*K59</f>
        <v>0.48799999999999999</v>
      </c>
      <c r="N59" s="49">
        <f>E59*M59</f>
        <v>0</v>
      </c>
      <c r="P59" s="50" t="s">
        <v>147</v>
      </c>
      <c r="V59" s="53" t="s">
        <v>64</v>
      </c>
      <c r="X59" s="88" t="s">
        <v>280</v>
      </c>
      <c r="Y59" s="88" t="s">
        <v>280</v>
      </c>
      <c r="Z59" s="47" t="s">
        <v>273</v>
      </c>
      <c r="AA59" s="47" t="s">
        <v>147</v>
      </c>
      <c r="AJ59" s="37" t="s">
        <v>205</v>
      </c>
      <c r="AK59" s="37" t="s">
        <v>151</v>
      </c>
    </row>
    <row r="60" spans="1:37">
      <c r="A60" s="45">
        <v>40</v>
      </c>
      <c r="B60" s="46" t="s">
        <v>201</v>
      </c>
      <c r="C60" s="47" t="s">
        <v>282</v>
      </c>
      <c r="D60" s="48" t="s">
        <v>283</v>
      </c>
      <c r="E60" s="49">
        <v>12</v>
      </c>
      <c r="F60" s="50" t="s">
        <v>213</v>
      </c>
      <c r="I60" s="51">
        <f>ROUND(E60*G60,2)</f>
        <v>0</v>
      </c>
      <c r="J60" s="51">
        <f>ROUND(E60*G60,2)</f>
        <v>0</v>
      </c>
      <c r="K60" s="52">
        <v>3.2000000000000001E-2</v>
      </c>
      <c r="L60" s="52">
        <f>E60*K60</f>
        <v>0.38400000000000001</v>
      </c>
      <c r="N60" s="49">
        <f>E60*M60</f>
        <v>0</v>
      </c>
      <c r="P60" s="50" t="s">
        <v>147</v>
      </c>
      <c r="V60" s="53" t="s">
        <v>64</v>
      </c>
      <c r="X60" s="88" t="s">
        <v>282</v>
      </c>
      <c r="Y60" s="88" t="s">
        <v>282</v>
      </c>
      <c r="Z60" s="47" t="s">
        <v>273</v>
      </c>
      <c r="AA60" s="47" t="s">
        <v>147</v>
      </c>
      <c r="AJ60" s="37" t="s">
        <v>205</v>
      </c>
      <c r="AK60" s="37" t="s">
        <v>151</v>
      </c>
    </row>
    <row r="61" spans="1:37">
      <c r="A61" s="45">
        <v>41</v>
      </c>
      <c r="B61" s="46" t="s">
        <v>201</v>
      </c>
      <c r="C61" s="47" t="s">
        <v>284</v>
      </c>
      <c r="D61" s="48" t="s">
        <v>285</v>
      </c>
      <c r="E61" s="49">
        <v>6.0999999999999999E-2</v>
      </c>
      <c r="F61" s="50" t="s">
        <v>286</v>
      </c>
      <c r="I61" s="51">
        <f>ROUND(E61*G61,2)</f>
        <v>0</v>
      </c>
      <c r="J61" s="51">
        <f>ROUND(E61*G61,2)</f>
        <v>0</v>
      </c>
      <c r="L61" s="52">
        <f>E61*K61</f>
        <v>0</v>
      </c>
      <c r="N61" s="49">
        <f>E61*M61</f>
        <v>0</v>
      </c>
      <c r="P61" s="50" t="s">
        <v>147</v>
      </c>
      <c r="V61" s="53" t="s">
        <v>64</v>
      </c>
      <c r="X61" s="88" t="s">
        <v>284</v>
      </c>
      <c r="Y61" s="88" t="s">
        <v>284</v>
      </c>
      <c r="Z61" s="47" t="s">
        <v>287</v>
      </c>
      <c r="AA61" s="47" t="s">
        <v>147</v>
      </c>
      <c r="AJ61" s="37" t="s">
        <v>205</v>
      </c>
      <c r="AK61" s="37" t="s">
        <v>151</v>
      </c>
    </row>
    <row r="62" spans="1:37">
      <c r="A62" s="45">
        <v>42</v>
      </c>
      <c r="B62" s="46" t="s">
        <v>201</v>
      </c>
      <c r="C62" s="47" t="s">
        <v>288</v>
      </c>
      <c r="D62" s="48" t="s">
        <v>289</v>
      </c>
      <c r="E62" s="49">
        <v>12</v>
      </c>
      <c r="F62" s="50" t="s">
        <v>213</v>
      </c>
      <c r="I62" s="51">
        <f>ROUND(E62*G62,2)</f>
        <v>0</v>
      </c>
      <c r="J62" s="51">
        <f>ROUND(E62*G62,2)</f>
        <v>0</v>
      </c>
      <c r="K62" s="52">
        <v>3.6999999999999998E-2</v>
      </c>
      <c r="L62" s="52">
        <f>E62*K62</f>
        <v>0.44399999999999995</v>
      </c>
      <c r="N62" s="49">
        <f>E62*M62</f>
        <v>0</v>
      </c>
      <c r="P62" s="50" t="s">
        <v>147</v>
      </c>
      <c r="V62" s="53" t="s">
        <v>64</v>
      </c>
      <c r="X62" s="88" t="s">
        <v>288</v>
      </c>
      <c r="Y62" s="88" t="s">
        <v>288</v>
      </c>
      <c r="Z62" s="47" t="s">
        <v>290</v>
      </c>
      <c r="AA62" s="47" t="s">
        <v>291</v>
      </c>
      <c r="AJ62" s="37" t="s">
        <v>205</v>
      </c>
      <c r="AK62" s="37" t="s">
        <v>151</v>
      </c>
    </row>
    <row r="63" spans="1:37">
      <c r="A63" s="45">
        <v>43</v>
      </c>
      <c r="B63" s="46" t="s">
        <v>201</v>
      </c>
      <c r="C63" s="47" t="s">
        <v>292</v>
      </c>
      <c r="D63" s="48" t="s">
        <v>293</v>
      </c>
      <c r="E63" s="49">
        <v>12</v>
      </c>
      <c r="F63" s="50" t="s">
        <v>213</v>
      </c>
      <c r="I63" s="51">
        <f>ROUND(E63*G63,2)</f>
        <v>0</v>
      </c>
      <c r="J63" s="51">
        <f>ROUND(E63*G63,2)</f>
        <v>0</v>
      </c>
      <c r="K63" s="52">
        <v>1.15E-2</v>
      </c>
      <c r="L63" s="52">
        <f>E63*K63</f>
        <v>0.13800000000000001</v>
      </c>
      <c r="N63" s="49">
        <f>E63*M63</f>
        <v>0</v>
      </c>
      <c r="P63" s="50" t="s">
        <v>147</v>
      </c>
      <c r="V63" s="53" t="s">
        <v>64</v>
      </c>
      <c r="X63" s="88" t="s">
        <v>292</v>
      </c>
      <c r="Y63" s="88" t="s">
        <v>292</v>
      </c>
      <c r="Z63" s="47" t="s">
        <v>290</v>
      </c>
      <c r="AA63" s="47" t="s">
        <v>147</v>
      </c>
      <c r="AJ63" s="37" t="s">
        <v>205</v>
      </c>
      <c r="AK63" s="37" t="s">
        <v>151</v>
      </c>
    </row>
    <row r="64" spans="1:37">
      <c r="A64" s="45">
        <v>44</v>
      </c>
      <c r="B64" s="46" t="s">
        <v>201</v>
      </c>
      <c r="C64" s="47" t="s">
        <v>294</v>
      </c>
      <c r="D64" s="48" t="s">
        <v>295</v>
      </c>
      <c r="E64" s="49">
        <v>12</v>
      </c>
      <c r="F64" s="50" t="s">
        <v>213</v>
      </c>
      <c r="I64" s="51">
        <f>ROUND(E64*G64,2)</f>
        <v>0</v>
      </c>
      <c r="J64" s="51">
        <f>ROUND(E64*G64,2)</f>
        <v>0</v>
      </c>
      <c r="K64" s="52">
        <v>2.5000000000000001E-2</v>
      </c>
      <c r="L64" s="52">
        <f>E64*K64</f>
        <v>0.30000000000000004</v>
      </c>
      <c r="N64" s="49">
        <f>E64*M64</f>
        <v>0</v>
      </c>
      <c r="P64" s="50" t="s">
        <v>147</v>
      </c>
      <c r="V64" s="53" t="s">
        <v>64</v>
      </c>
      <c r="X64" s="88" t="s">
        <v>294</v>
      </c>
      <c r="Y64" s="88" t="s">
        <v>294</v>
      </c>
      <c r="Z64" s="47" t="s">
        <v>290</v>
      </c>
      <c r="AA64" s="47" t="s">
        <v>147</v>
      </c>
      <c r="AJ64" s="37" t="s">
        <v>205</v>
      </c>
      <c r="AK64" s="37" t="s">
        <v>151</v>
      </c>
    </row>
    <row r="65" spans="1:37">
      <c r="A65" s="45">
        <v>45</v>
      </c>
      <c r="B65" s="46" t="s">
        <v>201</v>
      </c>
      <c r="C65" s="47" t="s">
        <v>296</v>
      </c>
      <c r="D65" s="48" t="s">
        <v>297</v>
      </c>
      <c r="E65" s="49">
        <v>4</v>
      </c>
      <c r="F65" s="50" t="s">
        <v>213</v>
      </c>
      <c r="I65" s="51">
        <f>ROUND(E65*G65,2)</f>
        <v>0</v>
      </c>
      <c r="J65" s="51">
        <f>ROUND(E65*G65,2)</f>
        <v>0</v>
      </c>
      <c r="K65" s="52">
        <v>2.5999999999999999E-2</v>
      </c>
      <c r="L65" s="52">
        <f>E65*K65</f>
        <v>0.104</v>
      </c>
      <c r="N65" s="49">
        <f>E65*M65</f>
        <v>0</v>
      </c>
      <c r="P65" s="50" t="s">
        <v>147</v>
      </c>
      <c r="V65" s="53" t="s">
        <v>64</v>
      </c>
      <c r="X65" s="88" t="s">
        <v>296</v>
      </c>
      <c r="Y65" s="88" t="s">
        <v>296</v>
      </c>
      <c r="Z65" s="47" t="s">
        <v>290</v>
      </c>
      <c r="AA65" s="47" t="s">
        <v>147</v>
      </c>
      <c r="AJ65" s="37" t="s">
        <v>205</v>
      </c>
      <c r="AK65" s="37" t="s">
        <v>151</v>
      </c>
    </row>
    <row r="66" spans="1:37">
      <c r="A66" s="45">
        <v>46</v>
      </c>
      <c r="B66" s="46" t="s">
        <v>201</v>
      </c>
      <c r="C66" s="47" t="s">
        <v>298</v>
      </c>
      <c r="D66" s="48" t="s">
        <v>299</v>
      </c>
      <c r="E66" s="49">
        <v>12</v>
      </c>
      <c r="F66" s="50" t="s">
        <v>213</v>
      </c>
      <c r="I66" s="51">
        <f>ROUND(E66*G66,2)</f>
        <v>0</v>
      </c>
      <c r="J66" s="51">
        <f>ROUND(E66*G66,2)</f>
        <v>0</v>
      </c>
      <c r="K66" s="52">
        <v>2.5000000000000001E-2</v>
      </c>
      <c r="L66" s="52">
        <f>E66*K66</f>
        <v>0.30000000000000004</v>
      </c>
      <c r="N66" s="49">
        <f>E66*M66</f>
        <v>0</v>
      </c>
      <c r="P66" s="50" t="s">
        <v>147</v>
      </c>
      <c r="V66" s="53" t="s">
        <v>64</v>
      </c>
      <c r="X66" s="88" t="s">
        <v>298</v>
      </c>
      <c r="Y66" s="88" t="s">
        <v>298</v>
      </c>
      <c r="Z66" s="47" t="s">
        <v>290</v>
      </c>
      <c r="AA66" s="47" t="s">
        <v>147</v>
      </c>
      <c r="AJ66" s="37" t="s">
        <v>205</v>
      </c>
      <c r="AK66" s="37" t="s">
        <v>151</v>
      </c>
    </row>
    <row r="67" spans="1:37">
      <c r="A67" s="45">
        <v>47</v>
      </c>
      <c r="B67" s="46" t="s">
        <v>201</v>
      </c>
      <c r="C67" s="47" t="s">
        <v>300</v>
      </c>
      <c r="D67" s="48" t="s">
        <v>301</v>
      </c>
      <c r="E67" s="49">
        <v>32</v>
      </c>
      <c r="F67" s="50" t="s">
        <v>213</v>
      </c>
      <c r="I67" s="51">
        <f>ROUND(E67*G67,2)</f>
        <v>0</v>
      </c>
      <c r="J67" s="51">
        <f>ROUND(E67*G67,2)</f>
        <v>0</v>
      </c>
      <c r="K67" s="52">
        <v>1.4999999999999999E-2</v>
      </c>
      <c r="L67" s="52">
        <f>E67*K67</f>
        <v>0.48</v>
      </c>
      <c r="N67" s="49">
        <f>E67*M67</f>
        <v>0</v>
      </c>
      <c r="P67" s="50" t="s">
        <v>147</v>
      </c>
      <c r="V67" s="53" t="s">
        <v>64</v>
      </c>
      <c r="X67" s="88" t="s">
        <v>300</v>
      </c>
      <c r="Y67" s="88" t="s">
        <v>300</v>
      </c>
      <c r="Z67" s="47" t="s">
        <v>290</v>
      </c>
      <c r="AA67" s="47" t="s">
        <v>147</v>
      </c>
      <c r="AJ67" s="37" t="s">
        <v>205</v>
      </c>
      <c r="AK67" s="37" t="s">
        <v>151</v>
      </c>
    </row>
    <row r="68" spans="1:37">
      <c r="A68" s="45">
        <v>48</v>
      </c>
      <c r="B68" s="46" t="s">
        <v>201</v>
      </c>
      <c r="C68" s="47" t="s">
        <v>302</v>
      </c>
      <c r="D68" s="48" t="s">
        <v>303</v>
      </c>
      <c r="E68" s="49">
        <v>4</v>
      </c>
      <c r="F68" s="50" t="s">
        <v>213</v>
      </c>
      <c r="I68" s="51">
        <f>ROUND(E68*G68,2)</f>
        <v>0</v>
      </c>
      <c r="J68" s="51">
        <f>ROUND(E68*G68,2)</f>
        <v>0</v>
      </c>
      <c r="K68" s="52">
        <v>1.9E-2</v>
      </c>
      <c r="L68" s="52">
        <f>E68*K68</f>
        <v>7.5999999999999998E-2</v>
      </c>
      <c r="N68" s="49">
        <f>E68*M68</f>
        <v>0</v>
      </c>
      <c r="P68" s="50" t="s">
        <v>147</v>
      </c>
      <c r="V68" s="53" t="s">
        <v>64</v>
      </c>
      <c r="X68" s="88" t="s">
        <v>302</v>
      </c>
      <c r="Y68" s="88" t="s">
        <v>302</v>
      </c>
      <c r="Z68" s="47" t="s">
        <v>290</v>
      </c>
      <c r="AA68" s="47" t="s">
        <v>304</v>
      </c>
      <c r="AJ68" s="37" t="s">
        <v>205</v>
      </c>
      <c r="AK68" s="37" t="s">
        <v>151</v>
      </c>
    </row>
    <row r="69" spans="1:37">
      <c r="A69" s="45">
        <v>49</v>
      </c>
      <c r="B69" s="46" t="s">
        <v>201</v>
      </c>
      <c r="C69" s="47" t="s">
        <v>305</v>
      </c>
      <c r="D69" s="48" t="s">
        <v>306</v>
      </c>
      <c r="E69" s="49">
        <v>11</v>
      </c>
      <c r="F69" s="50" t="s">
        <v>213</v>
      </c>
      <c r="I69" s="51">
        <f>ROUND(E69*G69,2)</f>
        <v>0</v>
      </c>
      <c r="J69" s="51">
        <f>ROUND(E69*G69,2)</f>
        <v>0</v>
      </c>
      <c r="K69" s="52">
        <v>1.6500000000000001E-2</v>
      </c>
      <c r="L69" s="52">
        <f>E69*K69</f>
        <v>0.18149999999999999</v>
      </c>
      <c r="N69" s="49">
        <f>E69*M69</f>
        <v>0</v>
      </c>
      <c r="P69" s="50" t="s">
        <v>147</v>
      </c>
      <c r="V69" s="53" t="s">
        <v>64</v>
      </c>
      <c r="X69" s="88" t="s">
        <v>305</v>
      </c>
      <c r="Y69" s="88" t="s">
        <v>305</v>
      </c>
      <c r="Z69" s="47" t="s">
        <v>290</v>
      </c>
      <c r="AA69" s="47" t="s">
        <v>147</v>
      </c>
      <c r="AJ69" s="37" t="s">
        <v>205</v>
      </c>
      <c r="AK69" s="37" t="s">
        <v>151</v>
      </c>
    </row>
    <row r="70" spans="1:37">
      <c r="A70" s="45">
        <v>50</v>
      </c>
      <c r="B70" s="46" t="s">
        <v>143</v>
      </c>
      <c r="C70" s="47" t="s">
        <v>307</v>
      </c>
      <c r="D70" s="48" t="s">
        <v>308</v>
      </c>
      <c r="E70" s="49">
        <v>520</v>
      </c>
      <c r="F70" s="50" t="s">
        <v>228</v>
      </c>
      <c r="H70" s="51">
        <f>ROUND(E70*G70,2)</f>
        <v>0</v>
      </c>
      <c r="J70" s="51">
        <f>ROUND(E70*G70,2)</f>
        <v>0</v>
      </c>
      <c r="L70" s="52">
        <f>E70*K70</f>
        <v>0</v>
      </c>
      <c r="N70" s="49">
        <f>E70*M70</f>
        <v>0</v>
      </c>
      <c r="P70" s="50" t="s">
        <v>147</v>
      </c>
      <c r="V70" s="53" t="s">
        <v>65</v>
      </c>
      <c r="X70" s="88" t="s">
        <v>309</v>
      </c>
      <c r="Y70" s="88" t="s">
        <v>307</v>
      </c>
      <c r="Z70" s="47" t="s">
        <v>218</v>
      </c>
      <c r="AJ70" s="37" t="s">
        <v>150</v>
      </c>
      <c r="AK70" s="37" t="s">
        <v>151</v>
      </c>
    </row>
    <row r="71" spans="1:37">
      <c r="A71" s="45">
        <v>51</v>
      </c>
      <c r="B71" s="46" t="s">
        <v>143</v>
      </c>
      <c r="C71" s="47" t="s">
        <v>310</v>
      </c>
      <c r="D71" s="48" t="s">
        <v>311</v>
      </c>
      <c r="E71" s="49">
        <v>24</v>
      </c>
      <c r="F71" s="50" t="s">
        <v>228</v>
      </c>
      <c r="H71" s="51">
        <f>ROUND(E71*G71,2)</f>
        <v>0</v>
      </c>
      <c r="J71" s="51">
        <f>ROUND(E71*G71,2)</f>
        <v>0</v>
      </c>
      <c r="L71" s="52">
        <f>E71*K71</f>
        <v>0</v>
      </c>
      <c r="N71" s="49">
        <f>E71*M71</f>
        <v>0</v>
      </c>
      <c r="P71" s="50" t="s">
        <v>147</v>
      </c>
      <c r="V71" s="53" t="s">
        <v>65</v>
      </c>
      <c r="X71" s="88" t="s">
        <v>312</v>
      </c>
      <c r="Y71" s="88" t="s">
        <v>310</v>
      </c>
      <c r="Z71" s="47" t="s">
        <v>218</v>
      </c>
      <c r="AJ71" s="37" t="s">
        <v>150</v>
      </c>
      <c r="AK71" s="37" t="s">
        <v>151</v>
      </c>
    </row>
    <row r="72" spans="1:37">
      <c r="A72" s="45">
        <v>52</v>
      </c>
      <c r="B72" s="46" t="s">
        <v>143</v>
      </c>
      <c r="C72" s="47" t="s">
        <v>313</v>
      </c>
      <c r="D72" s="48" t="s">
        <v>314</v>
      </c>
      <c r="E72" s="49">
        <v>920.42</v>
      </c>
      <c r="F72" s="50" t="s">
        <v>228</v>
      </c>
      <c r="H72" s="51">
        <f>ROUND(E72*G72,2)</f>
        <v>0</v>
      </c>
      <c r="J72" s="51">
        <f>ROUND(E72*G72,2)</f>
        <v>0</v>
      </c>
      <c r="L72" s="52">
        <f>E72*K72</f>
        <v>0</v>
      </c>
      <c r="N72" s="49">
        <f>E72*M72</f>
        <v>0</v>
      </c>
      <c r="P72" s="50" t="s">
        <v>147</v>
      </c>
      <c r="V72" s="53" t="s">
        <v>65</v>
      </c>
      <c r="X72" s="88" t="s">
        <v>315</v>
      </c>
      <c r="Y72" s="88" t="s">
        <v>313</v>
      </c>
      <c r="Z72" s="47" t="s">
        <v>218</v>
      </c>
      <c r="AJ72" s="37" t="s">
        <v>150</v>
      </c>
      <c r="AK72" s="37" t="s">
        <v>151</v>
      </c>
    </row>
    <row r="73" spans="1:37">
      <c r="A73" s="45">
        <v>53</v>
      </c>
      <c r="B73" s="46" t="s">
        <v>143</v>
      </c>
      <c r="C73" s="47" t="s">
        <v>316</v>
      </c>
      <c r="D73" s="48" t="s">
        <v>317</v>
      </c>
      <c r="E73" s="49">
        <v>920.42</v>
      </c>
      <c r="F73" s="50" t="s">
        <v>228</v>
      </c>
      <c r="H73" s="51">
        <f>ROUND(E73*G73,2)</f>
        <v>0</v>
      </c>
      <c r="J73" s="51">
        <f>ROUND(E73*G73,2)</f>
        <v>0</v>
      </c>
      <c r="L73" s="52">
        <f>E73*K73</f>
        <v>0</v>
      </c>
      <c r="N73" s="49">
        <f>E73*M73</f>
        <v>0</v>
      </c>
      <c r="P73" s="50" t="s">
        <v>147</v>
      </c>
      <c r="V73" s="53" t="s">
        <v>65</v>
      </c>
      <c r="X73" s="88" t="s">
        <v>318</v>
      </c>
      <c r="Y73" s="88" t="s">
        <v>316</v>
      </c>
      <c r="Z73" s="47" t="s">
        <v>218</v>
      </c>
      <c r="AJ73" s="37" t="s">
        <v>150</v>
      </c>
      <c r="AK73" s="37" t="s">
        <v>151</v>
      </c>
    </row>
    <row r="74" spans="1:37">
      <c r="A74" s="45">
        <v>54</v>
      </c>
      <c r="B74" s="46" t="s">
        <v>143</v>
      </c>
      <c r="C74" s="47" t="s">
        <v>319</v>
      </c>
      <c r="D74" s="48" t="s">
        <v>320</v>
      </c>
      <c r="E74" s="49">
        <v>1440.42</v>
      </c>
      <c r="F74" s="50" t="s">
        <v>228</v>
      </c>
      <c r="H74" s="51">
        <f>ROUND(E74*G74,2)</f>
        <v>0</v>
      </c>
      <c r="J74" s="51">
        <f>ROUND(E74*G74,2)</f>
        <v>0</v>
      </c>
      <c r="K74" s="52">
        <v>3.0000000000000001E-5</v>
      </c>
      <c r="L74" s="52">
        <f>E74*K74</f>
        <v>4.3212600000000004E-2</v>
      </c>
      <c r="N74" s="49">
        <f>E74*M74</f>
        <v>0</v>
      </c>
      <c r="P74" s="50" t="s">
        <v>147</v>
      </c>
      <c r="V74" s="53" t="s">
        <v>65</v>
      </c>
      <c r="X74" s="88" t="s">
        <v>319</v>
      </c>
      <c r="Y74" s="88" t="s">
        <v>319</v>
      </c>
      <c r="Z74" s="47" t="s">
        <v>218</v>
      </c>
      <c r="AJ74" s="37" t="s">
        <v>150</v>
      </c>
      <c r="AK74" s="37" t="s">
        <v>151</v>
      </c>
    </row>
    <row r="75" spans="1:37">
      <c r="A75" s="45">
        <v>55</v>
      </c>
      <c r="B75" s="46" t="s">
        <v>201</v>
      </c>
      <c r="C75" s="47" t="s">
        <v>321</v>
      </c>
      <c r="D75" s="48" t="s">
        <v>322</v>
      </c>
      <c r="E75" s="49">
        <v>1440.42</v>
      </c>
      <c r="F75" s="50" t="s">
        <v>228</v>
      </c>
      <c r="I75" s="51">
        <f>ROUND(E75*G75,2)</f>
        <v>0</v>
      </c>
      <c r="J75" s="51">
        <f>ROUND(E75*G75,2)</f>
        <v>0</v>
      </c>
      <c r="K75" s="52">
        <v>1.0000000000000001E-5</v>
      </c>
      <c r="L75" s="52">
        <f>E75*K75</f>
        <v>1.4404200000000002E-2</v>
      </c>
      <c r="N75" s="49">
        <f>E75*M75</f>
        <v>0</v>
      </c>
      <c r="P75" s="50" t="s">
        <v>147</v>
      </c>
      <c r="V75" s="53" t="s">
        <v>64</v>
      </c>
      <c r="X75" s="88" t="s">
        <v>321</v>
      </c>
      <c r="Y75" s="88" t="s">
        <v>321</v>
      </c>
      <c r="Z75" s="47" t="s">
        <v>323</v>
      </c>
      <c r="AA75" s="47" t="s">
        <v>324</v>
      </c>
      <c r="AJ75" s="37" t="s">
        <v>205</v>
      </c>
      <c r="AK75" s="37" t="s">
        <v>151</v>
      </c>
    </row>
    <row r="76" spans="1:37">
      <c r="D76" s="89" t="s">
        <v>325</v>
      </c>
      <c r="E76" s="90">
        <f>J76</f>
        <v>0</v>
      </c>
      <c r="H76" s="90">
        <f>SUM(H39:H75)</f>
        <v>0</v>
      </c>
      <c r="I76" s="90">
        <f>SUM(I39:I75)</f>
        <v>0</v>
      </c>
      <c r="J76" s="90">
        <f>SUM(J39:J75)</f>
        <v>0</v>
      </c>
      <c r="L76" s="91">
        <f>SUM(L39:L75)</f>
        <v>6.0522667999999999</v>
      </c>
      <c r="N76" s="92">
        <f>SUM(N39:N75)</f>
        <v>0</v>
      </c>
      <c r="W76" s="49">
        <f>SUM(W39:W75)</f>
        <v>0</v>
      </c>
    </row>
    <row r="78" spans="1:37">
      <c r="B78" s="47" t="s">
        <v>326</v>
      </c>
    </row>
    <row r="79" spans="1:37">
      <c r="A79" s="45">
        <v>56</v>
      </c>
      <c r="B79" s="46" t="s">
        <v>152</v>
      </c>
      <c r="C79" s="47" t="s">
        <v>327</v>
      </c>
      <c r="D79" s="48" t="s">
        <v>328</v>
      </c>
      <c r="E79" s="49">
        <v>92</v>
      </c>
      <c r="F79" s="50" t="s">
        <v>228</v>
      </c>
      <c r="H79" s="51">
        <f>ROUND(E79*G79,2)</f>
        <v>0</v>
      </c>
      <c r="J79" s="51">
        <f>ROUND(E79*G79,2)</f>
        <v>0</v>
      </c>
      <c r="K79" s="52">
        <v>2.0000000000000002E-5</v>
      </c>
      <c r="L79" s="52">
        <f>E79*K79</f>
        <v>1.8400000000000001E-3</v>
      </c>
      <c r="N79" s="49">
        <f>E79*M79</f>
        <v>0</v>
      </c>
      <c r="P79" s="50" t="s">
        <v>147</v>
      </c>
      <c r="V79" s="53" t="s">
        <v>65</v>
      </c>
      <c r="X79" s="88" t="s">
        <v>329</v>
      </c>
      <c r="Y79" s="88" t="s">
        <v>327</v>
      </c>
      <c r="Z79" s="47" t="s">
        <v>330</v>
      </c>
      <c r="AJ79" s="37" t="s">
        <v>150</v>
      </c>
      <c r="AK79" s="37" t="s">
        <v>151</v>
      </c>
    </row>
    <row r="80" spans="1:37">
      <c r="D80" s="89" t="s">
        <v>331</v>
      </c>
      <c r="E80" s="90">
        <f>J80</f>
        <v>0</v>
      </c>
      <c r="H80" s="90">
        <f>SUM(H78:H79)</f>
        <v>0</v>
      </c>
      <c r="I80" s="90">
        <f>SUM(I78:I79)</f>
        <v>0</v>
      </c>
      <c r="J80" s="90">
        <f>SUM(J78:J79)</f>
        <v>0</v>
      </c>
      <c r="L80" s="91">
        <f>SUM(L78:L79)</f>
        <v>1.8400000000000001E-3</v>
      </c>
      <c r="N80" s="92">
        <f>SUM(N78:N79)</f>
        <v>0</v>
      </c>
      <c r="W80" s="49">
        <f>SUM(W78:W79)</f>
        <v>0</v>
      </c>
    </row>
    <row r="82" spans="1:37">
      <c r="D82" s="89" t="s">
        <v>332</v>
      </c>
      <c r="E82" s="92">
        <f>J82</f>
        <v>0</v>
      </c>
      <c r="H82" s="90">
        <f>+H31+H37+H76+H80</f>
        <v>0</v>
      </c>
      <c r="I82" s="90">
        <f>+I31+I37+I76+I80</f>
        <v>0</v>
      </c>
      <c r="J82" s="90">
        <f>+J31+J37+J76+J80</f>
        <v>0</v>
      </c>
      <c r="L82" s="91">
        <f>+L31+L37+L76+L80</f>
        <v>1877.1300842000001</v>
      </c>
      <c r="N82" s="92">
        <f>+N31+N37+N76+N80</f>
        <v>3.492</v>
      </c>
      <c r="W82" s="49">
        <f>+W31+W37+W76+W80</f>
        <v>0</v>
      </c>
    </row>
    <row r="84" spans="1:37">
      <c r="B84" s="87" t="s">
        <v>333</v>
      </c>
    </row>
    <row r="85" spans="1:37">
      <c r="B85" s="47" t="s">
        <v>334</v>
      </c>
    </row>
    <row r="86" spans="1:37">
      <c r="A86" s="45">
        <v>57</v>
      </c>
      <c r="B86" s="46" t="s">
        <v>152</v>
      </c>
      <c r="C86" s="47" t="s">
        <v>335</v>
      </c>
      <c r="D86" s="48" t="s">
        <v>336</v>
      </c>
      <c r="E86" s="49">
        <v>1440.42</v>
      </c>
      <c r="F86" s="50" t="s">
        <v>228</v>
      </c>
      <c r="H86" s="51">
        <f>ROUND(E86*G86,2)</f>
        <v>0</v>
      </c>
      <c r="J86" s="51">
        <f>ROUND(E86*G86,2)</f>
        <v>0</v>
      </c>
      <c r="L86" s="52">
        <f>E86*K86</f>
        <v>0</v>
      </c>
      <c r="N86" s="49">
        <f>E86*M86</f>
        <v>0</v>
      </c>
      <c r="P86" s="50" t="s">
        <v>147</v>
      </c>
      <c r="V86" s="53" t="s">
        <v>337</v>
      </c>
      <c r="X86" s="88" t="s">
        <v>338</v>
      </c>
      <c r="Y86" s="88" t="s">
        <v>335</v>
      </c>
      <c r="Z86" s="47" t="s">
        <v>149</v>
      </c>
      <c r="AJ86" s="37" t="s">
        <v>339</v>
      </c>
      <c r="AK86" s="37" t="s">
        <v>151</v>
      </c>
    </row>
    <row r="87" spans="1:37">
      <c r="D87" s="89" t="s">
        <v>340</v>
      </c>
      <c r="E87" s="90">
        <f>J87</f>
        <v>0</v>
      </c>
      <c r="H87" s="90">
        <f>SUM(H84:H86)</f>
        <v>0</v>
      </c>
      <c r="I87" s="90">
        <f>SUM(I84:I86)</f>
        <v>0</v>
      </c>
      <c r="J87" s="90">
        <f>SUM(J84:J86)</f>
        <v>0</v>
      </c>
      <c r="L87" s="91">
        <f>SUM(L84:L86)</f>
        <v>0</v>
      </c>
      <c r="N87" s="92">
        <f>SUM(N84:N86)</f>
        <v>0</v>
      </c>
      <c r="W87" s="49">
        <f>SUM(W84:W86)</f>
        <v>0</v>
      </c>
    </row>
    <row r="89" spans="1:37">
      <c r="B89" s="47" t="s">
        <v>341</v>
      </c>
    </row>
    <row r="90" spans="1:37">
      <c r="A90" s="45">
        <v>58</v>
      </c>
      <c r="B90" s="46" t="s">
        <v>342</v>
      </c>
      <c r="C90" s="47" t="s">
        <v>343</v>
      </c>
      <c r="D90" s="48" t="s">
        <v>344</v>
      </c>
      <c r="E90" s="49">
        <v>1440.42</v>
      </c>
      <c r="F90" s="50" t="s">
        <v>228</v>
      </c>
      <c r="H90" s="51">
        <f>ROUND(E90*G90,2)</f>
        <v>0</v>
      </c>
      <c r="J90" s="51">
        <f>ROUND(E90*G90,2)</f>
        <v>0</v>
      </c>
      <c r="L90" s="52">
        <f>E90*K90</f>
        <v>0</v>
      </c>
      <c r="N90" s="49">
        <f>E90*M90</f>
        <v>0</v>
      </c>
      <c r="P90" s="50" t="s">
        <v>147</v>
      </c>
      <c r="V90" s="53" t="s">
        <v>337</v>
      </c>
      <c r="X90" s="88" t="s">
        <v>345</v>
      </c>
      <c r="Y90" s="88" t="s">
        <v>343</v>
      </c>
      <c r="Z90" s="47" t="s">
        <v>346</v>
      </c>
      <c r="AJ90" s="37" t="s">
        <v>339</v>
      </c>
      <c r="AK90" s="37" t="s">
        <v>151</v>
      </c>
    </row>
    <row r="91" spans="1:37">
      <c r="D91" s="89" t="s">
        <v>347</v>
      </c>
      <c r="E91" s="90">
        <f>J91</f>
        <v>0</v>
      </c>
      <c r="H91" s="90">
        <f>SUM(H89:H90)</f>
        <v>0</v>
      </c>
      <c r="I91" s="90">
        <f>SUM(I89:I90)</f>
        <v>0</v>
      </c>
      <c r="J91" s="90">
        <f>SUM(J89:J90)</f>
        <v>0</v>
      </c>
      <c r="L91" s="91">
        <f>SUM(L89:L90)</f>
        <v>0</v>
      </c>
      <c r="N91" s="92">
        <f>SUM(N89:N90)</f>
        <v>0</v>
      </c>
      <c r="W91" s="49">
        <f>SUM(W89:W90)</f>
        <v>0</v>
      </c>
    </row>
    <row r="93" spans="1:37">
      <c r="D93" s="89" t="s">
        <v>348</v>
      </c>
      <c r="E93" s="90">
        <f>J93</f>
        <v>0</v>
      </c>
      <c r="H93" s="90">
        <f>+H87+H91</f>
        <v>0</v>
      </c>
      <c r="I93" s="90">
        <f>+I87+I91</f>
        <v>0</v>
      </c>
      <c r="J93" s="90">
        <f>+J87+J91</f>
        <v>0</v>
      </c>
      <c r="L93" s="91">
        <f>+L87+L91</f>
        <v>0</v>
      </c>
      <c r="N93" s="92">
        <f>+N87+N91</f>
        <v>0</v>
      </c>
      <c r="W93" s="49">
        <f>+W87+W91</f>
        <v>0</v>
      </c>
    </row>
    <row r="95" spans="1:37">
      <c r="D95" s="100" t="s">
        <v>349</v>
      </c>
      <c r="E95" s="90">
        <f>J95</f>
        <v>0</v>
      </c>
      <c r="H95" s="90">
        <f>+H82+H93</f>
        <v>0</v>
      </c>
      <c r="I95" s="90">
        <f>+I82+I93</f>
        <v>0</v>
      </c>
      <c r="J95" s="90">
        <f>+J82+J93</f>
        <v>0</v>
      </c>
      <c r="L95" s="91">
        <f>+L82+L93</f>
        <v>1877.1300842000001</v>
      </c>
      <c r="N95" s="92">
        <f>+N82+N93</f>
        <v>3.492</v>
      </c>
      <c r="W95" s="49">
        <f>+W82+W93</f>
        <v>0</v>
      </c>
    </row>
  </sheetData>
  <mergeCells count="2">
    <mergeCell ref="K9:L9"/>
    <mergeCell ref="M9:N9"/>
  </mergeCells>
  <pageMargins left="0.2" right="9.0277777777777804E-2" top="0.62916666666666698" bottom="0.59027777777777801" header="0.51180555555555496" footer="0.35416666666666702"/>
  <pageSetup paperSize="9" scale="92" firstPageNumber="0" orientation="landscape" useFirstPageNumber="1" horizontalDpi="300" verticalDpi="300" r:id="rId1"/>
  <headerFooter>
    <oddFooter>&amp;R&amp;"Arial Narrow,Bežné"&amp;8Strana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workbookViewId="0"/>
  </sheetViews>
  <sheetFormatPr defaultColWidth="9" defaultRowHeight="12.75"/>
  <cols>
    <col min="1" max="1" width="44.140625" style="1" customWidth="1"/>
    <col min="2" max="2" width="29.140625" style="1" customWidth="1"/>
    <col min="3" max="3" width="9.28515625" style="1" customWidth="1"/>
    <col min="4" max="4" width="33.7109375" style="1" customWidth="1"/>
  </cols>
  <sheetData>
    <row r="1" spans="1:4" ht="12.75" customHeight="1">
      <c r="A1" s="2" t="s">
        <v>66</v>
      </c>
      <c r="B1" s="3" t="s">
        <v>67</v>
      </c>
      <c r="C1" s="86" t="s">
        <v>68</v>
      </c>
      <c r="D1" s="86"/>
    </row>
    <row r="2" spans="1:4" ht="40.5">
      <c r="A2" s="2"/>
      <c r="B2" s="3"/>
      <c r="C2" s="4" t="s">
        <v>69</v>
      </c>
      <c r="D2" s="5" t="s">
        <v>70</v>
      </c>
    </row>
    <row r="3" spans="1:4">
      <c r="A3" s="6" t="s">
        <v>71</v>
      </c>
      <c r="B3" s="7" t="s">
        <v>72</v>
      </c>
      <c r="C3" s="8" t="s">
        <v>73</v>
      </c>
      <c r="D3" s="9"/>
    </row>
    <row r="4" spans="1:4">
      <c r="A4" s="10"/>
      <c r="B4" s="11"/>
      <c r="C4" s="12"/>
      <c r="D4" s="13"/>
    </row>
    <row r="5" spans="1:4">
      <c r="A5" s="6" t="s">
        <v>74</v>
      </c>
      <c r="B5" s="7" t="s">
        <v>75</v>
      </c>
      <c r="C5" s="8" t="s">
        <v>73</v>
      </c>
      <c r="D5" s="14" t="s">
        <v>76</v>
      </c>
    </row>
    <row r="6" spans="1:4">
      <c r="A6" s="6"/>
      <c r="B6" s="7"/>
      <c r="C6" s="15"/>
      <c r="D6" s="14" t="s">
        <v>77</v>
      </c>
    </row>
    <row r="7" spans="1:4">
      <c r="A7" s="6"/>
      <c r="B7" s="7"/>
      <c r="C7" s="15"/>
      <c r="D7" s="14" t="s">
        <v>78</v>
      </c>
    </row>
    <row r="8" spans="1:4">
      <c r="A8" s="6"/>
      <c r="B8" s="7"/>
      <c r="C8" s="15"/>
      <c r="D8" s="14" t="s">
        <v>79</v>
      </c>
    </row>
    <row r="9" spans="1:4">
      <c r="A9" s="6"/>
      <c r="B9" s="7"/>
      <c r="C9" s="15"/>
      <c r="D9" s="14" t="s">
        <v>80</v>
      </c>
    </row>
    <row r="10" spans="1:4">
      <c r="A10" s="6"/>
      <c r="B10" s="7"/>
      <c r="C10" s="15"/>
      <c r="D10" s="14" t="s">
        <v>81</v>
      </c>
    </row>
    <row r="11" spans="1:4">
      <c r="A11" s="10"/>
      <c r="B11" s="11"/>
      <c r="C11" s="12"/>
      <c r="D11" s="16" t="s">
        <v>82</v>
      </c>
    </row>
    <row r="12" spans="1:4">
      <c r="A12" s="6" t="s">
        <v>83</v>
      </c>
      <c r="B12" s="7" t="s">
        <v>84</v>
      </c>
      <c r="C12" s="8" t="s">
        <v>73</v>
      </c>
      <c r="D12" s="9"/>
    </row>
    <row r="13" spans="1:4">
      <c r="A13" s="10"/>
      <c r="B13" s="11"/>
      <c r="C13" s="12"/>
      <c r="D13" s="13"/>
    </row>
    <row r="14" spans="1:4" ht="12.75" customHeight="1">
      <c r="A14" s="17" t="s">
        <v>85</v>
      </c>
      <c r="B14" s="7" t="s">
        <v>86</v>
      </c>
      <c r="C14" s="8" t="s">
        <v>73</v>
      </c>
      <c r="D14" s="9"/>
    </row>
    <row r="15" spans="1:4">
      <c r="A15" s="10"/>
      <c r="B15" s="11"/>
      <c r="C15" s="12"/>
      <c r="D15" s="13"/>
    </row>
    <row r="16" spans="1:4">
      <c r="A16" s="6" t="s">
        <v>87</v>
      </c>
      <c r="B16" s="7" t="s">
        <v>88</v>
      </c>
      <c r="C16" s="8" t="s">
        <v>73</v>
      </c>
      <c r="D16" s="9" t="s">
        <v>89</v>
      </c>
    </row>
    <row r="17" spans="1:4">
      <c r="A17" s="10"/>
      <c r="B17" s="11"/>
      <c r="C17" s="12"/>
      <c r="D17" s="13"/>
    </row>
    <row r="18" spans="1:4">
      <c r="A18" s="6" t="s">
        <v>90</v>
      </c>
      <c r="B18" s="7" t="s">
        <v>91</v>
      </c>
      <c r="C18" s="8" t="s">
        <v>73</v>
      </c>
      <c r="D18" s="9"/>
    </row>
    <row r="19" spans="1:4">
      <c r="A19" s="10"/>
      <c r="B19" s="11"/>
      <c r="C19" s="12"/>
      <c r="D19" s="13"/>
    </row>
    <row r="20" spans="1:4">
      <c r="A20" s="6" t="s">
        <v>92</v>
      </c>
      <c r="B20" s="7" t="s">
        <v>88</v>
      </c>
      <c r="C20" s="8" t="s">
        <v>73</v>
      </c>
      <c r="D20" s="9" t="s">
        <v>93</v>
      </c>
    </row>
    <row r="21" spans="1:4">
      <c r="A21" s="10"/>
      <c r="B21" s="11"/>
      <c r="C21" s="12"/>
      <c r="D21" s="13"/>
    </row>
    <row r="22" spans="1:4">
      <c r="A22" s="6" t="s">
        <v>94</v>
      </c>
      <c r="B22" s="7"/>
      <c r="C22" s="15" t="s">
        <v>95</v>
      </c>
      <c r="D22" s="9" t="s">
        <v>96</v>
      </c>
    </row>
    <row r="23" spans="1:4">
      <c r="A23" s="10"/>
      <c r="B23" s="11"/>
      <c r="C23" s="12"/>
      <c r="D23" s="13"/>
    </row>
    <row r="24" spans="1:4">
      <c r="A24" s="6" t="s">
        <v>97</v>
      </c>
      <c r="B24" s="7"/>
      <c r="C24" s="15" t="s">
        <v>95</v>
      </c>
      <c r="D24" s="9" t="s">
        <v>96</v>
      </c>
    </row>
    <row r="25" spans="1:4">
      <c r="A25" s="10"/>
      <c r="B25" s="11"/>
      <c r="C25" s="12"/>
      <c r="D25" s="13"/>
    </row>
    <row r="26" spans="1:4">
      <c r="A26" s="6" t="s">
        <v>98</v>
      </c>
      <c r="B26" s="7"/>
      <c r="C26" s="15" t="s">
        <v>95</v>
      </c>
      <c r="D26" s="9" t="s">
        <v>96</v>
      </c>
    </row>
    <row r="27" spans="1:4">
      <c r="A27" s="10"/>
      <c r="B27" s="11"/>
      <c r="C27" s="12"/>
      <c r="D27" s="13"/>
    </row>
    <row r="28" spans="1:4">
      <c r="A28" s="6" t="s">
        <v>99</v>
      </c>
      <c r="B28" s="7" t="s">
        <v>100</v>
      </c>
      <c r="C28" s="15" t="s">
        <v>95</v>
      </c>
      <c r="D28" s="9" t="s">
        <v>101</v>
      </c>
    </row>
    <row r="29" spans="1:4">
      <c r="A29" s="10"/>
      <c r="B29" s="11"/>
      <c r="C29" s="12"/>
      <c r="D29" s="13"/>
    </row>
    <row r="30" spans="1:4">
      <c r="A30" s="6" t="s">
        <v>102</v>
      </c>
      <c r="B30" s="7"/>
      <c r="C30" s="15" t="s">
        <v>95</v>
      </c>
      <c r="D30" s="9" t="s">
        <v>96</v>
      </c>
    </row>
    <row r="31" spans="1:4">
      <c r="A31" s="10"/>
      <c r="B31" s="11"/>
      <c r="C31" s="12"/>
      <c r="D31" s="13"/>
    </row>
    <row r="32" spans="1:4">
      <c r="A32" s="6" t="s">
        <v>103</v>
      </c>
      <c r="B32" s="7" t="s">
        <v>104</v>
      </c>
      <c r="C32" s="15" t="s">
        <v>95</v>
      </c>
      <c r="D32" s="9" t="s">
        <v>105</v>
      </c>
    </row>
    <row r="33" spans="1:4">
      <c r="A33" s="10"/>
      <c r="B33" s="11"/>
      <c r="C33" s="12"/>
      <c r="D33" s="13"/>
    </row>
    <row r="34" spans="1:4">
      <c r="A34" s="6" t="s">
        <v>106</v>
      </c>
      <c r="B34" s="7"/>
      <c r="C34" s="15" t="s">
        <v>95</v>
      </c>
      <c r="D34" s="9" t="s">
        <v>96</v>
      </c>
    </row>
    <row r="35" spans="1:4">
      <c r="A35" s="10"/>
      <c r="B35" s="11"/>
      <c r="C35" s="12"/>
      <c r="D35" s="13"/>
    </row>
    <row r="36" spans="1:4">
      <c r="A36" s="6" t="s">
        <v>107</v>
      </c>
      <c r="B36" s="7"/>
      <c r="C36" s="15" t="s">
        <v>95</v>
      </c>
      <c r="D36" s="9" t="s">
        <v>96</v>
      </c>
    </row>
    <row r="37" spans="1:4">
      <c r="A37" s="10"/>
      <c r="B37" s="11"/>
      <c r="C37" s="12"/>
      <c r="D37" s="13"/>
    </row>
    <row r="38" spans="1:4">
      <c r="A38" s="6" t="s">
        <v>108</v>
      </c>
      <c r="B38" s="7" t="s">
        <v>109</v>
      </c>
      <c r="C38" s="15" t="s">
        <v>95</v>
      </c>
      <c r="D38" s="9"/>
    </row>
    <row r="39" spans="1:4">
      <c r="A39" s="10"/>
      <c r="B39" s="11"/>
      <c r="C39" s="12"/>
      <c r="D39" s="13"/>
    </row>
    <row r="40" spans="1:4">
      <c r="A40" s="6" t="s">
        <v>110</v>
      </c>
      <c r="B40" s="7"/>
      <c r="C40" s="15" t="s">
        <v>95</v>
      </c>
      <c r="D40" s="9" t="s">
        <v>96</v>
      </c>
    </row>
    <row r="41" spans="1:4">
      <c r="A41" s="10"/>
      <c r="B41" s="11"/>
      <c r="C41" s="12"/>
      <c r="D41" s="13"/>
    </row>
    <row r="42" spans="1:4">
      <c r="A42" s="6" t="s">
        <v>111</v>
      </c>
      <c r="B42" s="7"/>
      <c r="C42" s="15" t="s">
        <v>95</v>
      </c>
      <c r="D42" s="9" t="s">
        <v>96</v>
      </c>
    </row>
    <row r="43" spans="1:4">
      <c r="A43" s="10"/>
      <c r="B43" s="11"/>
      <c r="C43" s="12"/>
      <c r="D43" s="13"/>
    </row>
    <row r="44" spans="1:4">
      <c r="A44" s="6" t="s">
        <v>112</v>
      </c>
      <c r="B44" s="7"/>
      <c r="C44" s="15" t="s">
        <v>95</v>
      </c>
      <c r="D44" s="9" t="s">
        <v>96</v>
      </c>
    </row>
    <row r="45" spans="1:4">
      <c r="A45" s="10"/>
      <c r="B45" s="11"/>
      <c r="C45" s="12"/>
      <c r="D45" s="13"/>
    </row>
    <row r="46" spans="1:4" ht="12.75" customHeight="1">
      <c r="A46" s="6" t="s">
        <v>113</v>
      </c>
      <c r="B46" s="7"/>
      <c r="C46" s="15" t="s">
        <v>95</v>
      </c>
      <c r="D46" s="9" t="s">
        <v>96</v>
      </c>
    </row>
    <row r="47" spans="1:4">
      <c r="A47" s="10"/>
      <c r="B47" s="11"/>
      <c r="C47" s="12"/>
      <c r="D47" s="13"/>
    </row>
    <row r="48" spans="1:4">
      <c r="A48" s="6" t="s">
        <v>114</v>
      </c>
      <c r="B48" s="7"/>
      <c r="C48" s="15" t="s">
        <v>95</v>
      </c>
      <c r="D48" s="9" t="s">
        <v>96</v>
      </c>
    </row>
    <row r="49" spans="1:4">
      <c r="A49" s="10"/>
      <c r="B49" s="11"/>
      <c r="C49" s="12"/>
      <c r="D49" s="13"/>
    </row>
    <row r="50" spans="1:4" ht="12.75" customHeight="1">
      <c r="A50" s="18" t="s">
        <v>115</v>
      </c>
      <c r="B50" s="19" t="s">
        <v>116</v>
      </c>
      <c r="C50" s="19" t="s">
        <v>95</v>
      </c>
      <c r="D50" s="20" t="s">
        <v>117</v>
      </c>
    </row>
    <row r="51" spans="1:4" ht="12.75" customHeight="1">
      <c r="A51" s="18"/>
      <c r="B51" s="21"/>
      <c r="C51" s="19"/>
      <c r="D51" s="22" t="s">
        <v>118</v>
      </c>
    </row>
    <row r="52" spans="1:4" ht="12.75" customHeight="1">
      <c r="A52" s="18"/>
      <c r="B52" s="21"/>
      <c r="C52" s="19"/>
      <c r="D52" s="22" t="s">
        <v>119</v>
      </c>
    </row>
    <row r="53" spans="1:4" ht="12.75" customHeight="1">
      <c r="A53" s="10"/>
      <c r="B53" s="11"/>
      <c r="C53" s="12"/>
      <c r="D53" s="23" t="s">
        <v>120</v>
      </c>
    </row>
    <row r="54" spans="1:4">
      <c r="A54" s="6" t="s">
        <v>121</v>
      </c>
      <c r="B54" s="7"/>
      <c r="C54" s="15" t="s">
        <v>95</v>
      </c>
      <c r="D54" s="9" t="s">
        <v>96</v>
      </c>
    </row>
    <row r="55" spans="1:4">
      <c r="A55" s="10"/>
      <c r="B55" s="11"/>
      <c r="C55" s="12"/>
      <c r="D55" s="13"/>
    </row>
    <row r="56" spans="1:4">
      <c r="A56" s="6" t="s">
        <v>122</v>
      </c>
      <c r="B56" s="7" t="s">
        <v>109</v>
      </c>
      <c r="C56" s="15" t="s">
        <v>95</v>
      </c>
      <c r="D56" s="9" t="s">
        <v>123</v>
      </c>
    </row>
    <row r="57" spans="1:4">
      <c r="A57" s="10"/>
      <c r="B57" s="11"/>
      <c r="C57" s="12"/>
      <c r="D57" s="13"/>
    </row>
    <row r="58" spans="1:4">
      <c r="A58" s="6" t="s">
        <v>124</v>
      </c>
      <c r="B58" s="7" t="s">
        <v>84</v>
      </c>
      <c r="C58" s="15" t="s">
        <v>95</v>
      </c>
      <c r="D58" s="9" t="s">
        <v>96</v>
      </c>
    </row>
    <row r="59" spans="1:4">
      <c r="A59" s="10"/>
      <c r="B59" s="11"/>
      <c r="C59" s="12"/>
      <c r="D59" s="13"/>
    </row>
    <row r="60" spans="1:4">
      <c r="A60" s="6" t="s">
        <v>125</v>
      </c>
      <c r="B60" s="7" t="s">
        <v>126</v>
      </c>
      <c r="C60" s="15" t="s">
        <v>95</v>
      </c>
      <c r="D60" s="9"/>
    </row>
    <row r="61" spans="1:4">
      <c r="A61" s="10"/>
      <c r="B61" s="11"/>
      <c r="C61" s="12"/>
      <c r="D61" s="13"/>
    </row>
    <row r="62" spans="1:4">
      <c r="A62" s="6" t="s">
        <v>127</v>
      </c>
      <c r="B62" s="7" t="s">
        <v>109</v>
      </c>
      <c r="C62" s="15" t="s">
        <v>95</v>
      </c>
      <c r="D62" s="9"/>
    </row>
    <row r="63" spans="1:4">
      <c r="A63" s="10"/>
      <c r="B63" s="11"/>
      <c r="C63" s="12"/>
      <c r="D63" s="13"/>
    </row>
    <row r="64" spans="1:4" ht="26.1" customHeight="1">
      <c r="A64" s="24" t="s">
        <v>128</v>
      </c>
      <c r="B64" s="25" t="s">
        <v>129</v>
      </c>
      <c r="C64" s="25" t="s">
        <v>95</v>
      </c>
      <c r="D64" s="26" t="s">
        <v>130</v>
      </c>
    </row>
    <row r="65" spans="1:4">
      <c r="A65" s="27"/>
      <c r="B65" s="28"/>
      <c r="C65" s="29"/>
      <c r="D65" s="30"/>
    </row>
    <row r="66" spans="1:4" ht="0.95" customHeight="1">
      <c r="A66" s="31"/>
      <c r="B66" s="32"/>
      <c r="C66" s="32"/>
      <c r="D66" s="33"/>
    </row>
  </sheetData>
  <mergeCells count="1">
    <mergeCell ref="C1:D1"/>
  </mergeCells>
  <pageMargins left="0.25" right="0.25" top="0.75" bottom="0.75" header="0.3" footer="0.3"/>
  <pageSetup paperSize="9" firstPageNumber="0" orientation="landscape" useFirstPageNumber="1" horizontalDpi="300" verticalDpi="300"/>
  <headerFooter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Zadanie</vt:lpstr>
      <vt:lpstr>Legenda</vt:lpstr>
      <vt:lpstr>Zadanie!Názvy_tlače</vt:lpstr>
      <vt:lpstr>Legenda!Oblasť_tlače</vt:lpstr>
      <vt:lpstr>Zadanie!Oblasť_tlače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Ivan</cp:lastModifiedBy>
  <cp:revision>2</cp:revision>
  <cp:lastPrinted>2019-05-20T14:23:00Z</cp:lastPrinted>
  <dcterms:created xsi:type="dcterms:W3CDTF">1999-04-06T07:39:00Z</dcterms:created>
  <dcterms:modified xsi:type="dcterms:W3CDTF">2020-06-04T10:27:41Z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1033-11.2.0.8970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