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4175" tabRatio="500"/>
  </bookViews>
  <sheets>
    <sheet name="Zadanie" sheetId="3" r:id="rId1"/>
    <sheet name="Legenda" sheetId="8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1">Legenda!$A$1:$D$65</definedName>
    <definedName name="_xlnm.Print_Area" localSheetId="0">Zadanie!$A:$AH</definedName>
  </definedNames>
  <calcPr calcId="144525"/>
</workbook>
</file>

<file path=xl/calcChain.xml><?xml version="1.0" encoding="utf-8"?>
<calcChain xmlns="http://schemas.openxmlformats.org/spreadsheetml/2006/main">
  <c r="W54" i="3" l="1"/>
  <c r="E54" i="3"/>
  <c r="N54" i="3"/>
  <c r="L54" i="3"/>
  <c r="J54" i="3"/>
  <c r="I54" i="3"/>
  <c r="H54" i="3"/>
  <c r="W52" i="3"/>
  <c r="E52" i="3"/>
  <c r="N52" i="3"/>
  <c r="L52" i="3"/>
  <c r="J52" i="3"/>
  <c r="I52" i="3"/>
  <c r="H52" i="3"/>
  <c r="W50" i="3"/>
  <c r="E50" i="3"/>
  <c r="N50" i="3"/>
  <c r="L50" i="3"/>
  <c r="J50" i="3"/>
  <c r="I50" i="3"/>
  <c r="H50" i="3"/>
  <c r="N49" i="3"/>
  <c r="L49" i="3"/>
  <c r="J49" i="3"/>
  <c r="H49" i="3"/>
  <c r="N48" i="3"/>
  <c r="L48" i="3"/>
  <c r="J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W42" i="3"/>
  <c r="E42" i="3"/>
  <c r="N42" i="3"/>
  <c r="L42" i="3"/>
  <c r="J42" i="3"/>
  <c r="I42" i="3"/>
  <c r="H42" i="3"/>
  <c r="N39" i="3"/>
  <c r="L39" i="3"/>
  <c r="J39" i="3"/>
  <c r="I39" i="3"/>
  <c r="N38" i="3"/>
  <c r="L38" i="3"/>
  <c r="J38" i="3"/>
  <c r="H38" i="3"/>
  <c r="N37" i="3"/>
  <c r="L37" i="3"/>
  <c r="J37" i="3"/>
  <c r="I37" i="3"/>
  <c r="N36" i="3"/>
  <c r="L36" i="3"/>
  <c r="J36" i="3"/>
  <c r="I36" i="3"/>
  <c r="N35" i="3"/>
  <c r="L35" i="3"/>
  <c r="J35" i="3"/>
  <c r="H35" i="3"/>
  <c r="W32" i="3"/>
  <c r="E32" i="3"/>
  <c r="N32" i="3"/>
  <c r="L32" i="3"/>
  <c r="J32" i="3"/>
  <c r="I32" i="3"/>
  <c r="H32" i="3"/>
  <c r="N31" i="3"/>
  <c r="L31" i="3"/>
  <c r="J31" i="3"/>
  <c r="H31" i="3"/>
  <c r="W28" i="3"/>
  <c r="E28" i="3"/>
  <c r="N28" i="3"/>
  <c r="L28" i="3"/>
  <c r="J28" i="3"/>
  <c r="I28" i="3"/>
  <c r="H28" i="3"/>
  <c r="N27" i="3"/>
  <c r="L27" i="3"/>
  <c r="J27" i="3"/>
  <c r="H27" i="3"/>
  <c r="N26" i="3"/>
  <c r="L26" i="3"/>
  <c r="J26" i="3"/>
  <c r="I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D8" i="3"/>
</calcChain>
</file>

<file path=xl/sharedStrings.xml><?xml version="1.0" encoding="utf-8"?>
<sst xmlns="http://schemas.openxmlformats.org/spreadsheetml/2006/main" count="493" uniqueCount="253">
  <si>
    <t>b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</si>
  <si>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</si>
  <si>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</si>
  <si>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</si>
  <si>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</si>
  <si>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</si>
  <si>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</si>
  <si>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</si>
  <si>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</si>
  <si>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</si>
  <si>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</si>
  <si>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</si>
  <si>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</si>
  <si>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</si>
  <si>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</si>
  <si>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</si>
  <si>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</si>
  <si>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</si>
  <si>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</si>
  <si>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</si>
  <si>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</si>
  <si>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</si>
  <si>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</si>
  <si>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</si>
  <si>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</si>
  <si>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</si>
  <si>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</si>
  <si>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</si>
  <si>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</si>
  <si>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</si>
  <si>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</si>
  <si>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</si>
  <si>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</si>
  <si>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</si>
  <si>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</si>
  <si>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</si>
  <si>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</si>
  <si>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</si>
  <si>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</si>
  <si>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</si>
  <si>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</si>
  <si>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</si>
  <si>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</si>
  <si>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</si>
  <si>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</si>
  <si>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</si>
  <si>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</si>
  <si>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</si>
  <si>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</si>
  <si>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</si>
  <si>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</si>
  <si>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</si>
  <si>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</si>
  <si>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</si>
  <si>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</si>
  <si>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</si>
  <si>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</si>
  <si>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</si>
  <si>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</si>
  <si>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</si>
  <si>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</si>
  <si>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</si>
  <si>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</si>
  <si>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</si>
  <si>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</si>
  <si>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</si>
  <si>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>Popis údajov v hárku „Prehlad“</t>
  </si>
  <si>
    <t>Rozsah údaja</t>
  </si>
  <si>
    <t>Požiadavky pre nahrávanie zákazky</t>
  </si>
  <si>
    <t xml:space="preserve">Povinnosť vyplnenia </t>
  </si>
  <si>
    <t>Poznámka</t>
  </si>
  <si>
    <t>V stĺpci A ( Por. číslo ):</t>
  </si>
  <si>
    <t>1 až 4 znaky ( len číslice )</t>
  </si>
  <si>
    <t>Povinný</t>
  </si>
  <si>
    <t>V stĺpci B ( Kód cenníka ):</t>
  </si>
  <si>
    <t>1 až 3 znaky ( len číslice a písmená )</t>
  </si>
  <si>
    <r>
      <rPr>
        <sz val="10"/>
        <color rgb="FF0000FF"/>
        <rFont val="Times New Roman CE"/>
        <charset val="238"/>
      </rPr>
      <t>000-699 okrem 270, HSV</t>
    </r>
    <r>
      <rPr>
        <sz val="10"/>
        <rFont val="Times New Roman CE"/>
        <charset val="238"/>
      </rPr>
      <t xml:space="preserve"> (TypKPP_HSV)</t>
    </r>
  </si>
  <si>
    <r>
      <rPr>
        <sz val="10"/>
        <color rgb="FF0000FF"/>
        <rFont val="Times New Roman CE"/>
        <charset val="238"/>
      </rPr>
      <t>700-799, PSV</t>
    </r>
    <r>
      <rPr>
        <sz val="10"/>
        <rFont val="Times New Roman CE"/>
        <charset val="238"/>
      </rPr>
      <t xml:space="preserve"> (TypKPP_PSV)</t>
    </r>
  </si>
  <si>
    <r>
      <rPr>
        <sz val="10"/>
        <color rgb="FF0000FF"/>
        <rFont val="Times New Roman CE"/>
        <charset val="238"/>
      </rPr>
      <t>900-999, 270, MCE</t>
    </r>
    <r>
      <rPr>
        <sz val="10"/>
        <rFont val="Times New Roman CE"/>
        <charset val="238"/>
      </rPr>
      <t xml:space="preserve"> (TypKPP_MCE)</t>
    </r>
  </si>
  <si>
    <r>
      <rPr>
        <sz val="10"/>
        <color rgb="FF0000FF"/>
        <rFont val="Times New Roman CE"/>
        <charset val="238"/>
      </rPr>
      <t>OST</t>
    </r>
    <r>
      <rPr>
        <sz val="10"/>
        <rFont val="Times New Roman CE"/>
        <charset val="238"/>
      </rPr>
      <t xml:space="preserve"> (TypKPP_Iné)</t>
    </r>
  </si>
  <si>
    <r>
      <rPr>
        <sz val="10"/>
        <color rgb="FF0000FF"/>
        <rFont val="Times New Roman CE"/>
        <charset val="238"/>
      </rPr>
      <t>800 alebo prázdne pole</t>
    </r>
    <r>
      <rPr>
        <sz val="10"/>
        <rFont val="Times New Roman CE"/>
        <charset val="238"/>
      </rPr>
      <t xml:space="preserve"> (TypKPP_Ostatné)</t>
    </r>
  </si>
  <si>
    <r>
      <rPr>
        <sz val="10"/>
        <color rgb="FF0000FF"/>
        <rFont val="Times New Roman CE"/>
        <charset val="238"/>
      </rPr>
      <t>MAT, M</t>
    </r>
    <r>
      <rPr>
        <sz val="10"/>
        <rFont val="Times New Roman CE"/>
        <charset val="238"/>
      </rPr>
      <t xml:space="preserve"> (Materiál-dodávka)</t>
    </r>
  </si>
  <si>
    <r>
      <rPr>
        <sz val="10"/>
        <color rgb="FF0000FF"/>
        <rFont val="Times New Roman CE"/>
        <charset val="238"/>
      </rPr>
      <t>iné ako vymenované vyššie</t>
    </r>
    <r>
      <rPr>
        <sz val="10"/>
        <rFont val="Times New Roman CE"/>
        <charset val="238"/>
      </rPr>
      <t xml:space="preserve"> (TypKPP_HSV)</t>
    </r>
  </si>
  <si>
    <t>V stĺpci C ( Kód položky ):</t>
  </si>
  <si>
    <t>1 až 12 znakov ( len číslice a písmená )</t>
  </si>
  <si>
    <t>V stĺpci D ( Popis položky, stavebného dielu, remesla ):</t>
  </si>
  <si>
    <t>1 až 120 znakov</t>
  </si>
  <si>
    <t>V stĺpci E ( Množstvo ):</t>
  </si>
  <si>
    <t>1 až 15 znakov ( len číslice )</t>
  </si>
  <si>
    <t>11 celých a 3 des. miesta, aspoň 0</t>
  </si>
  <si>
    <t>V stĺpci F ( Merná jednotka ):</t>
  </si>
  <si>
    <t>1 až 6 znakov ( len číslice a písmená )</t>
  </si>
  <si>
    <t>V stĺpci G ( Jednotková cena ):</t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</si>
  <si>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</si>
  <si>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</si>
  <si>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</si>
  <si>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</si>
  <si>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</si>
  <si>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</si>
  <si>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t>V stĺpci K ( Hmotnosť v T - jednotková ):</t>
  </si>
  <si>
    <t>1 až 10 znakov ( len číslice )</t>
  </si>
  <si>
    <t>3 celé a 5 des. miest</t>
  </si>
  <si>
    <t>V stĺpci L ( Hmotnosť v T - Spolu ):</t>
  </si>
  <si>
    <t>V stĺpci M ( Suť v T - Jednotková ):</t>
  </si>
  <si>
    <t>1 až 7 znakov ( len číslice )</t>
  </si>
  <si>
    <t>3 celé a 3 des. miest</t>
  </si>
  <si>
    <t>V stĺpci N ( Suť v T - Spolu ):</t>
  </si>
  <si>
    <t>V stĺpci O ( DPH % ):</t>
  </si>
  <si>
    <t>V stĺpci P ( Pozícia ):</t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</si>
  <si>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</si>
  <si>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</si>
  <si>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</si>
  <si>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</si>
  <si>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</si>
  <si>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</si>
  <si>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t>V stĺpci V ( Typ položky ):</t>
  </si>
  <si>
    <t>1 znak ( len písmená )</t>
  </si>
  <si>
    <t>doporučuje sa vyplniť:</t>
  </si>
  <si>
    <t>E-HSV, I-PSV, M-MCE, P-iné, U-ostatné</t>
  </si>
  <si>
    <t>D-materiál (dodávka)</t>
  </si>
  <si>
    <t>a- riadok VV, b-riadok poznámky</t>
  </si>
  <si>
    <t>V stĺpci W ( Nh ):</t>
  </si>
  <si>
    <t>V stĺpci X ( Kód položky pre tlač  ):</t>
  </si>
  <si>
    <t>ak je prázdny, naplní sa kód položky</t>
  </si>
  <si>
    <t>V stĺpci Y ( Kód položky ):</t>
  </si>
  <si>
    <t>V stĺpci Z ( Klasifikácia produkcie ):</t>
  </si>
  <si>
    <t>1 až 8 znakov ( len číslice a písmená )</t>
  </si>
  <si>
    <t>V stĺpci AA ( Katalógové číslo ):</t>
  </si>
  <si>
    <t>V stĺpci AB ( Typ ceny ):</t>
  </si>
  <si>
    <t>1 znak ( len číslo a písmeno )</t>
  </si>
  <si>
    <t>viď Nápoveda - Typy cien a ďalšie údaje v programe ODIS</t>
  </si>
  <si>
    <t xml:space="preserve">Spracoval:                                         </t>
  </si>
  <si>
    <t xml:space="preserve">JKSO : </t>
  </si>
  <si>
    <t>Dátum: 13.11.2018</t>
  </si>
  <si>
    <t>Stavba : IBV Klúčové Pod horou</t>
  </si>
  <si>
    <t>Objekt : SO.103 Kanalizácia</t>
  </si>
  <si>
    <t>Časť : SO.103.1 Dažďová kanalizácia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</si>
  <si>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</si>
  <si>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</si>
  <si>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</si>
  <si>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</si>
  <si>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</si>
  <si>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</si>
  <si>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</si>
  <si>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</si>
  <si>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</si>
  <si>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</si>
  <si>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</si>
  <si>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</si>
  <si>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</si>
  <si>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</si>
  <si>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</si>
  <si>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</si>
  <si>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</si>
  <si>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113107112</t>
  </si>
  <si>
    <t>Odstránenie podkladov alebo krytov z kameniva ťaž. hr. 100-200 mm, do 200 m2</t>
  </si>
  <si>
    <t>m2</t>
  </si>
  <si>
    <t>11310-7112</t>
  </si>
  <si>
    <t>45.11.11</t>
  </si>
  <si>
    <t>113107142</t>
  </si>
  <si>
    <t>Odstránenie podkladov alebo krytov živičných hr. 50-100 mm, do 200 m2</t>
  </si>
  <si>
    <t>11310-7142</t>
  </si>
  <si>
    <t>001</t>
  </si>
  <si>
    <t>132301202</t>
  </si>
  <si>
    <t>Hĺbenie rýh šírka do 2 m v horn. tr. 4 nad 100  do 1000 m3</t>
  </si>
  <si>
    <t>m3</t>
  </si>
  <si>
    <t>13230-1202</t>
  </si>
  <si>
    <t>272</t>
  </si>
  <si>
    <t>132301209</t>
  </si>
  <si>
    <t>Príplatok za lepivosť horniny tr.4 v rýhach š. do 200 cm</t>
  </si>
  <si>
    <t>13230-1209</t>
  </si>
  <si>
    <t>151101102</t>
  </si>
  <si>
    <t>Zhotovenie paženia rýh pre podz. vedenie príložné hl. do 4 m</t>
  </si>
  <si>
    <t>15110-1102</t>
  </si>
  <si>
    <t>151101112</t>
  </si>
  <si>
    <t>Odstránenie paženia rýh pre podz. vedenie príložné hl. do 4 m</t>
  </si>
  <si>
    <t>15110-1112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</si>
  <si>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</si>
  <si>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</si>
  <si>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</si>
  <si>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</si>
  <si>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</si>
  <si>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</si>
  <si>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</si>
  <si>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167101102</t>
  </si>
  <si>
    <t>Nakladanie výkopku nad 100 m3 v horn. tr. 1-4</t>
  </si>
  <si>
    <t>16710-1102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</si>
  <si>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</si>
  <si>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</si>
  <si>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</si>
  <si>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</si>
  <si>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</si>
  <si>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</si>
  <si>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</si>
  <si>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</si>
  <si>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</si>
  <si>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</si>
  <si>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</si>
  <si>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</si>
  <si>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</si>
  <si>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</si>
  <si>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</si>
  <si>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</si>
  <si>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</si>
  <si>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</si>
  <si>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</si>
  <si>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</si>
  <si>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</si>
  <si>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8 - RÚROVÉ VEDENIA</t>
  </si>
  <si>
    <t>871313121</t>
  </si>
  <si>
    <t>Montáž potrubia z kanalizačných rúr z PP v otvorenom výkope do 20%  DN 200, tesnenie gum. krúžkami</t>
  </si>
  <si>
    <t>m</t>
  </si>
  <si>
    <t>87131-3121</t>
  </si>
  <si>
    <t>286110250</t>
  </si>
  <si>
    <t>Rúrka PP SN 10 kanalizačná spoj gum. krúžkom 200x5,9x5000</t>
  </si>
  <si>
    <t>kus</t>
  </si>
  <si>
    <t>25.21.22</t>
  </si>
  <si>
    <t>2865A0719</t>
  </si>
  <si>
    <t>Odbočka kanalizačná PVC 45° d 315/200 D+M</t>
  </si>
  <si>
    <t xml:space="preserve">3017572             </t>
  </si>
  <si>
    <t>892101111</t>
  </si>
  <si>
    <t>Skúška tesnosti kanalizačného potrubia DN do 200 vodou</t>
  </si>
  <si>
    <t>89210-1111</t>
  </si>
  <si>
    <t>4261A0148</t>
  </si>
  <si>
    <t>Vsakovací systém RAUSIKKO Box + montáž</t>
  </si>
  <si>
    <t>29.12.24</t>
  </si>
  <si>
    <t xml:space="preserve">L0191000            </t>
  </si>
  <si>
    <t>Štandardná príruba - DIN,Potrubná prípojka - DN 200, PN 25,</t>
  </si>
  <si>
    <t>Max.prípustný prevádzkový tlak - 20,</t>
  </si>
  <si>
    <t xml:space="preserve">8 - RÚROVÉ VEDENIA  spolu: </t>
  </si>
  <si>
    <t>9 - OSTATNÉ KONŠTRUKCIE A PRÁCE</t>
  </si>
  <si>
    <t>919734110</t>
  </si>
  <si>
    <t>Rezanie stávajúceho živičného krytu alebo podkladu hr. nad 9 do 10 cm</t>
  </si>
  <si>
    <t>91973-4110</t>
  </si>
  <si>
    <t>45.23.12</t>
  </si>
  <si>
    <t>013</t>
  </si>
  <si>
    <t>979081121</t>
  </si>
  <si>
    <t>Odvoz sute a vybúraných hmôt na skládku každý ďalší 1 km</t>
  </si>
  <si>
    <t>t</t>
  </si>
  <si>
    <t>97908-1121</t>
  </si>
  <si>
    <t>253</t>
  </si>
  <si>
    <t>979081419</t>
  </si>
  <si>
    <t>Príplatok ZKD 1000 m</t>
  </si>
  <si>
    <t>97908-1419</t>
  </si>
  <si>
    <t>979131410</t>
  </si>
  <si>
    <t>Poplatok za ulož.a znešk.stav.sute</t>
  </si>
  <si>
    <t>97913-1410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</si>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</sst>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8" formatCode="#,##0&quot; Sk&quot;;[Red]\-#,##0&quot; Sk&quot;"/>
    <numFmt numFmtId="169" formatCode="#,##0.0"/>
    <numFmt numFmtId="170" formatCode="#,##0.0000"/>
    <numFmt numFmtId="171" formatCode="_-* #,##0&quot; Sk&quot;_-;\-* #,##0&quot; Sk&quot;_-;_-* &quot;- Sk&quot;_-;_-@_-"/>
    <numFmt numFmtId="177" formatCode="#,##0.00000"/>
    <numFmt numFmtId="179" formatCode="#,##0.000"/>
  </numFmts>
  <fonts count="24">
    <font>
      <sz val="10"/>
      <name val="Arial"/>
      <charset val="238"/>
    </font>
    <font>
      <b/>
      <i/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sz val="10"/>
      <color rgb="FF0000FF"/>
      <name val="Times New Roman CE"/>
      <charset val="238"/>
    </font>
    <font>
      <b/>
      <sz val="10"/>
      <name val="Times New Roman CE"/>
      <charset val="238"/>
    </font>
    <font>
      <sz val="10"/>
      <color rgb="FF000000"/>
      <name val="Times New Roman"/>
      <charset val="238"/>
    </font>
    <font>
      <sz val="12"/>
      <name val="Times New Roman CE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8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15" fillId="0" borderId="0"/>
    <xf numFmtId="0" fontId="21" fillId="0" borderId="0" applyBorder="0">
      <alignment vertical="center"/>
    </xf>
    <xf numFmtId="0" fontId="14" fillId="6" borderId="0" applyBorder="0" applyProtection="0"/>
    <xf numFmtId="171" fontId="21" fillId="0" borderId="0" applyBorder="0" applyProtection="0"/>
    <xf numFmtId="0" fontId="14" fillId="5" borderId="0" applyBorder="0" applyProtection="0"/>
    <xf numFmtId="0" fontId="14" fillId="5" borderId="0" applyBorder="0" applyProtection="0"/>
    <xf numFmtId="168" fontId="16" fillId="0" borderId="22"/>
    <xf numFmtId="0" fontId="14" fillId="8" borderId="0" applyBorder="0" applyProtection="0"/>
    <xf numFmtId="0" fontId="14" fillId="7" borderId="0" applyBorder="0" applyProtection="0"/>
    <xf numFmtId="0" fontId="21" fillId="0" borderId="22"/>
    <xf numFmtId="0" fontId="16" fillId="0" borderId="22">
      <alignment vertical="center"/>
    </xf>
    <xf numFmtId="0" fontId="14" fillId="2" borderId="0" applyBorder="0" applyProtection="0"/>
    <xf numFmtId="0" fontId="14" fillId="5" borderId="0" applyBorder="0" applyProtection="0"/>
    <xf numFmtId="0" fontId="14" fillId="6" borderId="0" applyBorder="0" applyProtection="0"/>
    <xf numFmtId="0" fontId="14" fillId="7" borderId="0" applyBorder="0" applyProtection="0"/>
    <xf numFmtId="0" fontId="14" fillId="9" borderId="0" applyBorder="0" applyProtection="0"/>
    <xf numFmtId="0" fontId="14" fillId="10" borderId="0" applyBorder="0" applyProtection="0"/>
    <xf numFmtId="0" fontId="14" fillId="6" borderId="0" applyBorder="0" applyProtection="0"/>
    <xf numFmtId="0" fontId="17" fillId="5" borderId="0" applyBorder="0" applyProtection="0"/>
    <xf numFmtId="0" fontId="17" fillId="11" borderId="0" applyBorder="0" applyProtection="0"/>
    <xf numFmtId="0" fontId="17" fillId="12" borderId="0" applyBorder="0" applyProtection="0"/>
    <xf numFmtId="0" fontId="17" fillId="10" borderId="0" applyBorder="0" applyProtection="0"/>
    <xf numFmtId="0" fontId="17" fillId="5" borderId="0" applyBorder="0" applyProtection="0"/>
    <xf numFmtId="0" fontId="17" fillId="7" borderId="0" applyBorder="0" applyProtection="0"/>
    <xf numFmtId="0" fontId="18" fillId="0" borderId="23" applyProtection="0"/>
    <xf numFmtId="0" fontId="15" fillId="0" borderId="0"/>
    <xf numFmtId="0" fontId="15" fillId="0" borderId="0"/>
    <xf numFmtId="0" fontId="19" fillId="0" borderId="0" applyBorder="0" applyProtection="0"/>
    <xf numFmtId="0" fontId="16" fillId="0" borderId="0" applyBorder="0">
      <alignment vertical="center"/>
    </xf>
    <xf numFmtId="0" fontId="20" fillId="0" borderId="0" applyBorder="0" applyProtection="0"/>
    <xf numFmtId="0" fontId="16" fillId="0" borderId="15">
      <alignment vertical="center"/>
    </xf>
  </cellStyleXfs>
  <cellXfs count="101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/>
    <xf numFmtId="49" fontId="3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/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6" fillId="3" borderId="9" xfId="0" applyNumberFormat="1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/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7" fillId="4" borderId="13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0" fontId="11" fillId="0" borderId="0" xfId="1" applyFont="1"/>
    <xf numFmtId="0" fontId="12" fillId="0" borderId="0" xfId="1" applyFont="1"/>
    <xf numFmtId="49" fontId="12" fillId="0" borderId="0" xfId="1" applyNumberFormat="1" applyFont="1"/>
    <xf numFmtId="0" fontId="8" fillId="0" borderId="0" xfId="0" applyFont="1" applyProtection="1"/>
    <xf numFmtId="4" fontId="8" fillId="0" borderId="0" xfId="0" applyNumberFormat="1" applyFont="1" applyProtection="1"/>
    <xf numFmtId="177" fontId="8" fillId="0" borderId="0" xfId="0" applyNumberFormat="1" applyFont="1" applyProtection="1"/>
    <xf numFmtId="179" fontId="8" fillId="0" borderId="0" xfId="0" applyNumberFormat="1" applyFont="1" applyProtection="1"/>
    <xf numFmtId="0" fontId="10" fillId="0" borderId="0" xfId="0" applyFont="1" applyProtection="1"/>
    <xf numFmtId="0" fontId="9" fillId="0" borderId="0" xfId="0" applyFont="1" applyProtection="1"/>
    <xf numFmtId="0" fontId="8" fillId="0" borderId="16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79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7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/>
    </xf>
    <xf numFmtId="170" fontId="8" fillId="0" borderId="0" xfId="0" applyNumberFormat="1" applyFont="1" applyAlignment="1" applyProtection="1">
      <alignment vertical="top"/>
    </xf>
    <xf numFmtId="0" fontId="8" fillId="0" borderId="0" xfId="0" applyFont="1"/>
    <xf numFmtId="49" fontId="8" fillId="0" borderId="0" xfId="0" applyNumberFormat="1" applyFont="1" applyProtection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 vertical="top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79" fontId="8" fillId="0" borderId="18" xfId="0" applyNumberFormat="1" applyFont="1" applyBorder="1" applyProtection="1"/>
    <xf numFmtId="0" fontId="8" fillId="0" borderId="18" xfId="0" applyFont="1" applyBorder="1" applyAlignment="1" applyProtection="1">
      <alignment horizontal="left" vertical="top"/>
    </xf>
    <xf numFmtId="49" fontId="11" fillId="0" borderId="0" xfId="1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79" fontId="11" fillId="0" borderId="0" xfId="0" applyNumberFormat="1" applyFont="1" applyAlignment="1">
      <alignment horizontal="right" wrapText="1"/>
    </xf>
    <xf numFmtId="170" fontId="11" fillId="0" borderId="0" xfId="0" applyNumberFormat="1" applyFont="1" applyAlignment="1">
      <alignment horizontal="right" wrapText="1"/>
    </xf>
    <xf numFmtId="49" fontId="8" fillId="0" borderId="16" xfId="0" applyNumberFormat="1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right"/>
    </xf>
    <xf numFmtId="49" fontId="8" fillId="0" borderId="18" xfId="0" applyNumberFormat="1" applyFont="1" applyBorder="1" applyAlignment="1" applyProtection="1">
      <alignment horizontal="left"/>
    </xf>
    <xf numFmtId="0" fontId="8" fillId="0" borderId="18" xfId="0" applyFont="1" applyBorder="1" applyProtection="1"/>
    <xf numFmtId="0" fontId="8" fillId="0" borderId="18" xfId="0" applyFont="1" applyBorder="1" applyAlignment="1" applyProtection="1">
      <alignment horizontal="right"/>
    </xf>
    <xf numFmtId="0" fontId="8" fillId="0" borderId="17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/>
    </xf>
    <xf numFmtId="49" fontId="8" fillId="0" borderId="0" xfId="0" applyNumberFormat="1" applyFont="1" applyAlignment="1" applyProtection="1">
      <alignment horizontal="right" vertical="top" wrapText="1"/>
    </xf>
    <xf numFmtId="4" fontId="22" fillId="0" borderId="0" xfId="0" applyNumberFormat="1" applyFont="1" applyAlignment="1" applyProtection="1">
      <alignment vertical="top"/>
    </xf>
    <xf numFmtId="177" fontId="22" fillId="0" borderId="0" xfId="0" applyNumberFormat="1" applyFont="1" applyAlignment="1" applyProtection="1">
      <alignment vertical="top"/>
    </xf>
    <xf numFmtId="179" fontId="22" fillId="0" borderId="0" xfId="0" applyNumberFormat="1" applyFont="1" applyAlignment="1" applyProtection="1">
      <alignment vertical="top"/>
    </xf>
    <xf numFmtId="49" fontId="23" fillId="0" borderId="0" xfId="0" applyNumberFormat="1" applyFont="1" applyAlignment="1" applyProtection="1">
      <alignment horizontal="left" vertical="top" wrapText="1"/>
    </xf>
    <xf numFmtId="179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top"/>
    </xf>
    <xf numFmtId="177" fontId="23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Alignment="1" applyProtection="1">
      <alignment horizontal="left" vertical="top"/>
    </xf>
    <xf numFmtId="49" fontId="22" fillId="0" borderId="0" xfId="0" applyNumberFormat="1" applyFont="1" applyAlignment="1" applyProtection="1">
      <alignment horizontal="left" vertical="top" wrapText="1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8"/>
    <cellStyle name="Normálna" xfId="0" builtinId="0"/>
    <cellStyle name="normálne_fakturuj99" xfId="27"/>
    <cellStyle name="normálne_KLs" xfId="1"/>
    <cellStyle name="TEXT 1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"/>
  <sheetViews>
    <sheetView showGridLines="0" tabSelected="1" workbookViewId="0">
      <pane xSplit="4" ySplit="10" topLeftCell="E29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6.7109375" style="45" customWidth="1"/>
    <col min="2" max="2" width="3.7109375" style="46" customWidth="1"/>
    <col min="3" max="3" width="13" style="47" customWidth="1"/>
    <col min="4" max="4" width="45.7109375" style="48" customWidth="1"/>
    <col min="5" max="5" width="11.28515625" style="49" customWidth="1"/>
    <col min="6" max="6" width="5.85546875" style="50" customWidth="1"/>
    <col min="7" max="7" width="8.7109375" style="51" customWidth="1"/>
    <col min="8" max="10" width="9.7109375" style="51" customWidth="1"/>
    <col min="11" max="11" width="7.42578125" style="52" customWidth="1"/>
    <col min="12" max="12" width="8.28515625" style="52" customWidth="1"/>
    <col min="13" max="13" width="7.140625" style="49" customWidth="1"/>
    <col min="14" max="14" width="7" style="49" customWidth="1"/>
    <col min="15" max="15" width="3.5703125" style="50" customWidth="1"/>
    <col min="16" max="16" width="12.7109375" style="50" customWidth="1"/>
    <col min="17" max="19" width="11.28515625" style="49" customWidth="1"/>
    <col min="20" max="20" width="10.5703125" style="53" customWidth="1"/>
    <col min="21" max="21" width="10.28515625" style="53" customWidth="1"/>
    <col min="22" max="22" width="5.7109375" style="53" customWidth="1"/>
    <col min="23" max="23" width="9.140625" style="49" customWidth="1"/>
    <col min="24" max="25" width="11.85546875" style="54" customWidth="1"/>
    <col min="26" max="26" width="7.5703125" style="47" customWidth="1"/>
    <col min="27" max="27" width="12.7109375" style="47" customWidth="1"/>
    <col min="28" max="28" width="4.28515625" style="50" customWidth="1"/>
    <col min="29" max="30" width="2.7109375" style="50" customWidth="1"/>
    <col min="31" max="34" width="9.140625" style="55" customWidth="1"/>
    <col min="35" max="35" width="9.140625" style="37" customWidth="1"/>
    <col min="36" max="37" width="9.140625" style="37" hidden="1" customWidth="1"/>
    <col min="38" max="1025" width="9" style="56"/>
  </cols>
  <sheetData>
    <row r="1" spans="1:37" s="37" customFormat="1" ht="12.75" customHeight="1">
      <c r="A1" s="41" t="s">
        <v>2</v>
      </c>
      <c r="G1" s="38"/>
      <c r="I1" s="41" t="s">
        <v>131</v>
      </c>
      <c r="J1" s="38"/>
      <c r="K1" s="39"/>
      <c r="Q1" s="40"/>
      <c r="R1" s="40"/>
      <c r="S1" s="40"/>
      <c r="X1" s="54"/>
      <c r="Y1" s="54"/>
      <c r="Z1" s="72" t="s">
        <v>3</v>
      </c>
      <c r="AA1" s="72" t="s">
        <v>4</v>
      </c>
      <c r="AB1" s="34" t="s">
        <v>5</v>
      </c>
      <c r="AC1" s="34" t="s">
        <v>6</v>
      </c>
      <c r="AD1" s="34" t="s">
        <v>7</v>
      </c>
      <c r="AE1" s="73" t="s">
        <v>8</v>
      </c>
      <c r="AF1" s="74" t="s">
        <v>9</v>
      </c>
    </row>
    <row r="2" spans="1:37" s="37" customFormat="1" ht="12.75">
      <c r="A2" s="41" t="s">
        <v>10</v>
      </c>
      <c r="G2" s="38"/>
      <c r="H2" s="57"/>
      <c r="I2" s="41" t="s">
        <v>132</v>
      </c>
      <c r="J2" s="38"/>
      <c r="K2" s="39"/>
      <c r="Q2" s="40"/>
      <c r="R2" s="40"/>
      <c r="S2" s="40"/>
      <c r="X2" s="54"/>
      <c r="Y2" s="54"/>
      <c r="Z2" s="72" t="s">
        <v>11</v>
      </c>
      <c r="AA2" s="36" t="s">
        <v>12</v>
      </c>
      <c r="AB2" s="35" t="s">
        <v>13</v>
      </c>
      <c r="AC2" s="35"/>
      <c r="AD2" s="36"/>
      <c r="AE2" s="73">
        <v>1</v>
      </c>
      <c r="AF2" s="75">
        <v>123.5</v>
      </c>
    </row>
    <row r="3" spans="1:37" s="37" customFormat="1" ht="12.75">
      <c r="A3" s="41" t="s">
        <v>14</v>
      </c>
      <c r="G3" s="38"/>
      <c r="I3" s="41" t="s">
        <v>133</v>
      </c>
      <c r="J3" s="38"/>
      <c r="K3" s="39"/>
      <c r="Q3" s="40"/>
      <c r="R3" s="40"/>
      <c r="S3" s="40"/>
      <c r="X3" s="54"/>
      <c r="Y3" s="54"/>
      <c r="Z3" s="72" t="s">
        <v>15</v>
      </c>
      <c r="AA3" s="36" t="s">
        <v>16</v>
      </c>
      <c r="AB3" s="35" t="s">
        <v>13</v>
      </c>
      <c r="AC3" s="35" t="s">
        <v>17</v>
      </c>
      <c r="AD3" s="36" t="s">
        <v>18</v>
      </c>
      <c r="AE3" s="73">
        <v>2</v>
      </c>
      <c r="AF3" s="76">
        <v>123.46</v>
      </c>
    </row>
    <row r="4" spans="1:37" s="37" customFormat="1" ht="12.75">
      <c r="Q4" s="40"/>
      <c r="R4" s="40"/>
      <c r="S4" s="40"/>
      <c r="X4" s="54"/>
      <c r="Y4" s="54"/>
      <c r="Z4" s="72" t="s">
        <v>19</v>
      </c>
      <c r="AA4" s="36" t="s">
        <v>20</v>
      </c>
      <c r="AB4" s="35" t="s">
        <v>13</v>
      </c>
      <c r="AC4" s="35"/>
      <c r="AD4" s="36"/>
      <c r="AE4" s="73">
        <v>3</v>
      </c>
      <c r="AF4" s="77">
        <v>123.45699999999999</v>
      </c>
    </row>
    <row r="5" spans="1:37" s="37" customFormat="1" ht="12.75">
      <c r="A5" s="41" t="s">
        <v>134</v>
      </c>
      <c r="Q5" s="40"/>
      <c r="R5" s="40"/>
      <c r="S5" s="40"/>
      <c r="X5" s="54"/>
      <c r="Y5" s="54"/>
      <c r="Z5" s="72" t="s">
        <v>21</v>
      </c>
      <c r="AA5" s="36" t="s">
        <v>16</v>
      </c>
      <c r="AB5" s="35" t="s">
        <v>13</v>
      </c>
      <c r="AC5" s="35" t="s">
        <v>17</v>
      </c>
      <c r="AD5" s="36" t="s">
        <v>18</v>
      </c>
      <c r="AE5" s="73">
        <v>4</v>
      </c>
      <c r="AF5" s="78">
        <v>123.4567</v>
      </c>
    </row>
    <row r="6" spans="1:37" s="37" customFormat="1" ht="12.75">
      <c r="A6" s="41" t="s">
        <v>135</v>
      </c>
      <c r="Q6" s="40"/>
      <c r="R6" s="40"/>
      <c r="S6" s="40"/>
      <c r="X6" s="54"/>
      <c r="Y6" s="54"/>
      <c r="Z6" s="57"/>
      <c r="AA6" s="57"/>
      <c r="AE6" s="73" t="s">
        <v>22</v>
      </c>
      <c r="AF6" s="76">
        <v>123.46</v>
      </c>
    </row>
    <row r="7" spans="1:37" s="37" customFormat="1" ht="12.75">
      <c r="A7" s="41" t="s">
        <v>136</v>
      </c>
      <c r="Q7" s="40"/>
      <c r="R7" s="40"/>
      <c r="S7" s="40"/>
      <c r="X7" s="54"/>
      <c r="Y7" s="54"/>
      <c r="Z7" s="57"/>
      <c r="AA7" s="57"/>
    </row>
    <row r="8" spans="1:37" s="37" customFormat="1">
      <c r="A8" s="37" t="s">
        <v>137</v>
      </c>
      <c r="B8" s="58"/>
      <c r="C8" s="59"/>
      <c r="D8" s="42" t="str">
        <f>CONCATENATE(AA2," ",AB2," ",AC2," ",AD2)</f>
        <v xml:space="preserve">Prehľad rozpočtových nákladov v EUR  </v>
      </c>
      <c r="E8" s="40"/>
      <c r="G8" s="38"/>
      <c r="H8" s="38"/>
      <c r="I8" s="38"/>
      <c r="J8" s="38"/>
      <c r="K8" s="39"/>
      <c r="L8" s="39"/>
      <c r="M8" s="40"/>
      <c r="N8" s="40"/>
      <c r="Q8" s="40"/>
      <c r="R8" s="40"/>
      <c r="S8" s="40"/>
      <c r="X8" s="54"/>
      <c r="Y8" s="54"/>
      <c r="Z8" s="57"/>
      <c r="AA8" s="57"/>
      <c r="AE8" s="50"/>
      <c r="AF8" s="50"/>
      <c r="AG8" s="50"/>
      <c r="AH8" s="50"/>
    </row>
    <row r="9" spans="1:37">
      <c r="A9" s="43" t="s">
        <v>23</v>
      </c>
      <c r="B9" s="43" t="s">
        <v>24</v>
      </c>
      <c r="C9" s="43" t="s">
        <v>25</v>
      </c>
      <c r="D9" s="43" t="s">
        <v>26</v>
      </c>
      <c r="E9" s="43" t="s">
        <v>27</v>
      </c>
      <c r="F9" s="43" t="s">
        <v>28</v>
      </c>
      <c r="G9" s="43" t="s">
        <v>29</v>
      </c>
      <c r="H9" s="43" t="s">
        <v>30</v>
      </c>
      <c r="I9" s="43" t="s">
        <v>31</v>
      </c>
      <c r="J9" s="43" t="s">
        <v>32</v>
      </c>
      <c r="K9" s="84" t="s">
        <v>33</v>
      </c>
      <c r="L9" s="84"/>
      <c r="M9" s="85" t="s">
        <v>34</v>
      </c>
      <c r="N9" s="85"/>
      <c r="O9" s="43" t="s">
        <v>1</v>
      </c>
      <c r="P9" s="61" t="s">
        <v>35</v>
      </c>
      <c r="Q9" s="43" t="s">
        <v>27</v>
      </c>
      <c r="R9" s="43" t="s">
        <v>27</v>
      </c>
      <c r="S9" s="61" t="s">
        <v>27</v>
      </c>
      <c r="T9" s="63" t="s">
        <v>36</v>
      </c>
      <c r="U9" s="64" t="s">
        <v>37</v>
      </c>
      <c r="V9" s="65" t="s">
        <v>38</v>
      </c>
      <c r="W9" s="43" t="s">
        <v>39</v>
      </c>
      <c r="X9" s="66" t="s">
        <v>25</v>
      </c>
      <c r="Y9" s="66" t="s">
        <v>25</v>
      </c>
      <c r="Z9" s="79" t="s">
        <v>40</v>
      </c>
      <c r="AA9" s="79" t="s">
        <v>41</v>
      </c>
      <c r="AB9" s="43" t="s">
        <v>38</v>
      </c>
      <c r="AC9" s="43" t="s">
        <v>42</v>
      </c>
      <c r="AD9" s="43" t="s">
        <v>43</v>
      </c>
      <c r="AE9" s="80" t="s">
        <v>44</v>
      </c>
      <c r="AF9" s="80" t="s">
        <v>45</v>
      </c>
      <c r="AG9" s="80" t="s">
        <v>27</v>
      </c>
      <c r="AH9" s="80" t="s">
        <v>46</v>
      </c>
      <c r="AJ9" s="37" t="s">
        <v>138</v>
      </c>
      <c r="AK9" s="37" t="s">
        <v>140</v>
      </c>
    </row>
    <row r="10" spans="1:37">
      <c r="A10" s="44" t="s">
        <v>47</v>
      </c>
      <c r="B10" s="44" t="s">
        <v>48</v>
      </c>
      <c r="C10" s="60"/>
      <c r="D10" s="44" t="s">
        <v>49</v>
      </c>
      <c r="E10" s="44" t="s">
        <v>50</v>
      </c>
      <c r="F10" s="44" t="s">
        <v>51</v>
      </c>
      <c r="G10" s="44" t="s">
        <v>52</v>
      </c>
      <c r="H10" s="44"/>
      <c r="I10" s="44" t="s">
        <v>53</v>
      </c>
      <c r="J10" s="44"/>
      <c r="K10" s="44" t="s">
        <v>29</v>
      </c>
      <c r="L10" s="44" t="s">
        <v>32</v>
      </c>
      <c r="M10" s="62" t="s">
        <v>29</v>
      </c>
      <c r="N10" s="44" t="s">
        <v>32</v>
      </c>
      <c r="O10" s="44" t="s">
        <v>54</v>
      </c>
      <c r="P10" s="62"/>
      <c r="Q10" s="44" t="s">
        <v>55</v>
      </c>
      <c r="R10" s="44" t="s">
        <v>56</v>
      </c>
      <c r="S10" s="62" t="s">
        <v>57</v>
      </c>
      <c r="T10" s="67" t="s">
        <v>58</v>
      </c>
      <c r="U10" s="68" t="s">
        <v>59</v>
      </c>
      <c r="V10" s="69" t="s">
        <v>60</v>
      </c>
      <c r="W10" s="70"/>
      <c r="X10" s="71" t="s">
        <v>61</v>
      </c>
      <c r="Y10" s="71"/>
      <c r="Z10" s="81" t="s">
        <v>62</v>
      </c>
      <c r="AA10" s="81" t="s">
        <v>47</v>
      </c>
      <c r="AB10" s="44" t="s">
        <v>63</v>
      </c>
      <c r="AC10" s="82"/>
      <c r="AD10" s="82"/>
      <c r="AE10" s="83"/>
      <c r="AF10" s="83"/>
      <c r="AG10" s="83"/>
      <c r="AH10" s="83"/>
      <c r="AJ10" s="37" t="s">
        <v>139</v>
      </c>
      <c r="AK10" s="37" t="s">
        <v>141</v>
      </c>
    </row>
    <row r="12" spans="1:37">
      <c r="B12" s="87" t="s">
        <v>142</v>
      </c>
    </row>
    <row r="13" spans="1:37">
      <c r="B13" s="47" t="s">
        <v>143</v>
      </c>
    </row>
    <row r="14" spans="1:37">
      <c r="A14" s="45">
        <v>1</v>
      </c>
      <c r="B14" s="46" t="s">
        <v>144</v>
      </c>
      <c r="C14" s="47" t="s">
        <v>145</v>
      </c>
      <c r="D14" s="48" t="s">
        <v>146</v>
      </c>
      <c r="E14" s="49">
        <v>7.1999999999999995E-2</v>
      </c>
      <c r="F14" s="50" t="s">
        <v>147</v>
      </c>
      <c r="H14" s="51">
        <f>ROUND(E14*G14,2)</f>
        <v>0</v>
      </c>
      <c r="J14" s="51">
        <f>ROUND(E14*G14,2)</f>
        <v>0</v>
      </c>
      <c r="K14" s="52">
        <v>0.40872999999999998</v>
      </c>
      <c r="L14" s="52">
        <f>E14*K14</f>
        <v>2.9428559999999996E-2</v>
      </c>
      <c r="N14" s="49">
        <f>E14*M14</f>
        <v>0</v>
      </c>
      <c r="P14" s="50" t="s">
        <v>148</v>
      </c>
      <c r="V14" s="53" t="s">
        <v>65</v>
      </c>
      <c r="X14" s="88" t="s">
        <v>149</v>
      </c>
      <c r="Y14" s="88" t="s">
        <v>145</v>
      </c>
      <c r="Z14" s="47" t="s">
        <v>150</v>
      </c>
      <c r="AJ14" s="37" t="s">
        <v>151</v>
      </c>
      <c r="AK14" s="37" t="s">
        <v>152</v>
      </c>
    </row>
    <row r="15" spans="1:37" ht="25.5">
      <c r="A15" s="45">
        <v>2</v>
      </c>
      <c r="B15" s="46" t="s">
        <v>153</v>
      </c>
      <c r="C15" s="47" t="s">
        <v>154</v>
      </c>
      <c r="D15" s="48" t="s">
        <v>155</v>
      </c>
      <c r="E15" s="49">
        <v>20.399999999999999</v>
      </c>
      <c r="F15" s="50" t="s">
        <v>156</v>
      </c>
      <c r="H15" s="51">
        <f>ROUND(E15*G15,2)</f>
        <v>0</v>
      </c>
      <c r="J15" s="51">
        <f>ROUND(E15*G15,2)</f>
        <v>0</v>
      </c>
      <c r="L15" s="52">
        <f>E15*K15</f>
        <v>0</v>
      </c>
      <c r="M15" s="49">
        <v>0.24</v>
      </c>
      <c r="N15" s="49">
        <f>E15*M15</f>
        <v>4.8959999999999999</v>
      </c>
      <c r="P15" s="50" t="s">
        <v>148</v>
      </c>
      <c r="V15" s="53" t="s">
        <v>65</v>
      </c>
      <c r="X15" s="88" t="s">
        <v>157</v>
      </c>
      <c r="Y15" s="88" t="s">
        <v>154</v>
      </c>
      <c r="Z15" s="47" t="s">
        <v>158</v>
      </c>
      <c r="AJ15" s="37" t="s">
        <v>151</v>
      </c>
      <c r="AK15" s="37" t="s">
        <v>152</v>
      </c>
    </row>
    <row r="16" spans="1:37" ht="25.5">
      <c r="A16" s="45">
        <v>3</v>
      </c>
      <c r="B16" s="46" t="s">
        <v>153</v>
      </c>
      <c r="C16" s="47" t="s">
        <v>159</v>
      </c>
      <c r="D16" s="48" t="s">
        <v>160</v>
      </c>
      <c r="E16" s="49">
        <v>20.399999999999999</v>
      </c>
      <c r="F16" s="50" t="s">
        <v>156</v>
      </c>
      <c r="H16" s="51">
        <f>ROUND(E16*G16,2)</f>
        <v>0</v>
      </c>
      <c r="J16" s="51">
        <f>ROUND(E16*G16,2)</f>
        <v>0</v>
      </c>
      <c r="L16" s="52">
        <f>E16*K16</f>
        <v>0</v>
      </c>
      <c r="M16" s="49">
        <v>0.18099999999999999</v>
      </c>
      <c r="N16" s="49">
        <f>E16*M16</f>
        <v>3.6923999999999997</v>
      </c>
      <c r="P16" s="50" t="s">
        <v>148</v>
      </c>
      <c r="V16" s="53" t="s">
        <v>65</v>
      </c>
      <c r="X16" s="88" t="s">
        <v>161</v>
      </c>
      <c r="Y16" s="88" t="s">
        <v>159</v>
      </c>
      <c r="Z16" s="47" t="s">
        <v>158</v>
      </c>
      <c r="AJ16" s="37" t="s">
        <v>151</v>
      </c>
      <c r="AK16" s="37" t="s">
        <v>152</v>
      </c>
    </row>
    <row r="17" spans="1:37">
      <c r="A17" s="45">
        <v>4</v>
      </c>
      <c r="B17" s="46" t="s">
        <v>162</v>
      </c>
      <c r="C17" s="47" t="s">
        <v>163</v>
      </c>
      <c r="D17" s="48" t="s">
        <v>164</v>
      </c>
      <c r="E17" s="49">
        <v>457.6</v>
      </c>
      <c r="F17" s="50" t="s">
        <v>165</v>
      </c>
      <c r="H17" s="51">
        <f>ROUND(E17*G17,2)</f>
        <v>0</v>
      </c>
      <c r="J17" s="51">
        <f>ROUND(E17*G17,2)</f>
        <v>0</v>
      </c>
      <c r="L17" s="52">
        <f>E17*K17</f>
        <v>0</v>
      </c>
      <c r="N17" s="49">
        <f>E17*M17</f>
        <v>0</v>
      </c>
      <c r="P17" s="50" t="s">
        <v>148</v>
      </c>
      <c r="V17" s="53" t="s">
        <v>65</v>
      </c>
      <c r="X17" s="88" t="s">
        <v>166</v>
      </c>
      <c r="Y17" s="88" t="s">
        <v>163</v>
      </c>
      <c r="Z17" s="47" t="s">
        <v>150</v>
      </c>
      <c r="AJ17" s="37" t="s">
        <v>151</v>
      </c>
      <c r="AK17" s="37" t="s">
        <v>152</v>
      </c>
    </row>
    <row r="18" spans="1:37">
      <c r="A18" s="45">
        <v>5</v>
      </c>
      <c r="B18" s="46" t="s">
        <v>167</v>
      </c>
      <c r="C18" s="47" t="s">
        <v>168</v>
      </c>
      <c r="D18" s="48" t="s">
        <v>169</v>
      </c>
      <c r="E18" s="49">
        <v>228.8</v>
      </c>
      <c r="F18" s="50" t="s">
        <v>165</v>
      </c>
      <c r="H18" s="51">
        <f>ROUND(E18*G18,2)</f>
        <v>0</v>
      </c>
      <c r="J18" s="51">
        <f>ROUND(E18*G18,2)</f>
        <v>0</v>
      </c>
      <c r="L18" s="52">
        <f>E18*K18</f>
        <v>0</v>
      </c>
      <c r="N18" s="49">
        <f>E18*M18</f>
        <v>0</v>
      </c>
      <c r="P18" s="50" t="s">
        <v>148</v>
      </c>
      <c r="V18" s="53" t="s">
        <v>65</v>
      </c>
      <c r="X18" s="88" t="s">
        <v>170</v>
      </c>
      <c r="Y18" s="88" t="s">
        <v>168</v>
      </c>
      <c r="Z18" s="47" t="s">
        <v>150</v>
      </c>
      <c r="AJ18" s="37" t="s">
        <v>151</v>
      </c>
      <c r="AK18" s="37" t="s">
        <v>152</v>
      </c>
    </row>
    <row r="19" spans="1:37">
      <c r="A19" s="45">
        <v>6</v>
      </c>
      <c r="B19" s="46" t="s">
        <v>167</v>
      </c>
      <c r="C19" s="47" t="s">
        <v>171</v>
      </c>
      <c r="D19" s="48" t="s">
        <v>172</v>
      </c>
      <c r="E19" s="49">
        <v>1036</v>
      </c>
      <c r="F19" s="50" t="s">
        <v>156</v>
      </c>
      <c r="H19" s="51">
        <f>ROUND(E19*G19,2)</f>
        <v>0</v>
      </c>
      <c r="J19" s="51">
        <f>ROUND(E19*G19,2)</f>
        <v>0</v>
      </c>
      <c r="K19" s="52">
        <v>6.2E-4</v>
      </c>
      <c r="L19" s="52">
        <f>E19*K19</f>
        <v>0.64232</v>
      </c>
      <c r="N19" s="49">
        <f>E19*M19</f>
        <v>0</v>
      </c>
      <c r="P19" s="50" t="s">
        <v>148</v>
      </c>
      <c r="V19" s="53" t="s">
        <v>65</v>
      </c>
      <c r="X19" s="88" t="s">
        <v>173</v>
      </c>
      <c r="Y19" s="88" t="s">
        <v>171</v>
      </c>
      <c r="Z19" s="47" t="s">
        <v>150</v>
      </c>
      <c r="AJ19" s="37" t="s">
        <v>151</v>
      </c>
      <c r="AK19" s="37" t="s">
        <v>152</v>
      </c>
    </row>
    <row r="20" spans="1:37">
      <c r="A20" s="45">
        <v>7</v>
      </c>
      <c r="B20" s="46" t="s">
        <v>167</v>
      </c>
      <c r="C20" s="47" t="s">
        <v>174</v>
      </c>
      <c r="D20" s="48" t="s">
        <v>175</v>
      </c>
      <c r="E20" s="49">
        <v>1036</v>
      </c>
      <c r="F20" s="50" t="s">
        <v>156</v>
      </c>
      <c r="H20" s="51">
        <f>ROUND(E20*G20,2)</f>
        <v>0</v>
      </c>
      <c r="J20" s="51">
        <f>ROUND(E20*G20,2)</f>
        <v>0</v>
      </c>
      <c r="L20" s="52">
        <f>E20*K20</f>
        <v>0</v>
      </c>
      <c r="N20" s="49">
        <f>E20*M20</f>
        <v>0</v>
      </c>
      <c r="P20" s="50" t="s">
        <v>148</v>
      </c>
      <c r="V20" s="53" t="s">
        <v>65</v>
      </c>
      <c r="X20" s="88" t="s">
        <v>176</v>
      </c>
      <c r="Y20" s="88" t="s">
        <v>174</v>
      </c>
      <c r="Z20" s="47" t="s">
        <v>150</v>
      </c>
      <c r="AJ20" s="37" t="s">
        <v>151</v>
      </c>
      <c r="AK20" s="37" t="s">
        <v>152</v>
      </c>
    </row>
    <row r="21" spans="1:37">
      <c r="A21" s="45">
        <v>8</v>
      </c>
      <c r="B21" s="46" t="s">
        <v>167</v>
      </c>
      <c r="C21" s="47" t="s">
        <v>177</v>
      </c>
      <c r="D21" s="48" t="s">
        <v>178</v>
      </c>
      <c r="E21" s="49">
        <v>184.37</v>
      </c>
      <c r="F21" s="50" t="s">
        <v>165</v>
      </c>
      <c r="H21" s="51">
        <f>ROUND(E21*G21,2)</f>
        <v>0</v>
      </c>
      <c r="J21" s="51">
        <f>ROUND(E21*G21,2)</f>
        <v>0</v>
      </c>
      <c r="L21" s="52">
        <f>E21*K21</f>
        <v>0</v>
      </c>
      <c r="N21" s="49">
        <f>E21*M21</f>
        <v>0</v>
      </c>
      <c r="P21" s="50" t="s">
        <v>148</v>
      </c>
      <c r="V21" s="53" t="s">
        <v>65</v>
      </c>
      <c r="X21" s="88" t="s">
        <v>179</v>
      </c>
      <c r="Y21" s="88" t="s">
        <v>177</v>
      </c>
      <c r="Z21" s="47" t="s">
        <v>180</v>
      </c>
      <c r="AJ21" s="37" t="s">
        <v>151</v>
      </c>
      <c r="AK21" s="37" t="s">
        <v>152</v>
      </c>
    </row>
    <row r="22" spans="1:37">
      <c r="A22" s="45">
        <v>9</v>
      </c>
      <c r="B22" s="46" t="s">
        <v>167</v>
      </c>
      <c r="C22" s="47" t="s">
        <v>181</v>
      </c>
      <c r="D22" s="48" t="s">
        <v>182</v>
      </c>
      <c r="E22" s="49">
        <v>184.37</v>
      </c>
      <c r="F22" s="50" t="s">
        <v>165</v>
      </c>
      <c r="H22" s="51">
        <f>ROUND(E22*G22,2)</f>
        <v>0</v>
      </c>
      <c r="J22" s="51">
        <f>ROUND(E22*G22,2)</f>
        <v>0</v>
      </c>
      <c r="L22" s="52">
        <f>E22*K22</f>
        <v>0</v>
      </c>
      <c r="N22" s="49">
        <f>E22*M22</f>
        <v>0</v>
      </c>
      <c r="P22" s="50" t="s">
        <v>148</v>
      </c>
      <c r="V22" s="53" t="s">
        <v>65</v>
      </c>
      <c r="X22" s="88" t="s">
        <v>183</v>
      </c>
      <c r="Y22" s="88" t="s">
        <v>181</v>
      </c>
      <c r="Z22" s="47" t="s">
        <v>180</v>
      </c>
      <c r="AJ22" s="37" t="s">
        <v>151</v>
      </c>
      <c r="AK22" s="37" t="s">
        <v>152</v>
      </c>
    </row>
    <row r="23" spans="1:37">
      <c r="A23" s="45">
        <v>10</v>
      </c>
      <c r="B23" s="46" t="s">
        <v>167</v>
      </c>
      <c r="C23" s="47" t="s">
        <v>184</v>
      </c>
      <c r="D23" s="48" t="s">
        <v>185</v>
      </c>
      <c r="E23" s="49">
        <v>184.37</v>
      </c>
      <c r="F23" s="50" t="s">
        <v>165</v>
      </c>
      <c r="H23" s="51">
        <f>ROUND(E23*G23,2)</f>
        <v>0</v>
      </c>
      <c r="J23" s="51">
        <f>ROUND(E23*G23,2)</f>
        <v>0</v>
      </c>
      <c r="L23" s="52">
        <f>E23*K23</f>
        <v>0</v>
      </c>
      <c r="N23" s="49">
        <f>E23*M23</f>
        <v>0</v>
      </c>
      <c r="P23" s="50" t="s">
        <v>148</v>
      </c>
      <c r="V23" s="53" t="s">
        <v>65</v>
      </c>
      <c r="X23" s="88" t="s">
        <v>186</v>
      </c>
      <c r="Y23" s="88" t="s">
        <v>184</v>
      </c>
      <c r="Z23" s="47" t="s">
        <v>150</v>
      </c>
      <c r="AJ23" s="37" t="s">
        <v>151</v>
      </c>
      <c r="AK23" s="37" t="s">
        <v>152</v>
      </c>
    </row>
    <row r="24" spans="1:37">
      <c r="A24" s="45">
        <v>11</v>
      </c>
      <c r="B24" s="46" t="s">
        <v>167</v>
      </c>
      <c r="C24" s="47" t="s">
        <v>187</v>
      </c>
      <c r="D24" s="48" t="s">
        <v>188</v>
      </c>
      <c r="E24" s="49">
        <v>253.79</v>
      </c>
      <c r="F24" s="50" t="s">
        <v>165</v>
      </c>
      <c r="H24" s="51">
        <f>ROUND(E24*G24,2)</f>
        <v>0</v>
      </c>
      <c r="J24" s="51">
        <f>ROUND(E24*G24,2)</f>
        <v>0</v>
      </c>
      <c r="L24" s="52">
        <f>E24*K24</f>
        <v>0</v>
      </c>
      <c r="N24" s="49">
        <f>E24*M24</f>
        <v>0</v>
      </c>
      <c r="P24" s="50" t="s">
        <v>148</v>
      </c>
      <c r="V24" s="53" t="s">
        <v>65</v>
      </c>
      <c r="X24" s="88" t="s">
        <v>189</v>
      </c>
      <c r="Y24" s="88" t="s">
        <v>187</v>
      </c>
      <c r="Z24" s="47" t="s">
        <v>150</v>
      </c>
      <c r="AJ24" s="37" t="s">
        <v>151</v>
      </c>
      <c r="AK24" s="37" t="s">
        <v>152</v>
      </c>
    </row>
    <row r="25" spans="1:37">
      <c r="A25" s="45">
        <v>12</v>
      </c>
      <c r="B25" s="46" t="s">
        <v>162</v>
      </c>
      <c r="C25" s="47" t="s">
        <v>190</v>
      </c>
      <c r="D25" s="48" t="s">
        <v>191</v>
      </c>
      <c r="E25" s="49">
        <v>36</v>
      </c>
      <c r="F25" s="50" t="s">
        <v>165</v>
      </c>
      <c r="H25" s="51">
        <f>ROUND(E25*G25,2)</f>
        <v>0</v>
      </c>
      <c r="J25" s="51">
        <f>ROUND(E25*G25,2)</f>
        <v>0</v>
      </c>
      <c r="L25" s="52">
        <f>E25*K25</f>
        <v>0</v>
      </c>
      <c r="N25" s="49">
        <f>E25*M25</f>
        <v>0</v>
      </c>
      <c r="P25" s="50" t="s">
        <v>148</v>
      </c>
      <c r="V25" s="53" t="s">
        <v>65</v>
      </c>
      <c r="X25" s="88" t="s">
        <v>192</v>
      </c>
      <c r="Y25" s="88" t="s">
        <v>190</v>
      </c>
      <c r="Z25" s="47" t="s">
        <v>150</v>
      </c>
      <c r="AJ25" s="37" t="s">
        <v>151</v>
      </c>
      <c r="AK25" s="37" t="s">
        <v>152</v>
      </c>
    </row>
    <row r="26" spans="1:37">
      <c r="A26" s="45">
        <v>13</v>
      </c>
      <c r="B26" s="46" t="s">
        <v>193</v>
      </c>
      <c r="C26" s="47" t="s">
        <v>194</v>
      </c>
      <c r="D26" s="48" t="s">
        <v>195</v>
      </c>
      <c r="E26" s="49">
        <v>36</v>
      </c>
      <c r="F26" s="50" t="s">
        <v>165</v>
      </c>
      <c r="I26" s="51">
        <f>ROUND(E26*G26,2)</f>
        <v>0</v>
      </c>
      <c r="J26" s="51">
        <f>ROUND(E26*G26,2)</f>
        <v>0</v>
      </c>
      <c r="K26" s="52">
        <v>1.67</v>
      </c>
      <c r="L26" s="52">
        <f>E26*K26</f>
        <v>60.12</v>
      </c>
      <c r="N26" s="49">
        <f>E26*M26</f>
        <v>0</v>
      </c>
      <c r="P26" s="50" t="s">
        <v>148</v>
      </c>
      <c r="V26" s="53" t="s">
        <v>64</v>
      </c>
      <c r="X26" s="88" t="s">
        <v>194</v>
      </c>
      <c r="Y26" s="88" t="s">
        <v>194</v>
      </c>
      <c r="Z26" s="47" t="s">
        <v>196</v>
      </c>
      <c r="AA26" s="47" t="s">
        <v>148</v>
      </c>
      <c r="AJ26" s="37" t="s">
        <v>197</v>
      </c>
      <c r="AK26" s="37" t="s">
        <v>152</v>
      </c>
    </row>
    <row r="27" spans="1:37">
      <c r="A27" s="45">
        <v>14</v>
      </c>
      <c r="B27" s="46" t="s">
        <v>162</v>
      </c>
      <c r="C27" s="47" t="s">
        <v>198</v>
      </c>
      <c r="D27" s="48" t="s">
        <v>199</v>
      </c>
      <c r="E27" s="49">
        <v>36</v>
      </c>
      <c r="F27" s="50" t="s">
        <v>165</v>
      </c>
      <c r="H27" s="51">
        <f>ROUND(E27*G27,2)</f>
        <v>0</v>
      </c>
      <c r="J27" s="51">
        <f>ROUND(E27*G27,2)</f>
        <v>0</v>
      </c>
      <c r="L27" s="52">
        <f>E27*K27</f>
        <v>0</v>
      </c>
      <c r="N27" s="49">
        <f>E27*M27</f>
        <v>0</v>
      </c>
      <c r="P27" s="50" t="s">
        <v>148</v>
      </c>
      <c r="V27" s="53" t="s">
        <v>65</v>
      </c>
      <c r="X27" s="88" t="s">
        <v>200</v>
      </c>
      <c r="Y27" s="88" t="s">
        <v>198</v>
      </c>
      <c r="Z27" s="47" t="s">
        <v>150</v>
      </c>
      <c r="AJ27" s="37" t="s">
        <v>151</v>
      </c>
      <c r="AK27" s="37" t="s">
        <v>152</v>
      </c>
    </row>
    <row r="28" spans="1:37">
      <c r="D28" s="89" t="s">
        <v>201</v>
      </c>
      <c r="E28" s="90">
        <f>J28</f>
        <v>0</v>
      </c>
      <c r="H28" s="90">
        <f>SUM(H12:H27)</f>
        <v>0</v>
      </c>
      <c r="I28" s="90">
        <f>SUM(I12:I27)</f>
        <v>0</v>
      </c>
      <c r="J28" s="90">
        <f>SUM(J12:J27)</f>
        <v>0</v>
      </c>
      <c r="L28" s="91">
        <f>SUM(L12:L27)</f>
        <v>60.791748559999995</v>
      </c>
      <c r="N28" s="92">
        <f>SUM(N12:N27)</f>
        <v>8.5884</v>
      </c>
      <c r="W28" s="49">
        <f>SUM(W12:W27)</f>
        <v>0</v>
      </c>
    </row>
    <row r="30" spans="1:37">
      <c r="B30" s="47" t="s">
        <v>202</v>
      </c>
    </row>
    <row r="31" spans="1:37">
      <c r="A31" s="45">
        <v>15</v>
      </c>
      <c r="B31" s="46" t="s">
        <v>144</v>
      </c>
      <c r="C31" s="47" t="s">
        <v>203</v>
      </c>
      <c r="D31" s="48" t="s">
        <v>204</v>
      </c>
      <c r="E31" s="49">
        <v>10.8</v>
      </c>
      <c r="F31" s="50" t="s">
        <v>165</v>
      </c>
      <c r="H31" s="51">
        <f>ROUND(E31*G31,2)</f>
        <v>0</v>
      </c>
      <c r="J31" s="51">
        <f>ROUND(E31*G31,2)</f>
        <v>0</v>
      </c>
      <c r="K31" s="52">
        <v>1.8907700000000001</v>
      </c>
      <c r="L31" s="52">
        <f>E31*K31</f>
        <v>20.420316000000003</v>
      </c>
      <c r="N31" s="49">
        <f>E31*M31</f>
        <v>0</v>
      </c>
      <c r="P31" s="50" t="s">
        <v>148</v>
      </c>
      <c r="V31" s="53" t="s">
        <v>65</v>
      </c>
      <c r="X31" s="88" t="s">
        <v>205</v>
      </c>
      <c r="Y31" s="88" t="s">
        <v>203</v>
      </c>
      <c r="Z31" s="47" t="s">
        <v>206</v>
      </c>
      <c r="AJ31" s="37" t="s">
        <v>151</v>
      </c>
      <c r="AK31" s="37" t="s">
        <v>152</v>
      </c>
    </row>
    <row r="32" spans="1:37">
      <c r="D32" s="89" t="s">
        <v>207</v>
      </c>
      <c r="E32" s="90">
        <f>J32</f>
        <v>0</v>
      </c>
      <c r="H32" s="90">
        <f>SUM(H30:H31)</f>
        <v>0</v>
      </c>
      <c r="I32" s="90">
        <f>SUM(I30:I31)</f>
        <v>0</v>
      </c>
      <c r="J32" s="90">
        <f>SUM(J30:J31)</f>
        <v>0</v>
      </c>
      <c r="L32" s="91">
        <f>SUM(L30:L31)</f>
        <v>20.420316000000003</v>
      </c>
      <c r="N32" s="92">
        <f>SUM(N30:N31)</f>
        <v>0</v>
      </c>
      <c r="W32" s="49">
        <f>SUM(W30:W31)</f>
        <v>0</v>
      </c>
    </row>
    <row r="34" spans="1:37">
      <c r="B34" s="47" t="s">
        <v>208</v>
      </c>
    </row>
    <row r="35" spans="1:37" ht="25.5">
      <c r="A35" s="45">
        <v>16</v>
      </c>
      <c r="B35" s="46" t="s">
        <v>144</v>
      </c>
      <c r="C35" s="47" t="s">
        <v>209</v>
      </c>
      <c r="D35" s="48" t="s">
        <v>210</v>
      </c>
      <c r="E35" s="49">
        <v>72</v>
      </c>
      <c r="F35" s="50" t="s">
        <v>211</v>
      </c>
      <c r="H35" s="51">
        <f>ROUND(E35*G35,2)</f>
        <v>0</v>
      </c>
      <c r="J35" s="51">
        <f>ROUND(E35*G35,2)</f>
        <v>0</v>
      </c>
      <c r="L35" s="52">
        <f>E35*K35</f>
        <v>0</v>
      </c>
      <c r="N35" s="49">
        <f>E35*M35</f>
        <v>0</v>
      </c>
      <c r="P35" s="50" t="s">
        <v>148</v>
      </c>
      <c r="V35" s="53" t="s">
        <v>65</v>
      </c>
      <c r="X35" s="88" t="s">
        <v>212</v>
      </c>
      <c r="Y35" s="88" t="s">
        <v>209</v>
      </c>
      <c r="Z35" s="47" t="s">
        <v>206</v>
      </c>
      <c r="AJ35" s="37" t="s">
        <v>151</v>
      </c>
      <c r="AK35" s="37" t="s">
        <v>152</v>
      </c>
    </row>
    <row r="36" spans="1:37">
      <c r="A36" s="45">
        <v>17</v>
      </c>
      <c r="B36" s="46" t="s">
        <v>193</v>
      </c>
      <c r="C36" s="47" t="s">
        <v>213</v>
      </c>
      <c r="D36" s="48" t="s">
        <v>214</v>
      </c>
      <c r="E36" s="49">
        <v>15</v>
      </c>
      <c r="F36" s="50" t="s">
        <v>215</v>
      </c>
      <c r="I36" s="51">
        <f>ROUND(E36*G36,2)</f>
        <v>0</v>
      </c>
      <c r="J36" s="51">
        <f>ROUND(E36*G36,2)</f>
        <v>0</v>
      </c>
      <c r="K36" s="52">
        <v>2.4199999999999999E-2</v>
      </c>
      <c r="L36" s="52">
        <f>E36*K36</f>
        <v>0.36299999999999999</v>
      </c>
      <c r="N36" s="49">
        <f>E36*M36</f>
        <v>0</v>
      </c>
      <c r="P36" s="50" t="s">
        <v>148</v>
      </c>
      <c r="V36" s="53" t="s">
        <v>64</v>
      </c>
      <c r="X36" s="88" t="s">
        <v>213</v>
      </c>
      <c r="Y36" s="88" t="s">
        <v>213</v>
      </c>
      <c r="Z36" s="47" t="s">
        <v>216</v>
      </c>
      <c r="AA36" s="47" t="s">
        <v>148</v>
      </c>
      <c r="AJ36" s="37" t="s">
        <v>197</v>
      </c>
      <c r="AK36" s="37" t="s">
        <v>152</v>
      </c>
    </row>
    <row r="37" spans="1:37">
      <c r="A37" s="45">
        <v>18</v>
      </c>
      <c r="B37" s="46" t="s">
        <v>193</v>
      </c>
      <c r="C37" s="47" t="s">
        <v>217</v>
      </c>
      <c r="D37" s="48" t="s">
        <v>218</v>
      </c>
      <c r="E37" s="49">
        <v>28</v>
      </c>
      <c r="F37" s="50" t="s">
        <v>215</v>
      </c>
      <c r="I37" s="51">
        <f>ROUND(E37*G37,2)</f>
        <v>0</v>
      </c>
      <c r="J37" s="51">
        <f>ROUND(E37*G37,2)</f>
        <v>0</v>
      </c>
      <c r="L37" s="52">
        <f>E37*K37</f>
        <v>0</v>
      </c>
      <c r="N37" s="49">
        <f>E37*M37</f>
        <v>0</v>
      </c>
      <c r="P37" s="50" t="s">
        <v>148</v>
      </c>
      <c r="V37" s="53" t="s">
        <v>64</v>
      </c>
      <c r="X37" s="88" t="s">
        <v>217</v>
      </c>
      <c r="Y37" s="88" t="s">
        <v>217</v>
      </c>
      <c r="Z37" s="47" t="s">
        <v>216</v>
      </c>
      <c r="AA37" s="47" t="s">
        <v>219</v>
      </c>
      <c r="AJ37" s="37" t="s">
        <v>197</v>
      </c>
      <c r="AK37" s="37" t="s">
        <v>152</v>
      </c>
    </row>
    <row r="38" spans="1:37">
      <c r="A38" s="45">
        <v>19</v>
      </c>
      <c r="B38" s="46" t="s">
        <v>144</v>
      </c>
      <c r="C38" s="47" t="s">
        <v>220</v>
      </c>
      <c r="D38" s="48" t="s">
        <v>221</v>
      </c>
      <c r="E38" s="49">
        <v>72</v>
      </c>
      <c r="F38" s="50" t="s">
        <v>211</v>
      </c>
      <c r="H38" s="51">
        <f>ROUND(E38*G38,2)</f>
        <v>0</v>
      </c>
      <c r="J38" s="51">
        <f>ROUND(E38*G38,2)</f>
        <v>0</v>
      </c>
      <c r="L38" s="52">
        <f>E38*K38</f>
        <v>0</v>
      </c>
      <c r="N38" s="49">
        <f>E38*M38</f>
        <v>0</v>
      </c>
      <c r="P38" s="50" t="s">
        <v>148</v>
      </c>
      <c r="V38" s="53" t="s">
        <v>65</v>
      </c>
      <c r="X38" s="88" t="s">
        <v>222</v>
      </c>
      <c r="Y38" s="88" t="s">
        <v>220</v>
      </c>
      <c r="Z38" s="47" t="s">
        <v>206</v>
      </c>
      <c r="AJ38" s="37" t="s">
        <v>151</v>
      </c>
      <c r="AK38" s="37" t="s">
        <v>152</v>
      </c>
    </row>
    <row r="39" spans="1:37">
      <c r="A39" s="45">
        <v>20</v>
      </c>
      <c r="B39" s="46" t="s">
        <v>193</v>
      </c>
      <c r="C39" s="47" t="s">
        <v>223</v>
      </c>
      <c r="D39" s="48" t="s">
        <v>224</v>
      </c>
      <c r="E39" s="49">
        <v>20</v>
      </c>
      <c r="F39" s="50" t="s">
        <v>215</v>
      </c>
      <c r="I39" s="51">
        <f>ROUND(E39*G39,2)</f>
        <v>0</v>
      </c>
      <c r="J39" s="51">
        <f>ROUND(E39*G39,2)</f>
        <v>0</v>
      </c>
      <c r="K39" s="52">
        <v>0.51200000000000001</v>
      </c>
      <c r="L39" s="52">
        <f>E39*K39</f>
        <v>10.24</v>
      </c>
      <c r="N39" s="49">
        <f>E39*M39</f>
        <v>0</v>
      </c>
      <c r="P39" s="50" t="s">
        <v>148</v>
      </c>
      <c r="V39" s="53" t="s">
        <v>64</v>
      </c>
      <c r="X39" s="88" t="s">
        <v>223</v>
      </c>
      <c r="Y39" s="88" t="s">
        <v>223</v>
      </c>
      <c r="Z39" s="47" t="s">
        <v>225</v>
      </c>
      <c r="AA39" s="47" t="s">
        <v>226</v>
      </c>
      <c r="AJ39" s="37" t="s">
        <v>197</v>
      </c>
      <c r="AK39" s="37" t="s">
        <v>152</v>
      </c>
    </row>
    <row r="40" spans="1:37">
      <c r="D40" s="93" t="s">
        <v>227</v>
      </c>
      <c r="E40" s="94"/>
      <c r="F40" s="95"/>
      <c r="G40" s="96"/>
      <c r="H40" s="96"/>
      <c r="I40" s="96"/>
      <c r="J40" s="96"/>
      <c r="K40" s="97"/>
      <c r="L40" s="97"/>
      <c r="M40" s="94"/>
      <c r="N40" s="94"/>
      <c r="O40" s="95"/>
      <c r="P40" s="95"/>
      <c r="Q40" s="94"/>
      <c r="R40" s="94"/>
      <c r="S40" s="94"/>
      <c r="T40" s="98"/>
      <c r="U40" s="98"/>
      <c r="V40" s="98" t="s">
        <v>0</v>
      </c>
      <c r="W40" s="94"/>
      <c r="X40" s="99"/>
    </row>
    <row r="41" spans="1:37">
      <c r="D41" s="93" t="s">
        <v>228</v>
      </c>
      <c r="E41" s="94"/>
      <c r="F41" s="95"/>
      <c r="G41" s="96"/>
      <c r="H41" s="96"/>
      <c r="I41" s="96"/>
      <c r="J41" s="96"/>
      <c r="K41" s="97"/>
      <c r="L41" s="97"/>
      <c r="M41" s="94"/>
      <c r="N41" s="94"/>
      <c r="O41" s="95"/>
      <c r="P41" s="95"/>
      <c r="Q41" s="94"/>
      <c r="R41" s="94"/>
      <c r="S41" s="94"/>
      <c r="T41" s="98"/>
      <c r="U41" s="98"/>
      <c r="V41" s="98" t="s">
        <v>0</v>
      </c>
      <c r="W41" s="94"/>
      <c r="X41" s="99"/>
    </row>
    <row r="42" spans="1:37">
      <c r="D42" s="89" t="s">
        <v>229</v>
      </c>
      <c r="E42" s="90">
        <f>J42</f>
        <v>0</v>
      </c>
      <c r="H42" s="90">
        <f>SUM(H34:H41)</f>
        <v>0</v>
      </c>
      <c r="I42" s="90">
        <f>SUM(I34:I41)</f>
        <v>0</v>
      </c>
      <c r="J42" s="90">
        <f>SUM(J34:J41)</f>
        <v>0</v>
      </c>
      <c r="L42" s="91">
        <f>SUM(L34:L41)</f>
        <v>10.603</v>
      </c>
      <c r="N42" s="92">
        <f>SUM(N34:N41)</f>
        <v>0</v>
      </c>
      <c r="W42" s="49">
        <f>SUM(W34:W41)</f>
        <v>0</v>
      </c>
    </row>
    <row r="44" spans="1:37">
      <c r="B44" s="47" t="s">
        <v>230</v>
      </c>
    </row>
    <row r="45" spans="1:37">
      <c r="A45" s="45">
        <v>21</v>
      </c>
      <c r="B45" s="46" t="s">
        <v>167</v>
      </c>
      <c r="C45" s="47" t="s">
        <v>231</v>
      </c>
      <c r="D45" s="48" t="s">
        <v>232</v>
      </c>
      <c r="E45" s="49">
        <v>68</v>
      </c>
      <c r="F45" s="50" t="s">
        <v>211</v>
      </c>
      <c r="H45" s="51">
        <f>ROUND(E45*G45,2)</f>
        <v>0</v>
      </c>
      <c r="J45" s="51">
        <f>ROUND(E45*G45,2)</f>
        <v>0</v>
      </c>
      <c r="K45" s="52">
        <v>3.0000000000000001E-5</v>
      </c>
      <c r="L45" s="52">
        <f>E45*K45</f>
        <v>2.0400000000000001E-3</v>
      </c>
      <c r="N45" s="49">
        <f>E45*M45</f>
        <v>0</v>
      </c>
      <c r="P45" s="50" t="s">
        <v>148</v>
      </c>
      <c r="V45" s="53" t="s">
        <v>65</v>
      </c>
      <c r="X45" s="88" t="s">
        <v>233</v>
      </c>
      <c r="Y45" s="88" t="s">
        <v>231</v>
      </c>
      <c r="Z45" s="47" t="s">
        <v>234</v>
      </c>
      <c r="AJ45" s="37" t="s">
        <v>151</v>
      </c>
      <c r="AK45" s="37" t="s">
        <v>152</v>
      </c>
    </row>
    <row r="46" spans="1:37">
      <c r="A46" s="45">
        <v>22</v>
      </c>
      <c r="B46" s="46" t="s">
        <v>235</v>
      </c>
      <c r="C46" s="47" t="s">
        <v>236</v>
      </c>
      <c r="D46" s="48" t="s">
        <v>237</v>
      </c>
      <c r="E46" s="49">
        <v>8.5879999999999992</v>
      </c>
      <c r="F46" s="50" t="s">
        <v>238</v>
      </c>
      <c r="H46" s="51">
        <f>ROUND(E46*G46,2)</f>
        <v>0</v>
      </c>
      <c r="J46" s="51">
        <f>ROUND(E46*G46,2)</f>
        <v>0</v>
      </c>
      <c r="L46" s="52">
        <f>E46*K46</f>
        <v>0</v>
      </c>
      <c r="N46" s="49">
        <f>E46*M46</f>
        <v>0</v>
      </c>
      <c r="P46" s="50" t="s">
        <v>148</v>
      </c>
      <c r="V46" s="53" t="s">
        <v>65</v>
      </c>
      <c r="X46" s="88" t="s">
        <v>239</v>
      </c>
      <c r="Y46" s="88" t="s">
        <v>236</v>
      </c>
      <c r="Z46" s="47" t="s">
        <v>158</v>
      </c>
      <c r="AJ46" s="37" t="s">
        <v>151</v>
      </c>
      <c r="AK46" s="37" t="s">
        <v>152</v>
      </c>
    </row>
    <row r="47" spans="1:37">
      <c r="A47" s="45">
        <v>23</v>
      </c>
      <c r="B47" s="46" t="s">
        <v>240</v>
      </c>
      <c r="C47" s="47" t="s">
        <v>241</v>
      </c>
      <c r="D47" s="48" t="s">
        <v>242</v>
      </c>
      <c r="E47" s="49">
        <v>163.16999999999999</v>
      </c>
      <c r="F47" s="50" t="s">
        <v>238</v>
      </c>
      <c r="H47" s="51">
        <f>ROUND(E47*G47,2)</f>
        <v>0</v>
      </c>
      <c r="J47" s="51">
        <f>ROUND(E47*G47,2)</f>
        <v>0</v>
      </c>
      <c r="L47" s="52">
        <f>E47*K47</f>
        <v>0</v>
      </c>
      <c r="N47" s="49">
        <f>E47*M47</f>
        <v>0</v>
      </c>
      <c r="P47" s="50" t="s">
        <v>148</v>
      </c>
      <c r="V47" s="53" t="s">
        <v>65</v>
      </c>
      <c r="X47" s="88" t="s">
        <v>243</v>
      </c>
      <c r="Y47" s="88" t="s">
        <v>241</v>
      </c>
      <c r="Z47" s="47" t="s">
        <v>158</v>
      </c>
      <c r="AJ47" s="37" t="s">
        <v>151</v>
      </c>
      <c r="AK47" s="37" t="s">
        <v>152</v>
      </c>
    </row>
    <row r="48" spans="1:37">
      <c r="A48" s="45">
        <v>24</v>
      </c>
      <c r="B48" s="46" t="s">
        <v>167</v>
      </c>
      <c r="C48" s="47" t="s">
        <v>244</v>
      </c>
      <c r="D48" s="48" t="s">
        <v>245</v>
      </c>
      <c r="E48" s="49">
        <v>8.5879999999999992</v>
      </c>
      <c r="F48" s="50" t="s">
        <v>238</v>
      </c>
      <c r="H48" s="51">
        <f>ROUND(E48*G48,2)</f>
        <v>0</v>
      </c>
      <c r="J48" s="51">
        <f>ROUND(E48*G48,2)</f>
        <v>0</v>
      </c>
      <c r="L48" s="52">
        <f>E48*K48</f>
        <v>0</v>
      </c>
      <c r="N48" s="49">
        <f>E48*M48</f>
        <v>0</v>
      </c>
      <c r="P48" s="50" t="s">
        <v>148</v>
      </c>
      <c r="V48" s="53" t="s">
        <v>65</v>
      </c>
      <c r="X48" s="88" t="s">
        <v>246</v>
      </c>
      <c r="Y48" s="88" t="s">
        <v>244</v>
      </c>
      <c r="Z48" s="47" t="s">
        <v>158</v>
      </c>
      <c r="AJ48" s="37" t="s">
        <v>151</v>
      </c>
      <c r="AK48" s="37" t="s">
        <v>152</v>
      </c>
    </row>
    <row r="49" spans="1:37">
      <c r="A49" s="45">
        <v>25</v>
      </c>
      <c r="B49" s="46" t="s">
        <v>153</v>
      </c>
      <c r="C49" s="47" t="s">
        <v>247</v>
      </c>
      <c r="D49" s="48" t="s">
        <v>248</v>
      </c>
      <c r="E49" s="49">
        <v>91.816999999999993</v>
      </c>
      <c r="F49" s="50" t="s">
        <v>238</v>
      </c>
      <c r="H49" s="51">
        <f>ROUND(E49*G49,2)</f>
        <v>0</v>
      </c>
      <c r="J49" s="51">
        <f>ROUND(E49*G49,2)</f>
        <v>0</v>
      </c>
      <c r="L49" s="52">
        <f>E49*K49</f>
        <v>0</v>
      </c>
      <c r="N49" s="49">
        <f>E49*M49</f>
        <v>0</v>
      </c>
      <c r="P49" s="50" t="s">
        <v>148</v>
      </c>
      <c r="V49" s="53" t="s">
        <v>65</v>
      </c>
      <c r="X49" s="88" t="s">
        <v>249</v>
      </c>
      <c r="Y49" s="88" t="s">
        <v>247</v>
      </c>
      <c r="Z49" s="47" t="s">
        <v>234</v>
      </c>
      <c r="AJ49" s="37" t="s">
        <v>151</v>
      </c>
      <c r="AK49" s="37" t="s">
        <v>152</v>
      </c>
    </row>
    <row r="50" spans="1:37">
      <c r="D50" s="89" t="s">
        <v>250</v>
      </c>
      <c r="E50" s="90">
        <f>J50</f>
        <v>0</v>
      </c>
      <c r="H50" s="90">
        <f>SUM(H44:H49)</f>
        <v>0</v>
      </c>
      <c r="I50" s="90">
        <f>SUM(I44:I49)</f>
        <v>0</v>
      </c>
      <c r="J50" s="90">
        <f>SUM(J44:J49)</f>
        <v>0</v>
      </c>
      <c r="L50" s="91">
        <f>SUM(L44:L49)</f>
        <v>2.0400000000000001E-3</v>
      </c>
      <c r="N50" s="92">
        <f>SUM(N44:N49)</f>
        <v>0</v>
      </c>
      <c r="W50" s="49">
        <f>SUM(W44:W49)</f>
        <v>0</v>
      </c>
    </row>
    <row r="52" spans="1:37">
      <c r="D52" s="89" t="s">
        <v>251</v>
      </c>
      <c r="E52" s="90">
        <f>J52</f>
        <v>0</v>
      </c>
      <c r="H52" s="90">
        <f>+H28+H32+H42+H50</f>
        <v>0</v>
      </c>
      <c r="I52" s="90">
        <f>+I28+I32+I42+I50</f>
        <v>0</v>
      </c>
      <c r="J52" s="90">
        <f>+J28+J32+J42+J50</f>
        <v>0</v>
      </c>
      <c r="L52" s="91">
        <f>+L28+L32+L42+L50</f>
        <v>91.81710455999999</v>
      </c>
      <c r="N52" s="92">
        <f>+N28+N32+N42+N50</f>
        <v>8.5884</v>
      </c>
      <c r="W52" s="49">
        <f>+W28+W32+W42+W50</f>
        <v>0</v>
      </c>
    </row>
    <row r="54" spans="1:37">
      <c r="D54" s="100" t="s">
        <v>252</v>
      </c>
      <c r="E54" s="90">
        <f>J54</f>
        <v>0</v>
      </c>
      <c r="H54" s="90">
        <f>+H52</f>
        <v>0</v>
      </c>
      <c r="I54" s="90">
        <f>+I52</f>
        <v>0</v>
      </c>
      <c r="J54" s="90">
        <f>+J52</f>
        <v>0</v>
      </c>
      <c r="L54" s="91">
        <f>+L52</f>
        <v>91.81710455999999</v>
      </c>
      <c r="N54" s="92">
        <f>+N52</f>
        <v>8.5884</v>
      </c>
      <c r="W54" s="49">
        <f>+W52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workbookViewId="0"/>
  </sheetViews>
  <sheetFormatPr defaultColWidth="9" defaultRowHeight="12.75"/>
  <cols>
    <col min="1" max="1" width="44.140625" style="1" customWidth="1"/>
    <col min="2" max="2" width="29.140625" style="1" customWidth="1"/>
    <col min="3" max="3" width="9.28515625" style="1" customWidth="1"/>
    <col min="4" max="4" width="33.7109375" style="1" customWidth="1"/>
  </cols>
  <sheetData>
    <row r="1" spans="1:4" ht="12.75" customHeight="1">
      <c r="A1" s="2" t="s">
        <v>66</v>
      </c>
      <c r="B1" s="3" t="s">
        <v>67</v>
      </c>
      <c r="C1" s="86" t="s">
        <v>68</v>
      </c>
      <c r="D1" s="86"/>
    </row>
    <row r="2" spans="1:4" ht="40.5">
      <c r="A2" s="2"/>
      <c r="B2" s="3"/>
      <c r="C2" s="4" t="s">
        <v>69</v>
      </c>
      <c r="D2" s="5" t="s">
        <v>70</v>
      </c>
    </row>
    <row r="3" spans="1:4">
      <c r="A3" s="6" t="s">
        <v>71</v>
      </c>
      <c r="B3" s="7" t="s">
        <v>72</v>
      </c>
      <c r="C3" s="8" t="s">
        <v>73</v>
      </c>
      <c r="D3" s="9"/>
    </row>
    <row r="4" spans="1:4">
      <c r="A4" s="10"/>
      <c r="B4" s="11"/>
      <c r="C4" s="12"/>
      <c r="D4" s="13"/>
    </row>
    <row r="5" spans="1:4">
      <c r="A5" s="6" t="s">
        <v>74</v>
      </c>
      <c r="B5" s="7" t="s">
        <v>75</v>
      </c>
      <c r="C5" s="8" t="s">
        <v>73</v>
      </c>
      <c r="D5" s="14" t="s">
        <v>76</v>
      </c>
    </row>
    <row r="6" spans="1:4">
      <c r="A6" s="6"/>
      <c r="B6" s="7"/>
      <c r="C6" s="15"/>
      <c r="D6" s="14" t="s">
        <v>77</v>
      </c>
    </row>
    <row r="7" spans="1:4">
      <c r="A7" s="6"/>
      <c r="B7" s="7"/>
      <c r="C7" s="15"/>
      <c r="D7" s="14" t="s">
        <v>78</v>
      </c>
    </row>
    <row r="8" spans="1:4">
      <c r="A8" s="6"/>
      <c r="B8" s="7"/>
      <c r="C8" s="15"/>
      <c r="D8" s="14" t="s">
        <v>79</v>
      </c>
    </row>
    <row r="9" spans="1:4">
      <c r="A9" s="6"/>
      <c r="B9" s="7"/>
      <c r="C9" s="15"/>
      <c r="D9" s="14" t="s">
        <v>80</v>
      </c>
    </row>
    <row r="10" spans="1:4">
      <c r="A10" s="6"/>
      <c r="B10" s="7"/>
      <c r="C10" s="15"/>
      <c r="D10" s="14" t="s">
        <v>81</v>
      </c>
    </row>
    <row r="11" spans="1:4">
      <c r="A11" s="10"/>
      <c r="B11" s="11"/>
      <c r="C11" s="12"/>
      <c r="D11" s="16" t="s">
        <v>82</v>
      </c>
    </row>
    <row r="12" spans="1:4">
      <c r="A12" s="6" t="s">
        <v>83</v>
      </c>
      <c r="B12" s="7" t="s">
        <v>84</v>
      </c>
      <c r="C12" s="8" t="s">
        <v>73</v>
      </c>
      <c r="D12" s="9"/>
    </row>
    <row r="13" spans="1:4">
      <c r="A13" s="10"/>
      <c r="B13" s="11"/>
      <c r="C13" s="12"/>
      <c r="D13" s="13"/>
    </row>
    <row r="14" spans="1:4" ht="12.75" customHeight="1">
      <c r="A14" s="17" t="s">
        <v>85</v>
      </c>
      <c r="B14" s="7" t="s">
        <v>86</v>
      </c>
      <c r="C14" s="8" t="s">
        <v>73</v>
      </c>
      <c r="D14" s="9"/>
    </row>
    <row r="15" spans="1:4">
      <c r="A15" s="10"/>
      <c r="B15" s="11"/>
      <c r="C15" s="12"/>
      <c r="D15" s="13"/>
    </row>
    <row r="16" spans="1:4">
      <c r="A16" s="6" t="s">
        <v>87</v>
      </c>
      <c r="B16" s="7" t="s">
        <v>88</v>
      </c>
      <c r="C16" s="8" t="s">
        <v>73</v>
      </c>
      <c r="D16" s="9" t="s">
        <v>89</v>
      </c>
    </row>
    <row r="17" spans="1:4">
      <c r="A17" s="10"/>
      <c r="B17" s="11"/>
      <c r="C17" s="12"/>
      <c r="D17" s="13"/>
    </row>
    <row r="18" spans="1:4">
      <c r="A18" s="6" t="s">
        <v>90</v>
      </c>
      <c r="B18" s="7" t="s">
        <v>91</v>
      </c>
      <c r="C18" s="8" t="s">
        <v>73</v>
      </c>
      <c r="D18" s="9"/>
    </row>
    <row r="19" spans="1:4">
      <c r="A19" s="10"/>
      <c r="B19" s="11"/>
      <c r="C19" s="12"/>
      <c r="D19" s="13"/>
    </row>
    <row r="20" spans="1:4">
      <c r="A20" s="6" t="s">
        <v>92</v>
      </c>
      <c r="B20" s="7" t="s">
        <v>88</v>
      </c>
      <c r="C20" s="8" t="s">
        <v>73</v>
      </c>
      <c r="D20" s="9" t="s">
        <v>93</v>
      </c>
    </row>
    <row r="21" spans="1:4">
      <c r="A21" s="10"/>
      <c r="B21" s="11"/>
      <c r="C21" s="12"/>
      <c r="D21" s="13"/>
    </row>
    <row r="22" spans="1:4">
      <c r="A22" s="6" t="s">
        <v>94</v>
      </c>
      <c r="B22" s="7"/>
      <c r="C22" s="15" t="s">
        <v>95</v>
      </c>
      <c r="D22" s="9" t="s">
        <v>96</v>
      </c>
    </row>
    <row r="23" spans="1:4">
      <c r="A23" s="10"/>
      <c r="B23" s="11"/>
      <c r="C23" s="12"/>
      <c r="D23" s="13"/>
    </row>
    <row r="24" spans="1:4">
      <c r="A24" s="6" t="s">
        <v>97</v>
      </c>
      <c r="B24" s="7"/>
      <c r="C24" s="15" t="s">
        <v>95</v>
      </c>
      <c r="D24" s="9" t="s">
        <v>96</v>
      </c>
    </row>
    <row r="25" spans="1:4">
      <c r="A25" s="10"/>
      <c r="B25" s="11"/>
      <c r="C25" s="12"/>
      <c r="D25" s="13"/>
    </row>
    <row r="26" spans="1:4">
      <c r="A26" s="6" t="s">
        <v>98</v>
      </c>
      <c r="B26" s="7"/>
      <c r="C26" s="15" t="s">
        <v>95</v>
      </c>
      <c r="D26" s="9" t="s">
        <v>96</v>
      </c>
    </row>
    <row r="27" spans="1:4">
      <c r="A27" s="10"/>
      <c r="B27" s="11"/>
      <c r="C27" s="12"/>
      <c r="D27" s="13"/>
    </row>
    <row r="28" spans="1:4">
      <c r="A28" s="6" t="s">
        <v>99</v>
      </c>
      <c r="B28" s="7" t="s">
        <v>100</v>
      </c>
      <c r="C28" s="15" t="s">
        <v>95</v>
      </c>
      <c r="D28" s="9" t="s">
        <v>101</v>
      </c>
    </row>
    <row r="29" spans="1:4">
      <c r="A29" s="10"/>
      <c r="B29" s="11"/>
      <c r="C29" s="12"/>
      <c r="D29" s="13"/>
    </row>
    <row r="30" spans="1:4">
      <c r="A30" s="6" t="s">
        <v>102</v>
      </c>
      <c r="B30" s="7"/>
      <c r="C30" s="15" t="s">
        <v>95</v>
      </c>
      <c r="D30" s="9" t="s">
        <v>96</v>
      </c>
    </row>
    <row r="31" spans="1:4">
      <c r="A31" s="10"/>
      <c r="B31" s="11"/>
      <c r="C31" s="12"/>
      <c r="D31" s="13"/>
    </row>
    <row r="32" spans="1:4">
      <c r="A32" s="6" t="s">
        <v>103</v>
      </c>
      <c r="B32" s="7" t="s">
        <v>104</v>
      </c>
      <c r="C32" s="15" t="s">
        <v>95</v>
      </c>
      <c r="D32" s="9" t="s">
        <v>105</v>
      </c>
    </row>
    <row r="33" spans="1:4">
      <c r="A33" s="10"/>
      <c r="B33" s="11"/>
      <c r="C33" s="12"/>
      <c r="D33" s="13"/>
    </row>
    <row r="34" spans="1:4">
      <c r="A34" s="6" t="s">
        <v>106</v>
      </c>
      <c r="B34" s="7"/>
      <c r="C34" s="15" t="s">
        <v>95</v>
      </c>
      <c r="D34" s="9" t="s">
        <v>96</v>
      </c>
    </row>
    <row r="35" spans="1:4">
      <c r="A35" s="10"/>
      <c r="B35" s="11"/>
      <c r="C35" s="12"/>
      <c r="D35" s="13"/>
    </row>
    <row r="36" spans="1:4">
      <c r="A36" s="6" t="s">
        <v>107</v>
      </c>
      <c r="B36" s="7"/>
      <c r="C36" s="15" t="s">
        <v>95</v>
      </c>
      <c r="D36" s="9" t="s">
        <v>96</v>
      </c>
    </row>
    <row r="37" spans="1:4">
      <c r="A37" s="10"/>
      <c r="B37" s="11"/>
      <c r="C37" s="12"/>
      <c r="D37" s="13"/>
    </row>
    <row r="38" spans="1:4">
      <c r="A38" s="6" t="s">
        <v>108</v>
      </c>
      <c r="B38" s="7" t="s">
        <v>109</v>
      </c>
      <c r="C38" s="15" t="s">
        <v>95</v>
      </c>
      <c r="D38" s="9"/>
    </row>
    <row r="39" spans="1:4">
      <c r="A39" s="10"/>
      <c r="B39" s="11"/>
      <c r="C39" s="12"/>
      <c r="D39" s="13"/>
    </row>
    <row r="40" spans="1:4">
      <c r="A40" s="6" t="s">
        <v>110</v>
      </c>
      <c r="B40" s="7"/>
      <c r="C40" s="15" t="s">
        <v>95</v>
      </c>
      <c r="D40" s="9" t="s">
        <v>96</v>
      </c>
    </row>
    <row r="41" spans="1:4">
      <c r="A41" s="10"/>
      <c r="B41" s="11"/>
      <c r="C41" s="12"/>
      <c r="D41" s="13"/>
    </row>
    <row r="42" spans="1:4">
      <c r="A42" s="6" t="s">
        <v>111</v>
      </c>
      <c r="B42" s="7"/>
      <c r="C42" s="15" t="s">
        <v>95</v>
      </c>
      <c r="D42" s="9" t="s">
        <v>96</v>
      </c>
    </row>
    <row r="43" spans="1:4">
      <c r="A43" s="10"/>
      <c r="B43" s="11"/>
      <c r="C43" s="12"/>
      <c r="D43" s="13"/>
    </row>
    <row r="44" spans="1:4">
      <c r="A44" s="6" t="s">
        <v>112</v>
      </c>
      <c r="B44" s="7"/>
      <c r="C44" s="15" t="s">
        <v>95</v>
      </c>
      <c r="D44" s="9" t="s">
        <v>96</v>
      </c>
    </row>
    <row r="45" spans="1:4">
      <c r="A45" s="10"/>
      <c r="B45" s="11"/>
      <c r="C45" s="12"/>
      <c r="D45" s="13"/>
    </row>
    <row r="46" spans="1:4" ht="12.75" customHeight="1">
      <c r="A46" s="6" t="s">
        <v>113</v>
      </c>
      <c r="B46" s="7"/>
      <c r="C46" s="15" t="s">
        <v>95</v>
      </c>
      <c r="D46" s="9" t="s">
        <v>96</v>
      </c>
    </row>
    <row r="47" spans="1:4">
      <c r="A47" s="10"/>
      <c r="B47" s="11"/>
      <c r="C47" s="12"/>
      <c r="D47" s="13"/>
    </row>
    <row r="48" spans="1:4">
      <c r="A48" s="6" t="s">
        <v>114</v>
      </c>
      <c r="B48" s="7"/>
      <c r="C48" s="15" t="s">
        <v>95</v>
      </c>
      <c r="D48" s="9" t="s">
        <v>96</v>
      </c>
    </row>
    <row r="49" spans="1:4">
      <c r="A49" s="10"/>
      <c r="B49" s="11"/>
      <c r="C49" s="12"/>
      <c r="D49" s="13"/>
    </row>
    <row r="50" spans="1:4" ht="12.75" customHeight="1">
      <c r="A50" s="18" t="s">
        <v>115</v>
      </c>
      <c r="B50" s="19" t="s">
        <v>116</v>
      </c>
      <c r="C50" s="19" t="s">
        <v>95</v>
      </c>
      <c r="D50" s="20" t="s">
        <v>117</v>
      </c>
    </row>
    <row r="51" spans="1:4" ht="12.75" customHeight="1">
      <c r="A51" s="18"/>
      <c r="B51" s="21"/>
      <c r="C51" s="19"/>
      <c r="D51" s="22" t="s">
        <v>118</v>
      </c>
    </row>
    <row r="52" spans="1:4" ht="12.75" customHeight="1">
      <c r="A52" s="18"/>
      <c r="B52" s="21"/>
      <c r="C52" s="19"/>
      <c r="D52" s="22" t="s">
        <v>119</v>
      </c>
    </row>
    <row r="53" spans="1:4" ht="12.75" customHeight="1">
      <c r="A53" s="10"/>
      <c r="B53" s="11"/>
      <c r="C53" s="12"/>
      <c r="D53" s="23" t="s">
        <v>120</v>
      </c>
    </row>
    <row r="54" spans="1:4">
      <c r="A54" s="6" t="s">
        <v>121</v>
      </c>
      <c r="B54" s="7"/>
      <c r="C54" s="15" t="s">
        <v>95</v>
      </c>
      <c r="D54" s="9" t="s">
        <v>96</v>
      </c>
    </row>
    <row r="55" spans="1:4">
      <c r="A55" s="10"/>
      <c r="B55" s="11"/>
      <c r="C55" s="12"/>
      <c r="D55" s="13"/>
    </row>
    <row r="56" spans="1:4">
      <c r="A56" s="6" t="s">
        <v>122</v>
      </c>
      <c r="B56" s="7" t="s">
        <v>109</v>
      </c>
      <c r="C56" s="15" t="s">
        <v>95</v>
      </c>
      <c r="D56" s="9" t="s">
        <v>123</v>
      </c>
    </row>
    <row r="57" spans="1:4">
      <c r="A57" s="10"/>
      <c r="B57" s="11"/>
      <c r="C57" s="12"/>
      <c r="D57" s="13"/>
    </row>
    <row r="58" spans="1:4">
      <c r="A58" s="6" t="s">
        <v>124</v>
      </c>
      <c r="B58" s="7" t="s">
        <v>84</v>
      </c>
      <c r="C58" s="15" t="s">
        <v>95</v>
      </c>
      <c r="D58" s="9" t="s">
        <v>96</v>
      </c>
    </row>
    <row r="59" spans="1:4">
      <c r="A59" s="10"/>
      <c r="B59" s="11"/>
      <c r="C59" s="12"/>
      <c r="D59" s="13"/>
    </row>
    <row r="60" spans="1:4">
      <c r="A60" s="6" t="s">
        <v>125</v>
      </c>
      <c r="B60" s="7" t="s">
        <v>126</v>
      </c>
      <c r="C60" s="15" t="s">
        <v>95</v>
      </c>
      <c r="D60" s="9"/>
    </row>
    <row r="61" spans="1:4">
      <c r="A61" s="10"/>
      <c r="B61" s="11"/>
      <c r="C61" s="12"/>
      <c r="D61" s="13"/>
    </row>
    <row r="62" spans="1:4">
      <c r="A62" s="6" t="s">
        <v>127</v>
      </c>
      <c r="B62" s="7" t="s">
        <v>109</v>
      </c>
      <c r="C62" s="15" t="s">
        <v>95</v>
      </c>
      <c r="D62" s="9"/>
    </row>
    <row r="63" spans="1:4">
      <c r="A63" s="10"/>
      <c r="B63" s="11"/>
      <c r="C63" s="12"/>
      <c r="D63" s="13"/>
    </row>
    <row r="64" spans="1:4" ht="26.1" customHeight="1">
      <c r="A64" s="24" t="s">
        <v>128</v>
      </c>
      <c r="B64" s="25" t="s">
        <v>129</v>
      </c>
      <c r="C64" s="25" t="s">
        <v>95</v>
      </c>
      <c r="D64" s="26" t="s">
        <v>130</v>
      </c>
    </row>
    <row r="65" spans="1:4">
      <c r="A65" s="27"/>
      <c r="B65" s="28"/>
      <c r="C65" s="29"/>
      <c r="D65" s="30"/>
    </row>
    <row r="66" spans="1:4" ht="0.95" customHeight="1">
      <c r="A66" s="31"/>
      <c r="B66" s="32"/>
      <c r="C66" s="32"/>
      <c r="D66" s="33"/>
    </row>
  </sheetData>
  <mergeCells count="1">
    <mergeCell ref="C1:D1"/>
  </mergeCells>
  <pageMargins left="0.25" right="0.25" top="0.75" bottom="0.75" header="0.3" footer="0.3"/>
  <pageSetup paperSize="9" firstPageNumber="0" orientation="landscape" useFirstPageNumber="1" horizontalDpi="300" verticalDpi="300"/>
  <headerFooter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Zadanie</vt:lpstr>
      <vt:lpstr>Legenda</vt:lpstr>
      <vt:lpstr>Zadanie!Názvy_tlače</vt:lpstr>
      <vt:lpstr>Legenda!Oblasť_tlače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Ivan</cp:lastModifiedBy>
  <cp:revision>2</cp:revision>
  <cp:lastPrinted>2019-05-20T14:23:00Z</cp:lastPrinted>
  <dcterms:created xsi:type="dcterms:W3CDTF">1999-04-06T07:39:00Z</dcterms:created>
  <dcterms:modified xsi:type="dcterms:W3CDTF">2020-06-08T06:10:02Z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