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file01\cenari\5300\50000\Nákup ochranných prostriedkov komplet\2025\Pripomienky_50200\"/>
    </mc:Choice>
  </mc:AlternateContent>
  <xr:revisionPtr revIDLastSave="0" documentId="13_ncr:1_{50D2C126-FFD7-4386-A4B2-205D982841C7}" xr6:coauthVersionLast="47" xr6:coauthVersionMax="47" xr10:uidLastSave="{00000000-0000-0000-0000-000000000000}"/>
  <bookViews>
    <workbookView xWindow="28680" yWindow="-5715" windowWidth="38640" windowHeight="21240" xr2:uid="{00000000-000D-0000-FFFF-FFFF00000000}"/>
  </bookViews>
  <sheets>
    <sheet name="Pr. - Špecifikácia ceny" sheetId="1" r:id="rId1"/>
    <sheet name="Pr. - Návrh na plneni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1" l="1"/>
  <c r="F48" i="1"/>
  <c r="F49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50" i="1"/>
  <c r="G42" i="1" l="1"/>
  <c r="H42" i="1"/>
  <c r="H29" i="1"/>
  <c r="G29" i="1" s="1"/>
  <c r="H28" i="1"/>
  <c r="G28" i="1" s="1"/>
  <c r="H23" i="1"/>
  <c r="G23" i="1" s="1"/>
  <c r="H22" i="1"/>
  <c r="G22" i="1" s="1"/>
  <c r="H21" i="1"/>
  <c r="G21" i="1" s="1"/>
  <c r="H32" i="1"/>
  <c r="G32" i="1" s="1"/>
  <c r="H20" i="1"/>
  <c r="G20" i="1" s="1"/>
  <c r="H30" i="1"/>
  <c r="G30" i="1" s="1"/>
  <c r="H17" i="1"/>
  <c r="G17" i="1" s="1"/>
  <c r="H40" i="1"/>
  <c r="G40" i="1" s="1"/>
  <c r="H39" i="1"/>
  <c r="G39" i="1" s="1"/>
  <c r="H35" i="1"/>
  <c r="G35" i="1" s="1"/>
  <c r="H34" i="1"/>
  <c r="G34" i="1" s="1"/>
  <c r="H33" i="1"/>
  <c r="G33" i="1" s="1"/>
  <c r="H43" i="1"/>
  <c r="G43" i="1" s="1"/>
  <c r="H31" i="1"/>
  <c r="G31" i="1" s="1"/>
  <c r="H19" i="1"/>
  <c r="G19" i="1" s="1"/>
  <c r="H18" i="1"/>
  <c r="G18" i="1" s="1"/>
  <c r="H41" i="1"/>
  <c r="G41" i="1" s="1"/>
  <c r="H16" i="1"/>
  <c r="G16" i="1" s="1"/>
  <c r="H27" i="1"/>
  <c r="G27" i="1" s="1"/>
  <c r="H15" i="1"/>
  <c r="G15" i="1" s="1"/>
  <c r="H38" i="1"/>
  <c r="G38" i="1" s="1"/>
  <c r="H26" i="1"/>
  <c r="G26" i="1" s="1"/>
  <c r="H14" i="1"/>
  <c r="G14" i="1" s="1"/>
  <c r="H37" i="1"/>
  <c r="G37" i="1" s="1"/>
  <c r="H25" i="1"/>
  <c r="G25" i="1" s="1"/>
  <c r="H36" i="1"/>
  <c r="G36" i="1" s="1"/>
  <c r="H24" i="1"/>
  <c r="G24" i="1" s="1"/>
  <c r="H44" i="1"/>
  <c r="G44" i="1" s="1"/>
  <c r="H48" i="1"/>
  <c r="G48" i="1" s="1"/>
  <c r="H47" i="1"/>
  <c r="G47" i="1" s="1"/>
  <c r="H46" i="1"/>
  <c r="G46" i="1" s="1"/>
  <c r="H45" i="1"/>
  <c r="G45" i="1" s="1"/>
  <c r="H49" i="1"/>
  <c r="G49" i="1" s="1"/>
  <c r="H50" i="1"/>
  <c r="G50" i="1" s="1"/>
  <c r="A6" i="2"/>
  <c r="F13" i="1" l="1"/>
  <c r="H13" i="1" s="1"/>
  <c r="H51" i="1" l="1"/>
  <c r="F51" i="1"/>
  <c r="E53" i="1" s="1"/>
  <c r="G13" i="1" l="1"/>
  <c r="B20" i="2"/>
  <c r="E55" i="1"/>
  <c r="E54" i="1" s="1"/>
  <c r="C20" i="2" s="1"/>
  <c r="D20" i="2" l="1"/>
</calcChain>
</file>

<file path=xl/sharedStrings.xml><?xml version="1.0" encoding="utf-8"?>
<sst xmlns="http://schemas.openxmlformats.org/spreadsheetml/2006/main" count="157" uniqueCount="120">
  <si>
    <t xml:space="preserve"> </t>
  </si>
  <si>
    <t>Názov</t>
  </si>
  <si>
    <t>Celková cena bez DPH</t>
  </si>
  <si>
    <t>Poznámka:</t>
  </si>
  <si>
    <t>1.Názov predmetu zákazky:</t>
  </si>
  <si>
    <t>2. Identifikácia uchádzača:</t>
  </si>
  <si>
    <t>Obchodné meno:</t>
  </si>
  <si>
    <t>Sídlo/miesto podnikania:</t>
  </si>
  <si>
    <t>IČO:</t>
  </si>
  <si>
    <t>Kontaktná osoba:</t>
  </si>
  <si>
    <t>Telef. číslo:</t>
  </si>
  <si>
    <t>E - mail:</t>
  </si>
  <si>
    <t xml:space="preserve">Kritérium </t>
  </si>
  <si>
    <t>Cena celkom v € bez DPH</t>
  </si>
  <si>
    <t>Cena celkom v € s DPH</t>
  </si>
  <si>
    <t>Uchádzač uvedie skutočnosť či je/nie je platcom DPH:  som/nie* som platcom DPH.</t>
  </si>
  <si>
    <t>V ..................................,dňa......................</t>
  </si>
  <si>
    <t>...........................................................
Podpis oprávnenej osoby uchádzača</t>
  </si>
  <si>
    <t>V ...............................................,dňa...............................................</t>
  </si>
  <si>
    <t>NÁVRH NA PLNENIE KRITÉRIÍ</t>
  </si>
  <si>
    <t>*uchádzač označí či je alebo nie je platcom DPH.</t>
  </si>
  <si>
    <t>3.Návrh na plnenie kritérií:</t>
  </si>
  <si>
    <t>DPH v €</t>
  </si>
  <si>
    <t>Uchádzačom navrhovaná celková cena za celý predmet zákazky zahŕňajúca všetky náklady súvisiace s predmetom zákazky vyjadrená v eurách bez DPH.</t>
  </si>
  <si>
    <t>MJ</t>
  </si>
  <si>
    <t>Predpokladané množstvo</t>
  </si>
  <si>
    <t>Jednotková cena za MJ bez DPH</t>
  </si>
  <si>
    <t>Celková cena vrátane DPH</t>
  </si>
  <si>
    <t>Jednotkové ceny sú vrátane všetkých ostatných nákladov spojených s plnením predmetu zákazky v mieste dodania alebo plnenia.</t>
  </si>
  <si>
    <t>Uchádzač vyplňuje žlto označené bunky</t>
  </si>
  <si>
    <t xml:space="preserve">DPH </t>
  </si>
  <si>
    <t xml:space="preserve"> ŠPECIFIKÁCIA CENY</t>
  </si>
  <si>
    <t>Uchádzač vyplňuje žlto označené bunky.</t>
  </si>
  <si>
    <t xml:space="preserve">Cena spolu s DPH </t>
  </si>
  <si>
    <t xml:space="preserve">Cena spolu bez DPH </t>
  </si>
  <si>
    <t>1.</t>
  </si>
  <si>
    <t>P. č.</t>
  </si>
  <si>
    <t>...........................................................
  Podpis oprávnenej osoby uchádzača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</si>
  <si>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</si>
  <si>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</si>
  <si>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</si>
  <si>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</si>
  <si>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</si>
  <si>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</si>
  <si>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</si>
  <si>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</si>
  <si>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</si>
  <si>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</si>
  <si>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</si>
  <si>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</si>
  <si>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</si>
  <si>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</si>
  <si>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</si>
  <si>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</si>
  <si>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</si>
  <si>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</si>
  <si>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</si>
  <si>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</si>
  <si>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</si>
  <si>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</si>
  <si>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</si>
  <si>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</si>
  <si>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</si>
  <si>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</si>
  <si>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</si>
  <si>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</si>
  <si>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</si>
  <si>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</si>
  <si>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</si>
  <si>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</si>
  <si>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</si>
  <si>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</si>
  <si>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Celotelový bezpečnostný postroj</t>
  </si>
  <si>
    <t>Spojovacie bezpečnostné lano bez tlmiča pádovej energie</t>
  </si>
  <si>
    <t>Spojovacie bezpečnostné lano s tlmičom pádovej energie</t>
  </si>
  <si>
    <t>Karabíny</t>
  </si>
  <si>
    <t>Čelovka s LED diódami</t>
  </si>
  <si>
    <t>Pracovný batoh výstražnej farby</t>
  </si>
  <si>
    <t>Bezpečnostný pás s lanom</t>
  </si>
  <si>
    <t>Osobné banské svietidlo</t>
  </si>
  <si>
    <t>Ochranný štít proti mechanickým vplyvom a kvapalinám</t>
  </si>
  <si>
    <t>Ochranné okuliare proti mechanickým vplyvom a kvapalinám</t>
  </si>
  <si>
    <t>Ochranný štít sieťkový</t>
  </si>
  <si>
    <t>Ochranné okuliare zváračské</t>
  </si>
  <si>
    <t>Ochranná kukla (štít) zváračská</t>
  </si>
  <si>
    <t xml:space="preserve">Ochranné okuliare </t>
  </si>
  <si>
    <t>Polarizačný klip proti slnečnému žiareniu</t>
  </si>
  <si>
    <t>Ochranné okuliare (štít) proti chemickým látkam</t>
  </si>
  <si>
    <t>Zátkové chrániče sluchu</t>
  </si>
  <si>
    <t>Slúchadlové chrániče sluchu</t>
  </si>
  <si>
    <t>Slúchadlové chrániče sluchu pre obsluhu zatĺkacieho stroja</t>
  </si>
  <si>
    <t>Slúchadlové chrániče sluchu (s uchytením na prilbu)</t>
  </si>
  <si>
    <t>Ochranná maska celotvárová s filtrami proti sírovodíku, oxidu uhoľnatému</t>
  </si>
  <si>
    <t>Filter do celotvárovej masky odolný voči anorganickým a organickým kyslým výparom</t>
  </si>
  <si>
    <t>Filter do celotvárovej masky odolný voči organickým plynom a parám, ktorých bod varu je menší alebo rovný ako 65 stupňov Celzia</t>
  </si>
  <si>
    <t>Respirátor s ventilom</t>
  </si>
  <si>
    <t>Filter do celotvárovej masky odolný voči pevným a kvapalným časticiam</t>
  </si>
  <si>
    <t>Respirátor proti prachom a drobným časticiam</t>
  </si>
  <si>
    <t>Ochranná polomaska s filtrami</t>
  </si>
  <si>
    <t>Náhradný zorník do celotvárovej masky alebo polomasky</t>
  </si>
  <si>
    <t xml:space="preserve">Ochranný respirátor s filtrom proti výparom organických látok </t>
  </si>
  <si>
    <t>Ochranný filter s okuliarmi</t>
  </si>
  <si>
    <t>Celohlavová prilba (kukla) s núteným prívodom vzduchu používaná pri otryskávaní</t>
  </si>
  <si>
    <t>Ochranná prilba oranžová lesnícka proti padajúcim predmetom a nárazom</t>
  </si>
  <si>
    <t>Ochranná prilba oranžová výstražná proti padajúcim predmetom a nárazom</t>
  </si>
  <si>
    <t>Ochranná prilba oranžová výstražná proti padajúcim predmetom, nárazom a elektrická  izolácia</t>
  </si>
  <si>
    <t>Ochranná prilba oranžová výstražná proti padajúcim predmetom, nárazom pre banskú činnosť</t>
  </si>
  <si>
    <t>36.</t>
  </si>
  <si>
    <t>37.</t>
  </si>
  <si>
    <t>38.</t>
  </si>
  <si>
    <t>Náhradná ochranná fólia na celotvárovú masku</t>
  </si>
  <si>
    <t>Náhradná ochranná fólia na celohlavovú prilbu (kuklu) s núteným prívodom vzduchu používanej pri otryskávaní</t>
  </si>
  <si>
    <t>Držiak filtra</t>
  </si>
  <si>
    <t>ks</t>
  </si>
  <si>
    <t>pár</t>
  </si>
  <si>
    <t>DPH 23%</t>
  </si>
  <si>
    <t>Nákup ochranných pracovných prostriedkov pre potreby Národnej diaľničnej spoločnosti, a.s., časť 3 Pomôcky</t>
  </si>
  <si>
    <t>Zároveň Príloha č. 2 k Rámcovej dohode</t>
  </si>
  <si>
    <t>Príloha č.1 k časti B.2 - Špecifikácia ceny - Časť č. 3 - Pomôcky</t>
  </si>
  <si>
    <t>Príloha č.1 k časti A.2 - Časť č. 3 - Pomôcky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</si>
</sst>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Protection="1"/>
    <xf numFmtId="0" fontId="3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Protection="1"/>
    <xf numFmtId="0" fontId="0" fillId="0" borderId="0" xfId="0" applyFill="1" applyProtection="1"/>
    <xf numFmtId="0" fontId="0" fillId="0" borderId="0" xfId="0" applyFill="1" applyAlignment="1" applyProtection="1">
      <alignment horizontal="right"/>
    </xf>
    <xf numFmtId="44" fontId="0" fillId="0" borderId="8" xfId="0" applyNumberFormat="1" applyBorder="1" applyProtection="1"/>
    <xf numFmtId="44" fontId="0" fillId="0" borderId="3" xfId="0" applyNumberFormat="1" applyBorder="1" applyProtection="1"/>
    <xf numFmtId="0" fontId="2" fillId="0" borderId="0" xfId="0" applyFont="1" applyAlignment="1" applyProtection="1"/>
    <xf numFmtId="0" fontId="0" fillId="0" borderId="6" xfId="0" applyBorder="1" applyAlignment="1" applyProtection="1"/>
    <xf numFmtId="0" fontId="0" fillId="0" borderId="0" xfId="0" applyAlignment="1" applyProtection="1"/>
    <xf numFmtId="0" fontId="0" fillId="0" borderId="0" xfId="0" applyFill="1" applyAlignment="1" applyProtection="1"/>
    <xf numFmtId="0" fontId="6" fillId="0" borderId="0" xfId="0" applyFont="1" applyFill="1" applyAlignment="1" applyProtection="1">
      <alignment horizontal="right"/>
    </xf>
    <xf numFmtId="0" fontId="0" fillId="0" borderId="9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44" fontId="0" fillId="3" borderId="9" xfId="0" applyNumberFormat="1" applyFill="1" applyBorder="1" applyAlignment="1" applyProtection="1">
      <alignment vertical="center"/>
    </xf>
    <xf numFmtId="44" fontId="0" fillId="3" borderId="8" xfId="0" applyNumberFormat="1" applyFill="1" applyBorder="1" applyAlignment="1" applyProtection="1">
      <alignment vertical="center"/>
    </xf>
    <xf numFmtId="44" fontId="0" fillId="0" borderId="8" xfId="0" applyNumberFormat="1" applyBorder="1" applyAlignment="1" applyProtection="1">
      <alignment vertical="center"/>
    </xf>
    <xf numFmtId="0" fontId="0" fillId="5" borderId="1" xfId="0" applyFill="1" applyBorder="1" applyAlignment="1" applyProtection="1">
      <alignment horizontal="left" vertical="center" wrapText="1"/>
    </xf>
    <xf numFmtId="44" fontId="2" fillId="0" borderId="8" xfId="0" applyNumberFormat="1" applyFont="1" applyBorder="1" applyProtection="1"/>
    <xf numFmtId="0" fontId="0" fillId="4" borderId="2" xfId="0" applyFill="1" applyBorder="1" applyAlignment="1" applyProtection="1">
      <alignment horizontal="center"/>
    </xf>
    <xf numFmtId="4" fontId="0" fillId="4" borderId="2" xfId="0" applyNumberFormat="1" applyFill="1" applyBorder="1" applyAlignment="1" applyProtection="1">
      <alignment horizontal="center"/>
    </xf>
    <xf numFmtId="44" fontId="0" fillId="4" borderId="2" xfId="2" applyFont="1" applyFill="1" applyBorder="1" applyAlignment="1" applyProtection="1">
      <alignment horizontal="center"/>
    </xf>
    <xf numFmtId="0" fontId="0" fillId="4" borderId="23" xfId="0" applyFill="1" applyBorder="1" applyAlignment="1" applyProtection="1">
      <alignment horizontal="left"/>
    </xf>
    <xf numFmtId="0" fontId="8" fillId="0" borderId="25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/>
    </xf>
    <xf numFmtId="44" fontId="0" fillId="0" borderId="4" xfId="2" applyNumberFormat="1" applyFont="1" applyBorder="1" applyAlignment="1" applyProtection="1">
      <alignment horizontal="center"/>
    </xf>
    <xf numFmtId="44" fontId="0" fillId="0" borderId="5" xfId="2" applyNumberFormat="1" applyFont="1" applyBorder="1" applyProtection="1"/>
    <xf numFmtId="44" fontId="0" fillId="0" borderId="6" xfId="2" applyNumberFormat="1" applyFont="1" applyBorder="1" applyAlignment="1" applyProtection="1">
      <alignment horizontal="center"/>
    </xf>
    <xf numFmtId="44" fontId="0" fillId="0" borderId="16" xfId="2" applyNumberFormat="1" applyFont="1" applyBorder="1" applyProtection="1"/>
    <xf numFmtId="44" fontId="2" fillId="4" borderId="2" xfId="2" applyNumberFormat="1" applyFont="1" applyFill="1" applyBorder="1" applyAlignment="1" applyProtection="1">
      <alignment horizontal="center" vertical="center"/>
    </xf>
    <xf numFmtId="44" fontId="0" fillId="4" borderId="2" xfId="1" applyNumberFormat="1" applyFont="1" applyFill="1" applyBorder="1" applyAlignment="1" applyProtection="1">
      <alignment horizontal="center" vertical="center"/>
    </xf>
    <xf numFmtId="44" fontId="0" fillId="4" borderId="12" xfId="2" applyNumberFormat="1" applyFont="1" applyFill="1" applyBorder="1" applyAlignment="1" applyProtection="1">
      <alignment vertical="center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4" fillId="6" borderId="0" xfId="0" applyFont="1" applyFill="1" applyAlignment="1" applyProtection="1">
      <alignment horizontal="center" vertical="center"/>
    </xf>
    <xf numFmtId="0" fontId="4" fillId="0" borderId="0" xfId="0" applyFont="1" applyAlignment="1" applyProtection="1"/>
    <xf numFmtId="0" fontId="0" fillId="0" borderId="18" xfId="0" applyBorder="1" applyAlignment="1" applyProtection="1"/>
    <xf numFmtId="49" fontId="5" fillId="0" borderId="4" xfId="0" applyNumberFormat="1" applyFont="1" applyBorder="1" applyAlignment="1" applyProtection="1">
      <alignment horizontal="center" vertical="center" wrapText="1"/>
    </xf>
    <xf numFmtId="49" fontId="0" fillId="0" borderId="6" xfId="0" applyNumberFormat="1" applyBorder="1" applyAlignment="1" applyProtection="1">
      <alignment horizontal="center" vertical="center" wrapText="1"/>
    </xf>
    <xf numFmtId="49" fontId="0" fillId="0" borderId="14" xfId="0" applyNumberFormat="1" applyBorder="1" applyAlignment="1" applyProtection="1">
      <alignment horizontal="center" vertical="center" wrapText="1"/>
    </xf>
    <xf numFmtId="0" fontId="2" fillId="0" borderId="9" xfId="0" applyFont="1" applyBorder="1" applyAlignment="1" applyProtection="1"/>
    <xf numFmtId="0" fontId="2" fillId="0" borderId="10" xfId="0" applyFont="1" applyBorder="1" applyAlignment="1" applyProtection="1"/>
    <xf numFmtId="0" fontId="2" fillId="0" borderId="11" xfId="0" applyFont="1" applyBorder="1" applyAlignment="1" applyProtection="1"/>
    <xf numFmtId="0" fontId="3" fillId="0" borderId="0" xfId="0" applyFont="1" applyAlignment="1" applyProtection="1">
      <alignment horizontal="center" vertical="center"/>
    </xf>
    <xf numFmtId="0" fontId="0" fillId="0" borderId="0" xfId="0" applyFill="1" applyAlignment="1" applyProtection="1">
      <alignment horizontal="left" vertical="center"/>
    </xf>
    <xf numFmtId="0" fontId="0" fillId="2" borderId="6" xfId="0" applyFill="1" applyBorder="1" applyAlignment="1" applyProtection="1">
      <alignment horizontal="left"/>
      <protection locked="0"/>
    </xf>
    <xf numFmtId="0" fontId="0" fillId="5" borderId="0" xfId="0" applyFont="1" applyFill="1" applyAlignment="1" applyProtection="1">
      <alignment horizontal="left"/>
    </xf>
    <xf numFmtId="0" fontId="0" fillId="0" borderId="19" xfId="0" applyBorder="1" applyAlignment="1" applyProtection="1"/>
    <xf numFmtId="0" fontId="0" fillId="0" borderId="20" xfId="0" applyBorder="1" applyAlignment="1" applyProtection="1"/>
    <xf numFmtId="0" fontId="8" fillId="0" borderId="24" xfId="0" applyFont="1" applyBorder="1" applyAlignment="1" applyProtection="1">
      <alignment horizontal="center" vertical="center" wrapText="1"/>
    </xf>
    <xf numFmtId="0" fontId="8" fillId="0" borderId="21" xfId="0" applyNumberFormat="1" applyFont="1" applyBorder="1" applyAlignment="1" applyProtection="1">
      <alignment wrapText="1"/>
    </xf>
    <xf numFmtId="0" fontId="8" fillId="0" borderId="4" xfId="0" applyFont="1" applyBorder="1" applyAlignment="1" applyProtection="1">
      <alignment horizontal="center" vertical="center" wrapText="1"/>
    </xf>
    <xf numFmtId="44" fontId="0" fillId="0" borderId="4" xfId="3" applyNumberFormat="1" applyFont="1" applyFill="1" applyBorder="1" applyAlignment="1" applyProtection="1">
      <alignment horizontal="center"/>
    </xf>
    <xf numFmtId="0" fontId="8" fillId="0" borderId="25" xfId="0" applyFont="1" applyBorder="1" applyAlignment="1" applyProtection="1">
      <alignment horizontal="center" vertical="center" wrapText="1"/>
    </xf>
    <xf numFmtId="0" fontId="8" fillId="0" borderId="22" xfId="0" applyNumberFormat="1" applyFont="1" applyBorder="1" applyAlignment="1" applyProtection="1">
      <alignment wrapText="1"/>
    </xf>
    <xf numFmtId="0" fontId="8" fillId="0" borderId="6" xfId="0" applyFont="1" applyBorder="1" applyAlignment="1" applyProtection="1">
      <alignment horizontal="center" vertical="center" wrapText="1"/>
    </xf>
    <xf numFmtId="44" fontId="0" fillId="0" borderId="6" xfId="3" applyNumberFormat="1" applyFont="1" applyFill="1" applyBorder="1" applyAlignment="1" applyProtection="1">
      <alignment horizontal="center"/>
    </xf>
    <xf numFmtId="0" fontId="8" fillId="0" borderId="22" xfId="0" applyFont="1" applyBorder="1" applyAlignment="1" applyProtection="1">
      <alignment wrapText="1"/>
    </xf>
    <xf numFmtId="0" fontId="0" fillId="4" borderId="3" xfId="0" applyFill="1" applyBorder="1" applyProtection="1"/>
    <xf numFmtId="4" fontId="0" fillId="2" borderId="4" xfId="0" applyNumberFormat="1" applyFill="1" applyBorder="1" applyAlignment="1" applyProtection="1">
      <protection locked="0"/>
    </xf>
    <xf numFmtId="4" fontId="0" fillId="2" borderId="6" xfId="0" applyNumberFormat="1" applyFill="1" applyBorder="1" applyAlignme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left" vertical="center"/>
      <protection locked="0"/>
    </xf>
  </cellXfs>
  <cellStyles count="4">
    <cellStyle name="Čiarka" xfId="3" builtinId="3"/>
    <cellStyle name="Mena 2" xfId="2" xr:uid="{00000000-0005-0000-0000-000001000000}"/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7"/>
  <sheetViews>
    <sheetView tabSelected="1" zoomScale="80" zoomScaleNormal="80" workbookViewId="0">
      <selection activeCell="R43" sqref="R43"/>
    </sheetView>
  </sheetViews>
  <sheetFormatPr defaultRowHeight="14.5" x14ac:dyDescent="0.35"/>
  <cols>
    <col min="1" max="1" width="8.7265625" style="1"/>
    <col min="2" max="2" width="119.7265625" style="1" customWidth="1"/>
    <col min="3" max="3" width="10.7265625" style="1" customWidth="1"/>
    <col min="4" max="4" width="13.7265625" style="1" customWidth="1"/>
    <col min="5" max="5" width="16.7265625" style="1" customWidth="1"/>
    <col min="6" max="8" width="18.7265625" style="1" customWidth="1"/>
    <col min="9" max="16384" width="8.7265625" style="1"/>
  </cols>
  <sheetData>
    <row r="1" spans="1:8" x14ac:dyDescent="0.35">
      <c r="A1" s="41" t="s">
        <v>118</v>
      </c>
      <c r="B1" s="41"/>
      <c r="G1" s="1" t="s">
        <v>0</v>
      </c>
    </row>
    <row r="2" spans="1:8" x14ac:dyDescent="0.35">
      <c r="A2" s="41" t="s">
        <v>117</v>
      </c>
      <c r="B2" s="41"/>
      <c r="C2" s="6"/>
      <c r="D2" s="6"/>
      <c r="E2" s="6"/>
      <c r="F2" s="6"/>
      <c r="G2" s="6"/>
      <c r="H2" s="7"/>
    </row>
    <row r="3" spans="1:8" x14ac:dyDescent="0.35">
      <c r="A3" s="27"/>
      <c r="B3" s="27"/>
      <c r="C3" s="6"/>
      <c r="D3" s="6"/>
      <c r="E3" s="6"/>
      <c r="F3" s="6"/>
      <c r="G3" s="6"/>
      <c r="H3" s="7"/>
    </row>
    <row r="4" spans="1:8" ht="21" x14ac:dyDescent="0.5">
      <c r="A4" s="46" t="s">
        <v>31</v>
      </c>
      <c r="B4" s="46"/>
      <c r="C4" s="46"/>
      <c r="D4" s="46"/>
      <c r="E4" s="46"/>
      <c r="F4" s="46"/>
      <c r="G4" s="46"/>
      <c r="H4" s="46"/>
    </row>
    <row r="5" spans="1:8" ht="18.5" x14ac:dyDescent="0.45">
      <c r="B5" s="2"/>
      <c r="C5" s="2"/>
      <c r="D5" s="2"/>
      <c r="E5" s="2"/>
      <c r="F5" s="2"/>
      <c r="G5" s="2"/>
      <c r="H5" s="2"/>
    </row>
    <row r="6" spans="1:8" ht="21" x14ac:dyDescent="0.35">
      <c r="A6" s="45" t="s">
        <v>116</v>
      </c>
      <c r="B6" s="45"/>
      <c r="C6" s="45"/>
      <c r="D6" s="45"/>
      <c r="E6" s="45"/>
      <c r="F6" s="45"/>
      <c r="G6" s="45"/>
      <c r="H6" s="45"/>
    </row>
    <row r="7" spans="1:8" x14ac:dyDescent="0.35">
      <c r="B7" s="3"/>
      <c r="C7" s="4"/>
      <c r="D7" s="4"/>
      <c r="E7" s="4"/>
      <c r="F7" s="5"/>
      <c r="G7" s="5"/>
      <c r="H7" s="5"/>
    </row>
    <row r="8" spans="1:8" ht="15" thickBot="1" x14ac:dyDescent="0.4">
      <c r="B8" s="3"/>
      <c r="C8" s="4"/>
      <c r="D8" s="4"/>
      <c r="E8" s="4"/>
      <c r="F8" s="5"/>
      <c r="G8" s="5"/>
      <c r="H8" s="5"/>
    </row>
    <row r="9" spans="1:8" x14ac:dyDescent="0.35">
      <c r="A9" s="42" t="s">
        <v>36</v>
      </c>
      <c r="B9" s="35" t="s">
        <v>1</v>
      </c>
      <c r="C9" s="35" t="s">
        <v>24</v>
      </c>
      <c r="D9" s="35" t="s">
        <v>25</v>
      </c>
      <c r="E9" s="35" t="s">
        <v>26</v>
      </c>
      <c r="F9" s="35" t="s">
        <v>2</v>
      </c>
      <c r="G9" s="48" t="s">
        <v>115</v>
      </c>
      <c r="H9" s="38" t="s">
        <v>27</v>
      </c>
    </row>
    <row r="10" spans="1:8" x14ac:dyDescent="0.35">
      <c r="A10" s="43"/>
      <c r="B10" s="36"/>
      <c r="C10" s="36"/>
      <c r="D10" s="36"/>
      <c r="E10" s="36"/>
      <c r="F10" s="36"/>
      <c r="G10" s="49"/>
      <c r="H10" s="39"/>
    </row>
    <row r="11" spans="1:8" ht="27.75" customHeight="1" thickBot="1" x14ac:dyDescent="0.4">
      <c r="A11" s="44"/>
      <c r="B11" s="37"/>
      <c r="C11" s="37"/>
      <c r="D11" s="37"/>
      <c r="E11" s="37"/>
      <c r="F11" s="37"/>
      <c r="G11" s="50"/>
      <c r="H11" s="40"/>
    </row>
    <row r="12" spans="1:8" ht="15" thickBot="1" x14ac:dyDescent="0.4">
      <c r="A12" s="47"/>
      <c r="B12" s="58"/>
      <c r="C12" s="58"/>
      <c r="D12" s="58"/>
      <c r="E12" s="58"/>
      <c r="F12" s="58"/>
      <c r="G12" s="58"/>
      <c r="H12" s="59"/>
    </row>
    <row r="13" spans="1:8" x14ac:dyDescent="0.35">
      <c r="A13" s="60" t="s">
        <v>35</v>
      </c>
      <c r="B13" s="61" t="s">
        <v>72</v>
      </c>
      <c r="C13" s="62" t="s">
        <v>113</v>
      </c>
      <c r="D13" s="62">
        <v>470</v>
      </c>
      <c r="E13" s="70"/>
      <c r="F13" s="28">
        <f t="shared" ref="F13:F50" si="0">ROUND(E13,2)*D13</f>
        <v>0</v>
      </c>
      <c r="G13" s="63">
        <f>SUM(H13-F13)</f>
        <v>0</v>
      </c>
      <c r="H13" s="29">
        <f>SUM(F13*1.23)</f>
        <v>0</v>
      </c>
    </row>
    <row r="14" spans="1:8" x14ac:dyDescent="0.35">
      <c r="A14" s="64" t="s">
        <v>38</v>
      </c>
      <c r="B14" s="65" t="s">
        <v>73</v>
      </c>
      <c r="C14" s="66" t="s">
        <v>113</v>
      </c>
      <c r="D14" s="66">
        <v>437</v>
      </c>
      <c r="E14" s="71"/>
      <c r="F14" s="30">
        <f t="shared" si="0"/>
        <v>0</v>
      </c>
      <c r="G14" s="67">
        <f t="shared" ref="G14:G50" si="1">SUM(H14-F14)</f>
        <v>0</v>
      </c>
      <c r="H14" s="31">
        <f t="shared" ref="H14:H50" si="2">SUM(F14*1.23)</f>
        <v>0</v>
      </c>
    </row>
    <row r="15" spans="1:8" x14ac:dyDescent="0.35">
      <c r="A15" s="64" t="s">
        <v>39</v>
      </c>
      <c r="B15" s="65" t="s">
        <v>74</v>
      </c>
      <c r="C15" s="66" t="s">
        <v>113</v>
      </c>
      <c r="D15" s="66">
        <v>440</v>
      </c>
      <c r="E15" s="71"/>
      <c r="F15" s="30">
        <f t="shared" si="0"/>
        <v>0</v>
      </c>
      <c r="G15" s="67">
        <f t="shared" si="1"/>
        <v>0</v>
      </c>
      <c r="H15" s="31">
        <f t="shared" si="2"/>
        <v>0</v>
      </c>
    </row>
    <row r="16" spans="1:8" x14ac:dyDescent="0.35">
      <c r="A16" s="64" t="s">
        <v>40</v>
      </c>
      <c r="B16" s="68" t="s">
        <v>75</v>
      </c>
      <c r="C16" s="66" t="s">
        <v>113</v>
      </c>
      <c r="D16" s="66">
        <v>630</v>
      </c>
      <c r="E16" s="71"/>
      <c r="F16" s="30">
        <f t="shared" si="0"/>
        <v>0</v>
      </c>
      <c r="G16" s="67">
        <f t="shared" si="1"/>
        <v>0</v>
      </c>
      <c r="H16" s="31">
        <f t="shared" si="2"/>
        <v>0</v>
      </c>
    </row>
    <row r="17" spans="1:8" x14ac:dyDescent="0.35">
      <c r="A17" s="64" t="s">
        <v>41</v>
      </c>
      <c r="B17" s="68" t="s">
        <v>76</v>
      </c>
      <c r="C17" s="66" t="s">
        <v>113</v>
      </c>
      <c r="D17" s="66">
        <v>1434</v>
      </c>
      <c r="E17" s="71"/>
      <c r="F17" s="30">
        <f t="shared" si="0"/>
        <v>0</v>
      </c>
      <c r="G17" s="67">
        <f t="shared" si="1"/>
        <v>0</v>
      </c>
      <c r="H17" s="31">
        <f t="shared" si="2"/>
        <v>0</v>
      </c>
    </row>
    <row r="18" spans="1:8" x14ac:dyDescent="0.35">
      <c r="A18" s="64" t="s">
        <v>42</v>
      </c>
      <c r="B18" s="68" t="s">
        <v>77</v>
      </c>
      <c r="C18" s="66" t="s">
        <v>113</v>
      </c>
      <c r="D18" s="66">
        <v>1502</v>
      </c>
      <c r="E18" s="71"/>
      <c r="F18" s="30">
        <f t="shared" si="0"/>
        <v>0</v>
      </c>
      <c r="G18" s="67">
        <f t="shared" si="1"/>
        <v>0</v>
      </c>
      <c r="H18" s="31">
        <f t="shared" si="2"/>
        <v>0</v>
      </c>
    </row>
    <row r="19" spans="1:8" x14ac:dyDescent="0.35">
      <c r="A19" s="64" t="s">
        <v>43</v>
      </c>
      <c r="B19" s="68" t="s">
        <v>78</v>
      </c>
      <c r="C19" s="66" t="s">
        <v>113</v>
      </c>
      <c r="D19" s="66">
        <v>252</v>
      </c>
      <c r="E19" s="71"/>
      <c r="F19" s="30">
        <f t="shared" si="0"/>
        <v>0</v>
      </c>
      <c r="G19" s="67">
        <f t="shared" si="1"/>
        <v>0</v>
      </c>
      <c r="H19" s="31">
        <f t="shared" si="2"/>
        <v>0</v>
      </c>
    </row>
    <row r="20" spans="1:8" x14ac:dyDescent="0.35">
      <c r="A20" s="64" t="s">
        <v>44</v>
      </c>
      <c r="B20" s="68" t="s">
        <v>79</v>
      </c>
      <c r="C20" s="66" t="s">
        <v>113</v>
      </c>
      <c r="D20" s="66">
        <v>13</v>
      </c>
      <c r="E20" s="71"/>
      <c r="F20" s="30">
        <f t="shared" si="0"/>
        <v>0</v>
      </c>
      <c r="G20" s="67">
        <f t="shared" si="1"/>
        <v>0</v>
      </c>
      <c r="H20" s="31">
        <f t="shared" si="2"/>
        <v>0</v>
      </c>
    </row>
    <row r="21" spans="1:8" x14ac:dyDescent="0.35">
      <c r="A21" s="64" t="s">
        <v>45</v>
      </c>
      <c r="B21" s="68" t="s">
        <v>80</v>
      </c>
      <c r="C21" s="66" t="s">
        <v>113</v>
      </c>
      <c r="D21" s="66">
        <v>632</v>
      </c>
      <c r="E21" s="71"/>
      <c r="F21" s="30">
        <f t="shared" si="0"/>
        <v>0</v>
      </c>
      <c r="G21" s="67">
        <f t="shared" si="1"/>
        <v>0</v>
      </c>
      <c r="H21" s="31">
        <f t="shared" si="2"/>
        <v>0</v>
      </c>
    </row>
    <row r="22" spans="1:8" x14ac:dyDescent="0.35">
      <c r="A22" s="64" t="s">
        <v>46</v>
      </c>
      <c r="B22" s="68" t="s">
        <v>81</v>
      </c>
      <c r="C22" s="66" t="s">
        <v>113</v>
      </c>
      <c r="D22" s="66">
        <v>1685</v>
      </c>
      <c r="E22" s="71"/>
      <c r="F22" s="30">
        <f t="shared" si="0"/>
        <v>0</v>
      </c>
      <c r="G22" s="67">
        <f t="shared" si="1"/>
        <v>0</v>
      </c>
      <c r="H22" s="31">
        <f t="shared" si="2"/>
        <v>0</v>
      </c>
    </row>
    <row r="23" spans="1:8" x14ac:dyDescent="0.35">
      <c r="A23" s="64" t="s">
        <v>47</v>
      </c>
      <c r="B23" s="68" t="s">
        <v>82</v>
      </c>
      <c r="C23" s="66" t="s">
        <v>113</v>
      </c>
      <c r="D23" s="66">
        <v>1112</v>
      </c>
      <c r="E23" s="71"/>
      <c r="F23" s="30">
        <f t="shared" si="0"/>
        <v>0</v>
      </c>
      <c r="G23" s="67">
        <f t="shared" si="1"/>
        <v>0</v>
      </c>
      <c r="H23" s="31">
        <f t="shared" si="2"/>
        <v>0</v>
      </c>
    </row>
    <row r="24" spans="1:8" x14ac:dyDescent="0.35">
      <c r="A24" s="64" t="s">
        <v>48</v>
      </c>
      <c r="B24" s="68" t="s">
        <v>83</v>
      </c>
      <c r="C24" s="66" t="s">
        <v>113</v>
      </c>
      <c r="D24" s="66">
        <v>187</v>
      </c>
      <c r="E24" s="71"/>
      <c r="F24" s="30">
        <f t="shared" si="0"/>
        <v>0</v>
      </c>
      <c r="G24" s="67">
        <f t="shared" si="1"/>
        <v>0</v>
      </c>
      <c r="H24" s="31">
        <f t="shared" si="2"/>
        <v>0</v>
      </c>
    </row>
    <row r="25" spans="1:8" x14ac:dyDescent="0.35">
      <c r="A25" s="64" t="s">
        <v>49</v>
      </c>
      <c r="B25" s="68" t="s">
        <v>84</v>
      </c>
      <c r="C25" s="66" t="s">
        <v>113</v>
      </c>
      <c r="D25" s="66">
        <v>176</v>
      </c>
      <c r="E25" s="71"/>
      <c r="F25" s="30">
        <f t="shared" si="0"/>
        <v>0</v>
      </c>
      <c r="G25" s="67">
        <f t="shared" si="1"/>
        <v>0</v>
      </c>
      <c r="H25" s="31">
        <f t="shared" si="2"/>
        <v>0</v>
      </c>
    </row>
    <row r="26" spans="1:8" x14ac:dyDescent="0.35">
      <c r="A26" s="64" t="s">
        <v>50</v>
      </c>
      <c r="B26" s="68" t="s">
        <v>85</v>
      </c>
      <c r="C26" s="66" t="s">
        <v>113</v>
      </c>
      <c r="D26" s="66">
        <v>2838</v>
      </c>
      <c r="E26" s="71"/>
      <c r="F26" s="30">
        <f t="shared" si="0"/>
        <v>0</v>
      </c>
      <c r="G26" s="67">
        <f t="shared" si="1"/>
        <v>0</v>
      </c>
      <c r="H26" s="31">
        <f t="shared" si="2"/>
        <v>0</v>
      </c>
    </row>
    <row r="27" spans="1:8" x14ac:dyDescent="0.35">
      <c r="A27" s="64" t="s">
        <v>51</v>
      </c>
      <c r="B27" s="68" t="s">
        <v>86</v>
      </c>
      <c r="C27" s="66" t="s">
        <v>113</v>
      </c>
      <c r="D27" s="66">
        <v>481</v>
      </c>
      <c r="E27" s="71"/>
      <c r="F27" s="30">
        <f t="shared" si="0"/>
        <v>0</v>
      </c>
      <c r="G27" s="67">
        <f t="shared" si="1"/>
        <v>0</v>
      </c>
      <c r="H27" s="31">
        <f t="shared" si="2"/>
        <v>0</v>
      </c>
    </row>
    <row r="28" spans="1:8" x14ac:dyDescent="0.35">
      <c r="A28" s="64" t="s">
        <v>52</v>
      </c>
      <c r="B28" s="68" t="s">
        <v>87</v>
      </c>
      <c r="C28" s="66" t="s">
        <v>113</v>
      </c>
      <c r="D28" s="66">
        <v>523</v>
      </c>
      <c r="E28" s="71"/>
      <c r="F28" s="30">
        <f t="shared" si="0"/>
        <v>0</v>
      </c>
      <c r="G28" s="67">
        <f t="shared" si="1"/>
        <v>0</v>
      </c>
      <c r="H28" s="31">
        <f t="shared" si="2"/>
        <v>0</v>
      </c>
    </row>
    <row r="29" spans="1:8" x14ac:dyDescent="0.35">
      <c r="A29" s="64" t="s">
        <v>53</v>
      </c>
      <c r="B29" s="68" t="s">
        <v>88</v>
      </c>
      <c r="C29" s="66" t="s">
        <v>114</v>
      </c>
      <c r="D29" s="66">
        <v>7267</v>
      </c>
      <c r="E29" s="71"/>
      <c r="F29" s="30">
        <f t="shared" si="0"/>
        <v>0</v>
      </c>
      <c r="G29" s="67">
        <f t="shared" si="1"/>
        <v>0</v>
      </c>
      <c r="H29" s="31">
        <f t="shared" si="2"/>
        <v>0</v>
      </c>
    </row>
    <row r="30" spans="1:8" x14ac:dyDescent="0.35">
      <c r="A30" s="64" t="s">
        <v>54</v>
      </c>
      <c r="B30" s="68" t="s">
        <v>89</v>
      </c>
      <c r="C30" s="66" t="s">
        <v>113</v>
      </c>
      <c r="D30" s="66">
        <v>966</v>
      </c>
      <c r="E30" s="71"/>
      <c r="F30" s="30">
        <f t="shared" si="0"/>
        <v>0</v>
      </c>
      <c r="G30" s="67">
        <f t="shared" si="1"/>
        <v>0</v>
      </c>
      <c r="H30" s="31">
        <f t="shared" si="2"/>
        <v>0</v>
      </c>
    </row>
    <row r="31" spans="1:8" x14ac:dyDescent="0.35">
      <c r="A31" s="64" t="s">
        <v>55</v>
      </c>
      <c r="B31" s="68" t="s">
        <v>90</v>
      </c>
      <c r="C31" s="66" t="s">
        <v>113</v>
      </c>
      <c r="D31" s="66">
        <v>53</v>
      </c>
      <c r="E31" s="71"/>
      <c r="F31" s="30">
        <f t="shared" si="0"/>
        <v>0</v>
      </c>
      <c r="G31" s="67">
        <f t="shared" si="1"/>
        <v>0</v>
      </c>
      <c r="H31" s="31">
        <f t="shared" si="2"/>
        <v>0</v>
      </c>
    </row>
    <row r="32" spans="1:8" x14ac:dyDescent="0.35">
      <c r="A32" s="64" t="s">
        <v>56</v>
      </c>
      <c r="B32" s="68" t="s">
        <v>91</v>
      </c>
      <c r="C32" s="66" t="s">
        <v>114</v>
      </c>
      <c r="D32" s="66">
        <v>647</v>
      </c>
      <c r="E32" s="71"/>
      <c r="F32" s="30">
        <f t="shared" si="0"/>
        <v>0</v>
      </c>
      <c r="G32" s="67">
        <f t="shared" si="1"/>
        <v>0</v>
      </c>
      <c r="H32" s="31">
        <f t="shared" si="2"/>
        <v>0</v>
      </c>
    </row>
    <row r="33" spans="1:8" x14ac:dyDescent="0.35">
      <c r="A33" s="64" t="s">
        <v>57</v>
      </c>
      <c r="B33" s="68" t="s">
        <v>92</v>
      </c>
      <c r="C33" s="66" t="s">
        <v>113</v>
      </c>
      <c r="D33" s="66">
        <v>401</v>
      </c>
      <c r="E33" s="71"/>
      <c r="F33" s="30">
        <f t="shared" si="0"/>
        <v>0</v>
      </c>
      <c r="G33" s="67">
        <f t="shared" si="1"/>
        <v>0</v>
      </c>
      <c r="H33" s="31">
        <f t="shared" si="2"/>
        <v>0</v>
      </c>
    </row>
    <row r="34" spans="1:8" x14ac:dyDescent="0.35">
      <c r="A34" s="64" t="s">
        <v>58</v>
      </c>
      <c r="B34" s="68" t="s">
        <v>93</v>
      </c>
      <c r="C34" s="66" t="s">
        <v>114</v>
      </c>
      <c r="D34" s="66">
        <v>756</v>
      </c>
      <c r="E34" s="71"/>
      <c r="F34" s="30">
        <f t="shared" si="0"/>
        <v>0</v>
      </c>
      <c r="G34" s="67">
        <f t="shared" si="1"/>
        <v>0</v>
      </c>
      <c r="H34" s="31">
        <f t="shared" si="2"/>
        <v>0</v>
      </c>
    </row>
    <row r="35" spans="1:8" x14ac:dyDescent="0.35">
      <c r="A35" s="64" t="s">
        <v>59</v>
      </c>
      <c r="B35" s="68" t="s">
        <v>94</v>
      </c>
      <c r="C35" s="66" t="s">
        <v>114</v>
      </c>
      <c r="D35" s="66">
        <v>541</v>
      </c>
      <c r="E35" s="71"/>
      <c r="F35" s="30">
        <f t="shared" si="0"/>
        <v>0</v>
      </c>
      <c r="G35" s="67">
        <f t="shared" si="1"/>
        <v>0</v>
      </c>
      <c r="H35" s="31">
        <f t="shared" si="2"/>
        <v>0</v>
      </c>
    </row>
    <row r="36" spans="1:8" x14ac:dyDescent="0.35">
      <c r="A36" s="64" t="s">
        <v>60</v>
      </c>
      <c r="B36" s="68" t="s">
        <v>96</v>
      </c>
      <c r="C36" s="66" t="s">
        <v>114</v>
      </c>
      <c r="D36" s="66">
        <v>499</v>
      </c>
      <c r="E36" s="71"/>
      <c r="F36" s="30">
        <f t="shared" si="0"/>
        <v>0</v>
      </c>
      <c r="G36" s="67">
        <f t="shared" si="1"/>
        <v>0</v>
      </c>
      <c r="H36" s="31">
        <f t="shared" si="2"/>
        <v>0</v>
      </c>
    </row>
    <row r="37" spans="1:8" x14ac:dyDescent="0.35">
      <c r="A37" s="64" t="s">
        <v>61</v>
      </c>
      <c r="B37" s="68" t="s">
        <v>95</v>
      </c>
      <c r="C37" s="66" t="s">
        <v>113</v>
      </c>
      <c r="D37" s="66">
        <v>3109</v>
      </c>
      <c r="E37" s="71"/>
      <c r="F37" s="30">
        <f t="shared" si="0"/>
        <v>0</v>
      </c>
      <c r="G37" s="67">
        <f t="shared" si="1"/>
        <v>0</v>
      </c>
      <c r="H37" s="31">
        <f t="shared" si="2"/>
        <v>0</v>
      </c>
    </row>
    <row r="38" spans="1:8" x14ac:dyDescent="0.35">
      <c r="A38" s="64" t="s">
        <v>62</v>
      </c>
      <c r="B38" s="68" t="s">
        <v>97</v>
      </c>
      <c r="C38" s="66" t="s">
        <v>113</v>
      </c>
      <c r="D38" s="66">
        <v>27501</v>
      </c>
      <c r="E38" s="71"/>
      <c r="F38" s="30">
        <f t="shared" si="0"/>
        <v>0</v>
      </c>
      <c r="G38" s="67">
        <f t="shared" si="1"/>
        <v>0</v>
      </c>
      <c r="H38" s="31">
        <f t="shared" si="2"/>
        <v>0</v>
      </c>
    </row>
    <row r="39" spans="1:8" x14ac:dyDescent="0.35">
      <c r="A39" s="64" t="s">
        <v>63</v>
      </c>
      <c r="B39" s="68" t="s">
        <v>98</v>
      </c>
      <c r="C39" s="66" t="s">
        <v>113</v>
      </c>
      <c r="D39" s="66">
        <v>252</v>
      </c>
      <c r="E39" s="71"/>
      <c r="F39" s="30">
        <f t="shared" si="0"/>
        <v>0</v>
      </c>
      <c r="G39" s="67">
        <f>SUM(H39-F39)</f>
        <v>0</v>
      </c>
      <c r="H39" s="31">
        <f t="shared" si="2"/>
        <v>0</v>
      </c>
    </row>
    <row r="40" spans="1:8" x14ac:dyDescent="0.35">
      <c r="A40" s="64" t="s">
        <v>64</v>
      </c>
      <c r="B40" s="68" t="s">
        <v>99</v>
      </c>
      <c r="C40" s="66" t="s">
        <v>113</v>
      </c>
      <c r="D40" s="66">
        <v>168</v>
      </c>
      <c r="E40" s="71"/>
      <c r="F40" s="30">
        <f t="shared" si="0"/>
        <v>0</v>
      </c>
      <c r="G40" s="67">
        <f t="shared" si="1"/>
        <v>0</v>
      </c>
      <c r="H40" s="31">
        <f t="shared" si="2"/>
        <v>0</v>
      </c>
    </row>
    <row r="41" spans="1:8" x14ac:dyDescent="0.35">
      <c r="A41" s="64" t="s">
        <v>65</v>
      </c>
      <c r="B41" s="68" t="s">
        <v>100</v>
      </c>
      <c r="C41" s="66" t="s">
        <v>113</v>
      </c>
      <c r="D41" s="66">
        <v>2283</v>
      </c>
      <c r="E41" s="71"/>
      <c r="F41" s="30">
        <f t="shared" si="0"/>
        <v>0</v>
      </c>
      <c r="G41" s="67">
        <f t="shared" si="1"/>
        <v>0</v>
      </c>
      <c r="H41" s="31">
        <f t="shared" si="2"/>
        <v>0</v>
      </c>
    </row>
    <row r="42" spans="1:8" x14ac:dyDescent="0.35">
      <c r="A42" s="64" t="s">
        <v>66</v>
      </c>
      <c r="B42" s="68" t="s">
        <v>101</v>
      </c>
      <c r="C42" s="66" t="s">
        <v>113</v>
      </c>
      <c r="D42" s="66">
        <v>593</v>
      </c>
      <c r="E42" s="71"/>
      <c r="F42" s="30">
        <f t="shared" si="0"/>
        <v>0</v>
      </c>
      <c r="G42" s="67">
        <f t="shared" si="1"/>
        <v>0</v>
      </c>
      <c r="H42" s="31">
        <f t="shared" si="2"/>
        <v>0</v>
      </c>
    </row>
    <row r="43" spans="1:8" x14ac:dyDescent="0.35">
      <c r="A43" s="64" t="s">
        <v>67</v>
      </c>
      <c r="B43" s="68" t="s">
        <v>102</v>
      </c>
      <c r="C43" s="66" t="s">
        <v>113</v>
      </c>
      <c r="D43" s="66">
        <v>92</v>
      </c>
      <c r="E43" s="71"/>
      <c r="F43" s="30">
        <f t="shared" si="0"/>
        <v>0</v>
      </c>
      <c r="G43" s="67">
        <f t="shared" si="1"/>
        <v>0</v>
      </c>
      <c r="H43" s="31">
        <f t="shared" si="2"/>
        <v>0</v>
      </c>
    </row>
    <row r="44" spans="1:8" x14ac:dyDescent="0.35">
      <c r="A44" s="64" t="s">
        <v>68</v>
      </c>
      <c r="B44" s="68" t="s">
        <v>103</v>
      </c>
      <c r="C44" s="66" t="s">
        <v>113</v>
      </c>
      <c r="D44" s="66">
        <v>354</v>
      </c>
      <c r="E44" s="71"/>
      <c r="F44" s="30">
        <f t="shared" si="0"/>
        <v>0</v>
      </c>
      <c r="G44" s="67">
        <f t="shared" si="1"/>
        <v>0</v>
      </c>
      <c r="H44" s="31">
        <f t="shared" si="2"/>
        <v>0</v>
      </c>
    </row>
    <row r="45" spans="1:8" x14ac:dyDescent="0.35">
      <c r="A45" s="64" t="s">
        <v>69</v>
      </c>
      <c r="B45" s="68" t="s">
        <v>104</v>
      </c>
      <c r="C45" s="66" t="s">
        <v>113</v>
      </c>
      <c r="D45" s="66">
        <v>1435</v>
      </c>
      <c r="E45" s="71"/>
      <c r="F45" s="30">
        <f t="shared" si="0"/>
        <v>0</v>
      </c>
      <c r="G45" s="67">
        <f t="shared" si="1"/>
        <v>0</v>
      </c>
      <c r="H45" s="31">
        <f t="shared" si="2"/>
        <v>0</v>
      </c>
    </row>
    <row r="46" spans="1:8" x14ac:dyDescent="0.35">
      <c r="A46" s="64" t="s">
        <v>70</v>
      </c>
      <c r="B46" s="68" t="s">
        <v>105</v>
      </c>
      <c r="C46" s="66" t="s">
        <v>113</v>
      </c>
      <c r="D46" s="66">
        <v>186</v>
      </c>
      <c r="E46" s="71"/>
      <c r="F46" s="30">
        <f t="shared" si="0"/>
        <v>0</v>
      </c>
      <c r="G46" s="67">
        <f t="shared" si="1"/>
        <v>0</v>
      </c>
      <c r="H46" s="31">
        <f t="shared" si="2"/>
        <v>0</v>
      </c>
    </row>
    <row r="47" spans="1:8" x14ac:dyDescent="0.35">
      <c r="A47" s="64" t="s">
        <v>71</v>
      </c>
      <c r="B47" s="68" t="s">
        <v>106</v>
      </c>
      <c r="C47" s="66" t="s">
        <v>113</v>
      </c>
      <c r="D47" s="66">
        <v>63</v>
      </c>
      <c r="E47" s="71"/>
      <c r="F47" s="30">
        <f t="shared" si="0"/>
        <v>0</v>
      </c>
      <c r="G47" s="67">
        <f t="shared" si="1"/>
        <v>0</v>
      </c>
      <c r="H47" s="31">
        <f t="shared" si="2"/>
        <v>0</v>
      </c>
    </row>
    <row r="48" spans="1:8" x14ac:dyDescent="0.35">
      <c r="A48" s="64" t="s">
        <v>107</v>
      </c>
      <c r="B48" s="68" t="s">
        <v>110</v>
      </c>
      <c r="C48" s="66" t="s">
        <v>113</v>
      </c>
      <c r="D48" s="66">
        <v>2310</v>
      </c>
      <c r="E48" s="71"/>
      <c r="F48" s="30">
        <f t="shared" si="0"/>
        <v>0</v>
      </c>
      <c r="G48" s="67">
        <f t="shared" si="1"/>
        <v>0</v>
      </c>
      <c r="H48" s="31">
        <f t="shared" si="2"/>
        <v>0</v>
      </c>
    </row>
    <row r="49" spans="1:8" x14ac:dyDescent="0.35">
      <c r="A49" s="64" t="s">
        <v>108</v>
      </c>
      <c r="B49" s="68" t="s">
        <v>111</v>
      </c>
      <c r="C49" s="66" t="s">
        <v>113</v>
      </c>
      <c r="D49" s="66">
        <v>6300</v>
      </c>
      <c r="E49" s="71"/>
      <c r="F49" s="30">
        <f t="shared" si="0"/>
        <v>0</v>
      </c>
      <c r="G49" s="67">
        <f t="shared" si="1"/>
        <v>0</v>
      </c>
      <c r="H49" s="31">
        <f t="shared" si="2"/>
        <v>0</v>
      </c>
    </row>
    <row r="50" spans="1:8" x14ac:dyDescent="0.35">
      <c r="A50" s="26" t="s">
        <v>109</v>
      </c>
      <c r="B50" s="68" t="s">
        <v>112</v>
      </c>
      <c r="C50" s="66" t="s">
        <v>114</v>
      </c>
      <c r="D50" s="66">
        <v>105</v>
      </c>
      <c r="E50" s="71"/>
      <c r="F50" s="30">
        <f t="shared" si="0"/>
        <v>0</v>
      </c>
      <c r="G50" s="67">
        <f t="shared" si="1"/>
        <v>0</v>
      </c>
      <c r="H50" s="31">
        <f t="shared" si="2"/>
        <v>0</v>
      </c>
    </row>
    <row r="51" spans="1:8" ht="20" customHeight="1" thickBot="1" x14ac:dyDescent="0.4">
      <c r="A51" s="69"/>
      <c r="B51" s="25"/>
      <c r="C51" s="22"/>
      <c r="D51" s="23"/>
      <c r="E51" s="24"/>
      <c r="F51" s="32">
        <f>SUM(F13:F50)</f>
        <v>0</v>
      </c>
      <c r="G51" s="33"/>
      <c r="H51" s="34">
        <f>SUM(H13:H50)</f>
        <v>0</v>
      </c>
    </row>
    <row r="52" spans="1:8" ht="15" thickBot="1" x14ac:dyDescent="0.4"/>
    <row r="53" spans="1:8" ht="15" thickBot="1" x14ac:dyDescent="0.4">
      <c r="A53" s="51" t="s">
        <v>34</v>
      </c>
      <c r="B53" s="52"/>
      <c r="C53" s="52"/>
      <c r="D53" s="53"/>
      <c r="E53" s="21">
        <f>SUM(F51)</f>
        <v>0</v>
      </c>
    </row>
    <row r="54" spans="1:8" ht="15" thickBot="1" x14ac:dyDescent="0.4">
      <c r="A54" s="51" t="s">
        <v>30</v>
      </c>
      <c r="B54" s="52"/>
      <c r="C54" s="52"/>
      <c r="D54" s="53"/>
      <c r="E54" s="8">
        <f>E55-E53</f>
        <v>0</v>
      </c>
    </row>
    <row r="55" spans="1:8" ht="15" thickBot="1" x14ac:dyDescent="0.4">
      <c r="A55" s="51" t="s">
        <v>33</v>
      </c>
      <c r="B55" s="52"/>
      <c r="C55" s="52"/>
      <c r="D55" s="53"/>
      <c r="E55" s="9">
        <f>SUM(H51)</f>
        <v>0</v>
      </c>
    </row>
    <row r="59" spans="1:8" x14ac:dyDescent="0.35">
      <c r="A59" s="1" t="s">
        <v>3</v>
      </c>
    </row>
    <row r="60" spans="1:8" x14ac:dyDescent="0.35">
      <c r="A60" s="1" t="s">
        <v>29</v>
      </c>
    </row>
    <row r="61" spans="1:8" x14ac:dyDescent="0.35">
      <c r="A61" s="1" t="s">
        <v>28</v>
      </c>
    </row>
    <row r="62" spans="1:8" x14ac:dyDescent="0.35">
      <c r="A62" s="72"/>
      <c r="B62" s="72"/>
      <c r="C62" s="72"/>
      <c r="D62" s="72"/>
      <c r="E62" s="72"/>
      <c r="F62" s="72"/>
      <c r="G62" s="72"/>
      <c r="H62" s="72"/>
    </row>
    <row r="63" spans="1:8" x14ac:dyDescent="0.35">
      <c r="A63" s="72"/>
      <c r="B63" s="72"/>
      <c r="C63" s="72"/>
      <c r="D63" s="72"/>
      <c r="E63" s="72"/>
      <c r="F63" s="72"/>
      <c r="G63" s="72"/>
      <c r="H63" s="72"/>
    </row>
    <row r="64" spans="1:8" x14ac:dyDescent="0.35">
      <c r="A64" s="72"/>
      <c r="B64" s="72"/>
      <c r="C64" s="72"/>
      <c r="D64" s="72"/>
      <c r="E64" s="72"/>
      <c r="F64" s="72"/>
      <c r="G64" s="72"/>
      <c r="H64" s="72"/>
    </row>
    <row r="65" spans="1:8" ht="15" customHeight="1" x14ac:dyDescent="0.35">
      <c r="A65" s="72" t="s">
        <v>18</v>
      </c>
      <c r="B65" s="72"/>
      <c r="C65" s="72"/>
      <c r="D65" s="72"/>
      <c r="E65" s="72"/>
      <c r="F65" s="73" t="s">
        <v>37</v>
      </c>
      <c r="G65" s="73"/>
      <c r="H65" s="73"/>
    </row>
    <row r="66" spans="1:8" x14ac:dyDescent="0.35">
      <c r="A66" s="72"/>
      <c r="B66" s="72"/>
      <c r="C66" s="72"/>
      <c r="D66" s="72"/>
      <c r="E66" s="72"/>
      <c r="F66" s="73"/>
      <c r="G66" s="73"/>
      <c r="H66" s="73"/>
    </row>
    <row r="67" spans="1:8" x14ac:dyDescent="0.35">
      <c r="A67" s="72"/>
      <c r="B67" s="72"/>
      <c r="C67" s="72"/>
      <c r="D67" s="72"/>
      <c r="E67" s="72"/>
      <c r="F67" s="72"/>
      <c r="G67" s="72"/>
      <c r="H67" s="72"/>
    </row>
  </sheetData>
  <sheetProtection algorithmName="SHA-512" hashValue="5Sgj2XRS3E9r4H9kqNxkGold6LWfIs7jRXCNmx0YmgO6lb1vCZZF4uY17tKDuIZjcr2bBG6/IT8M9TbuKMZPFw==" saltValue="GDosVrsbK7WNsU6CxtnXLQ==" spinCount="100000" sheet="1" objects="1" scenarios="1"/>
  <mergeCells count="17">
    <mergeCell ref="F65:H66"/>
    <mergeCell ref="A9:A11"/>
    <mergeCell ref="A6:H6"/>
    <mergeCell ref="A4:H4"/>
    <mergeCell ref="A12:H12"/>
    <mergeCell ref="G9:G11"/>
    <mergeCell ref="A53:D53"/>
    <mergeCell ref="A54:D54"/>
    <mergeCell ref="A55:D55"/>
    <mergeCell ref="B9:B11"/>
    <mergeCell ref="C9:C11"/>
    <mergeCell ref="D9:D11"/>
    <mergeCell ref="E9:E11"/>
    <mergeCell ref="F9:F11"/>
    <mergeCell ref="H9:H11"/>
    <mergeCell ref="A2:B2"/>
    <mergeCell ref="A1:B1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ignoredErrors>
    <ignoredError sqref="G49:G50 G13:G4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2"/>
  <sheetViews>
    <sheetView workbookViewId="0">
      <selection activeCell="N26" sqref="N26"/>
    </sheetView>
  </sheetViews>
  <sheetFormatPr defaultRowHeight="14.5" x14ac:dyDescent="0.35"/>
  <cols>
    <col min="1" max="1" width="48.26953125" style="1" customWidth="1"/>
    <col min="2" max="2" width="27.453125" style="1" customWidth="1"/>
    <col min="3" max="3" width="29.1796875" style="1" customWidth="1"/>
    <col min="4" max="4" width="30.26953125" style="1" customWidth="1"/>
    <col min="5" max="16384" width="8.7265625" style="1"/>
  </cols>
  <sheetData>
    <row r="1" spans="1:4" x14ac:dyDescent="0.35">
      <c r="A1" s="41" t="s">
        <v>119</v>
      </c>
      <c r="B1" s="41"/>
      <c r="C1" s="13"/>
      <c r="D1" s="14"/>
    </row>
    <row r="2" spans="1:4" x14ac:dyDescent="0.35">
      <c r="A2" s="41"/>
      <c r="B2" s="41"/>
      <c r="C2" s="12"/>
      <c r="D2" s="12"/>
    </row>
    <row r="3" spans="1:4" ht="18.5" x14ac:dyDescent="0.35">
      <c r="A3" s="54" t="s">
        <v>19</v>
      </c>
      <c r="B3" s="54"/>
      <c r="C3" s="54"/>
      <c r="D3" s="54"/>
    </row>
    <row r="4" spans="1:4" x14ac:dyDescent="0.35">
      <c r="A4" s="12"/>
      <c r="B4" s="12"/>
      <c r="C4" s="12"/>
      <c r="D4" s="12"/>
    </row>
    <row r="5" spans="1:4" x14ac:dyDescent="0.35">
      <c r="A5" s="10" t="s">
        <v>4</v>
      </c>
      <c r="B5" s="12"/>
      <c r="C5" s="12"/>
      <c r="D5" s="12"/>
    </row>
    <row r="6" spans="1:4" x14ac:dyDescent="0.35">
      <c r="A6" s="57" t="str">
        <f>'Pr. - Špecifikácia ceny'!A6:H6</f>
        <v>Nákup ochranných pracovných prostriedkov pre potreby Národnej diaľničnej spoločnosti, a.s., časť 3 Pomôcky</v>
      </c>
      <c r="B6" s="57"/>
      <c r="C6" s="57"/>
      <c r="D6" s="57"/>
    </row>
    <row r="7" spans="1:4" x14ac:dyDescent="0.35">
      <c r="A7" s="12"/>
      <c r="B7" s="12"/>
      <c r="C7" s="12"/>
      <c r="D7" s="12"/>
    </row>
    <row r="8" spans="1:4" x14ac:dyDescent="0.35">
      <c r="A8" s="12"/>
      <c r="B8" s="12"/>
      <c r="C8" s="12"/>
      <c r="D8" s="12"/>
    </row>
    <row r="9" spans="1:4" x14ac:dyDescent="0.35">
      <c r="A9" s="10" t="s">
        <v>5</v>
      </c>
      <c r="B9" s="55"/>
      <c r="C9" s="55"/>
      <c r="D9" s="55"/>
    </row>
    <row r="10" spans="1:4" x14ac:dyDescent="0.35">
      <c r="A10" s="11" t="s">
        <v>6</v>
      </c>
      <c r="B10" s="56"/>
      <c r="C10" s="56"/>
      <c r="D10" s="56"/>
    </row>
    <row r="11" spans="1:4" x14ac:dyDescent="0.35">
      <c r="A11" s="11" t="s">
        <v>7</v>
      </c>
      <c r="B11" s="56"/>
      <c r="C11" s="56"/>
      <c r="D11" s="56"/>
    </row>
    <row r="12" spans="1:4" x14ac:dyDescent="0.35">
      <c r="A12" s="11" t="s">
        <v>8</v>
      </c>
      <c r="B12" s="56"/>
      <c r="C12" s="56"/>
      <c r="D12" s="56"/>
    </row>
    <row r="13" spans="1:4" x14ac:dyDescent="0.35">
      <c r="A13" s="11" t="s">
        <v>9</v>
      </c>
      <c r="B13" s="56"/>
      <c r="C13" s="56"/>
      <c r="D13" s="56"/>
    </row>
    <row r="14" spans="1:4" x14ac:dyDescent="0.35">
      <c r="A14" s="11" t="s">
        <v>10</v>
      </c>
      <c r="B14" s="56"/>
      <c r="C14" s="56"/>
      <c r="D14" s="56"/>
    </row>
    <row r="15" spans="1:4" x14ac:dyDescent="0.35">
      <c r="A15" s="11" t="s">
        <v>11</v>
      </c>
      <c r="B15" s="56"/>
      <c r="C15" s="56"/>
      <c r="D15" s="56"/>
    </row>
    <row r="16" spans="1:4" x14ac:dyDescent="0.35">
      <c r="A16" s="12"/>
      <c r="B16" s="12"/>
      <c r="C16" s="12"/>
      <c r="D16" s="12"/>
    </row>
    <row r="17" spans="1:4" x14ac:dyDescent="0.35">
      <c r="A17" s="10" t="s">
        <v>21</v>
      </c>
      <c r="B17" s="12"/>
      <c r="C17" s="12"/>
      <c r="D17" s="12"/>
    </row>
    <row r="18" spans="1:4" ht="15" thickBot="1" x14ac:dyDescent="0.4">
      <c r="A18" s="10"/>
      <c r="B18" s="12"/>
      <c r="C18" s="12"/>
      <c r="D18" s="12"/>
    </row>
    <row r="19" spans="1:4" ht="15" thickBot="1" x14ac:dyDescent="0.4">
      <c r="A19" s="15" t="s">
        <v>12</v>
      </c>
      <c r="B19" s="15" t="s">
        <v>13</v>
      </c>
      <c r="C19" s="16" t="s">
        <v>22</v>
      </c>
      <c r="D19" s="16" t="s">
        <v>14</v>
      </c>
    </row>
    <row r="20" spans="1:4" ht="44" thickBot="1" x14ac:dyDescent="0.4">
      <c r="A20" s="20" t="s">
        <v>23</v>
      </c>
      <c r="B20" s="17">
        <f>'Pr. - Špecifikácia ceny'!E53</f>
        <v>0</v>
      </c>
      <c r="C20" s="18">
        <f>'Pr. - Špecifikácia ceny'!E54</f>
        <v>0</v>
      </c>
      <c r="D20" s="19">
        <f>'Pr. - Špecifikácia ceny'!E55</f>
        <v>0</v>
      </c>
    </row>
    <row r="21" spans="1:4" x14ac:dyDescent="0.35">
      <c r="A21" s="12"/>
      <c r="B21" s="12"/>
      <c r="C21" s="12"/>
      <c r="D21" s="12"/>
    </row>
    <row r="22" spans="1:4" x14ac:dyDescent="0.35">
      <c r="A22" s="10" t="s">
        <v>3</v>
      </c>
      <c r="B22" s="12"/>
      <c r="C22" s="12"/>
      <c r="D22" s="12"/>
    </row>
    <row r="23" spans="1:4" x14ac:dyDescent="0.35">
      <c r="A23" s="72" t="s">
        <v>32</v>
      </c>
      <c r="B23" s="74"/>
      <c r="C23" s="74"/>
      <c r="D23" s="74"/>
    </row>
    <row r="24" spans="1:4" x14ac:dyDescent="0.35">
      <c r="A24" s="74" t="s">
        <v>15</v>
      </c>
      <c r="B24" s="74"/>
      <c r="C24" s="74"/>
      <c r="D24" s="74"/>
    </row>
    <row r="25" spans="1:4" x14ac:dyDescent="0.35">
      <c r="A25" s="74"/>
      <c r="B25" s="74"/>
      <c r="C25" s="74"/>
      <c r="D25" s="74"/>
    </row>
    <row r="26" spans="1:4" x14ac:dyDescent="0.35">
      <c r="A26" s="74" t="s">
        <v>16</v>
      </c>
      <c r="B26" s="74"/>
      <c r="C26" s="74"/>
      <c r="D26" s="74"/>
    </row>
    <row r="27" spans="1:4" x14ac:dyDescent="0.35">
      <c r="A27" s="74"/>
      <c r="B27" s="74"/>
      <c r="C27" s="74"/>
      <c r="D27" s="74"/>
    </row>
    <row r="28" spans="1:4" x14ac:dyDescent="0.35">
      <c r="A28" s="74"/>
      <c r="B28" s="74"/>
      <c r="C28" s="74"/>
      <c r="D28" s="74"/>
    </row>
    <row r="29" spans="1:4" ht="33.75" customHeight="1" x14ac:dyDescent="0.35">
      <c r="A29" s="74"/>
      <c r="B29" s="74"/>
      <c r="C29" s="75" t="s">
        <v>17</v>
      </c>
      <c r="D29" s="75"/>
    </row>
    <row r="30" spans="1:4" x14ac:dyDescent="0.35">
      <c r="A30" s="74"/>
      <c r="B30" s="74"/>
      <c r="C30" s="74"/>
      <c r="D30" s="74"/>
    </row>
    <row r="31" spans="1:4" x14ac:dyDescent="0.35">
      <c r="A31" s="72"/>
      <c r="B31" s="72"/>
      <c r="C31" s="72"/>
      <c r="D31" s="72"/>
    </row>
    <row r="32" spans="1:4" x14ac:dyDescent="0.35">
      <c r="A32" s="76" t="s">
        <v>20</v>
      </c>
      <c r="B32" s="72"/>
      <c r="C32" s="72"/>
      <c r="D32" s="72"/>
    </row>
  </sheetData>
  <sheetProtection algorithmName="SHA-512" hashValue="WGvS26GlgTTToPXFbvPdzw7tBKJqI7qXhvSmPAbdXXVBV+pA2QhL2f7+HFdyKwh5yFaLzpa840qdb7AzIitj1w==" saltValue="AkwgT1EGCgXPIXrTs9FIhg==" spinCount="100000" sheet="1" objects="1" scenarios="1"/>
  <mergeCells count="12">
    <mergeCell ref="A1:B1"/>
    <mergeCell ref="A2:B2"/>
    <mergeCell ref="A3:D3"/>
    <mergeCell ref="C29:D29"/>
    <mergeCell ref="B9:D9"/>
    <mergeCell ref="B10:D10"/>
    <mergeCell ref="B11:D11"/>
    <mergeCell ref="B12:D12"/>
    <mergeCell ref="B13:D13"/>
    <mergeCell ref="B14:D14"/>
    <mergeCell ref="B15:D15"/>
    <mergeCell ref="A6:D6"/>
  </mergeCells>
  <pageMargins left="0.23622047244094491" right="0.23622047244094491" top="0.55118110236220474" bottom="0.55118110236220474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Pr. - Špecifikácia ceny</vt:lpstr>
      <vt:lpstr>Pr. - Návrh na plnenie</vt:lpstr>
    </vt:vector>
  </TitlesOfParts>
  <Company>NDS,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Ročkárová Andrea</dc:creator>
  <cp:lastModifiedBy>Gutek Peter</cp:lastModifiedBy>
  <cp:lastPrinted>2025-03-13T13:01:02Z</cp:lastPrinted>
  <dcterms:created xsi:type="dcterms:W3CDTF">2022-08-24T11:59:58Z</dcterms:created>
  <dcterms:modified xsi:type="dcterms:W3CDTF">2025-10-01T13:00:59Z</dcterms:modified>
</cp:coreProperties>
</file>