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01\cenari\5300\50000\Nákup ochranných prostriedkov komplet\2025\Pripomienky_50200\"/>
    </mc:Choice>
  </mc:AlternateContent>
  <xr:revisionPtr revIDLastSave="0" documentId="13_ncr:1_{3806B6B9-9240-41CD-AD66-24E8179BF250}" xr6:coauthVersionLast="47" xr6:coauthVersionMax="47" xr10:uidLastSave="{00000000-0000-0000-0000-000000000000}"/>
  <bookViews>
    <workbookView xWindow="28680" yWindow="-5715" windowWidth="38640" windowHeight="21240" xr2:uid="{00000000-000D-0000-FFFF-FFFF00000000}"/>
  </bookViews>
  <sheets>
    <sheet name="Pr. - Špecifikácia ceny" sheetId="1" r:id="rId1"/>
    <sheet name="Pr. - Návrh na plnen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H75" i="1" l="1"/>
  <c r="G75" i="1" s="1"/>
  <c r="H27" i="1"/>
  <c r="G27" i="1" s="1"/>
  <c r="H14" i="1"/>
  <c r="G14" i="1" s="1"/>
  <c r="H49" i="1"/>
  <c r="G49" i="1" s="1"/>
  <c r="G48" i="1"/>
  <c r="H48" i="1"/>
  <c r="H59" i="1"/>
  <c r="G59" i="1" s="1"/>
  <c r="H46" i="1"/>
  <c r="G46" i="1" s="1"/>
  <c r="H69" i="1"/>
  <c r="G69" i="1" s="1"/>
  <c r="H21" i="1"/>
  <c r="G21" i="1" s="1"/>
  <c r="H56" i="1"/>
  <c r="G56" i="1" s="1"/>
  <c r="H55" i="1"/>
  <c r="G55" i="1" s="1"/>
  <c r="H43" i="1"/>
  <c r="G43" i="1" s="1"/>
  <c r="H31" i="1"/>
  <c r="G31" i="1" s="1"/>
  <c r="H19" i="1"/>
  <c r="G19" i="1" s="1"/>
  <c r="H63" i="1"/>
  <c r="G63" i="1" s="1"/>
  <c r="H15" i="1"/>
  <c r="G15" i="1" s="1"/>
  <c r="H50" i="1"/>
  <c r="G50" i="1" s="1"/>
  <c r="H37" i="1"/>
  <c r="G37" i="1" s="1"/>
  <c r="H60" i="1"/>
  <c r="G60" i="1" s="1"/>
  <c r="H71" i="1"/>
  <c r="G71" i="1" s="1"/>
  <c r="H23" i="1"/>
  <c r="G23" i="1" s="1"/>
  <c r="H34" i="1"/>
  <c r="G34" i="1" s="1"/>
  <c r="H57" i="1"/>
  <c r="G57" i="1" s="1"/>
  <c r="H68" i="1"/>
  <c r="G68" i="1" s="1"/>
  <c r="H44" i="1"/>
  <c r="G44" i="1" s="1"/>
  <c r="H42" i="1"/>
  <c r="G42" i="1" s="1"/>
  <c r="H30" i="1"/>
  <c r="G30" i="1" s="1"/>
  <c r="H18" i="1"/>
  <c r="G18" i="1" s="1"/>
  <c r="H39" i="1"/>
  <c r="G39" i="1" s="1"/>
  <c r="H38" i="1"/>
  <c r="G38" i="1" s="1"/>
  <c r="H61" i="1"/>
  <c r="G61" i="1" s="1"/>
  <c r="H24" i="1"/>
  <c r="G24" i="1" s="1"/>
  <c r="H35" i="1"/>
  <c r="G35" i="1" s="1"/>
  <c r="H58" i="1"/>
  <c r="G58" i="1" s="1"/>
  <c r="H33" i="1"/>
  <c r="G33" i="1" s="1"/>
  <c r="H20" i="1"/>
  <c r="G20" i="1" s="1"/>
  <c r="H79" i="1"/>
  <c r="G79" i="1" s="1"/>
  <c r="H78" i="1"/>
  <c r="G78" i="1" s="1"/>
  <c r="H54" i="1"/>
  <c r="G54" i="1" s="1"/>
  <c r="H77" i="1"/>
  <c r="G77" i="1" s="1"/>
  <c r="H65" i="1"/>
  <c r="G65" i="1" s="1"/>
  <c r="H53" i="1"/>
  <c r="G53" i="1" s="1"/>
  <c r="H41" i="1"/>
  <c r="G41" i="1" s="1"/>
  <c r="H29" i="1"/>
  <c r="G29" i="1" s="1"/>
  <c r="H17" i="1"/>
  <c r="G17" i="1" s="1"/>
  <c r="H51" i="1"/>
  <c r="G51" i="1" s="1"/>
  <c r="H62" i="1"/>
  <c r="G62" i="1" s="1"/>
  <c r="H26" i="1"/>
  <c r="G26" i="1" s="1"/>
  <c r="H25" i="1"/>
  <c r="G25" i="1" s="1"/>
  <c r="H36" i="1"/>
  <c r="G36" i="1" s="1"/>
  <c r="H47" i="1"/>
  <c r="G47" i="1" s="1"/>
  <c r="H70" i="1"/>
  <c r="G70" i="1" s="1"/>
  <c r="H22" i="1"/>
  <c r="G22" i="1" s="1"/>
  <c r="H45" i="1"/>
  <c r="G45" i="1" s="1"/>
  <c r="H80" i="1"/>
  <c r="G80" i="1" s="1"/>
  <c r="H32" i="1"/>
  <c r="G32" i="1" s="1"/>
  <c r="H67" i="1"/>
  <c r="G67" i="1" s="1"/>
  <c r="H66" i="1"/>
  <c r="G66" i="1" s="1"/>
  <c r="H76" i="1"/>
  <c r="G76" i="1" s="1"/>
  <c r="H64" i="1"/>
  <c r="G64" i="1" s="1"/>
  <c r="H52" i="1"/>
  <c r="G52" i="1" s="1"/>
  <c r="H40" i="1"/>
  <c r="G40" i="1" s="1"/>
  <c r="H28" i="1"/>
  <c r="G28" i="1" s="1"/>
  <c r="H16" i="1"/>
  <c r="G16" i="1" s="1"/>
  <c r="H74" i="1"/>
  <c r="G74" i="1" s="1"/>
  <c r="H73" i="1"/>
  <c r="G73" i="1" s="1"/>
  <c r="H72" i="1"/>
  <c r="G72" i="1" s="1"/>
  <c r="H82" i="1"/>
  <c r="G82" i="1" s="1"/>
  <c r="H81" i="1"/>
  <c r="G81" i="1" s="1"/>
  <c r="A7" i="2"/>
  <c r="F13" i="1" l="1"/>
  <c r="H13" i="1" s="1"/>
  <c r="F83" i="1" l="1"/>
  <c r="E85" i="1" s="1"/>
  <c r="G13" i="1" l="1"/>
  <c r="H83" i="1"/>
  <c r="E87" i="1" s="1"/>
  <c r="E86" i="1" s="1"/>
  <c r="C21" i="2" s="1"/>
  <c r="B21" i="2"/>
  <c r="D21" i="2" l="1"/>
</calcChain>
</file>

<file path=xl/sharedStrings.xml><?xml version="1.0" encoding="utf-8"?>
<sst xmlns="http://schemas.openxmlformats.org/spreadsheetml/2006/main" count="254" uniqueCount="185">
  <si>
    <t xml:space="preserve"> </t>
  </si>
  <si>
    <t>Názov</t>
  </si>
  <si>
    <t>Celková cena bez DPH</t>
  </si>
  <si>
    <t>Poznámka: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</si>
  <si>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</si>
  <si>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</si>
  <si>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</si>
  <si>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</si>
  <si>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</si>
  <si>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</si>
  <si>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</si>
  <si>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</si>
  <si>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 xml:space="preserve">Kritérium </t>
  </si>
  <si>
    <t>Cena celkom v € bez DPH</t>
  </si>
  <si>
    <t>Cena celkom v € s DPH</t>
  </si>
  <si>
    <t>Uchádzač uvedie skutočnosť či je/nie je platcom DPH:  som/nie* som platcom DPH.</t>
  </si>
  <si>
    <t>V ..................................,dňa......................</t>
  </si>
  <si>
    <t>...........................................................
Podpis oprávnenej osoby uchádzača</t>
  </si>
  <si>
    <t>V ...............................................,dňa...............................................</t>
  </si>
  <si>
    <t>NÁVRH NA PLNENIE KRITÉRIÍ</t>
  </si>
  <si>
    <t>*uchádzač označí či je alebo nie je platcom DPH.</t>
  </si>
  <si>
    <t>3.Návrh na plnenie kritérií:</t>
  </si>
  <si>
    <t>DPH v €</t>
  </si>
  <si>
    <t>Uchádzačom navrhovaná celková cena za celý predmet zákazky zahŕňajúca všetky náklady súvisiace s predmetom zákazky vyjadrená v eurách bez DPH.</t>
  </si>
  <si>
    <t>MJ</t>
  </si>
  <si>
    <t>Predpokladané množstvo</t>
  </si>
  <si>
    <t>Jednotková cena za MJ bez DPH</t>
  </si>
  <si>
    <t>Celková cena vrátane DPH</t>
  </si>
  <si>
    <t>Jednotkové ceny sú vrátane všetkých ostatných nákladov spojených s plnením predmetu zákazky v mieste dodania alebo plnenia.</t>
  </si>
  <si>
    <t>Uchádzač vyplňuje žlto označené bunky</t>
  </si>
  <si>
    <t xml:space="preserve">DPH </t>
  </si>
  <si>
    <t xml:space="preserve"> ŠPECIFIKÁCIA CENY</t>
  </si>
  <si>
    <t>Uchádzač vyplňuje žlto označené bunky.</t>
  </si>
  <si>
    <t xml:space="preserve">Cena spolu s DPH </t>
  </si>
  <si>
    <t xml:space="preserve">Cena spolu bez DPH </t>
  </si>
  <si>
    <t>P. č.</t>
  </si>
  <si>
    <t>...........................................................
  Podpis oprávnenej osoby uchádzača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</si>
  <si>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</si>
  <si>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</si>
  <si>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</si>
  <si>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</si>
  <si>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</si>
  <si>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</si>
  <si>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</si>
  <si>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</si>
  <si>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</si>
  <si>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</si>
  <si>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</si>
  <si>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</si>
  <si>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</si>
  <si>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</si>
  <si>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</si>
  <si>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</si>
  <si>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</si>
  <si>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</si>
  <si>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</si>
  <si>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</si>
  <si>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</si>
  <si>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</si>
  <si>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</si>
  <si>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</si>
  <si>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</si>
  <si>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</si>
  <si>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</si>
  <si>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</si>
  <si>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</si>
  <si>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</si>
  <si>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</si>
  <si>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</si>
  <si>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</si>
  <si>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</si>
  <si>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</si>
  <si>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</si>
  <si>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</si>
  <si>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</si>
  <si>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</si>
  <si>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</si>
  <si>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</si>
  <si>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</si>
  <si>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</si>
  <si>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</si>
  <si>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</si>
  <si>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</si>
  <si>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</si>
  <si>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</si>
  <si>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</si>
  <si>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</si>
  <si>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</si>
  <si>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</si>
  <si>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</si>
  <si>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</si>
  <si>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</si>
  <si>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</si>
  <si>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</si>
  <si>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</si>
  <si>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</si>
  <si>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</si>
  <si>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</si>
  <si>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</si>
  <si>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</si>
  <si>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</si>
  <si>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</si>
  <si>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 xml:space="preserve">Ochranná čiapka pletená zimná oranžová výstražná </t>
  </si>
  <si>
    <t>Ochranná čiapka so šiltom oranžová výstražná</t>
  </si>
  <si>
    <t>Ochranná šatka reflexná</t>
  </si>
  <si>
    <t>Ochranná čiapka alebo šatka kuchárska</t>
  </si>
  <si>
    <t>Ochranná kukla zateplená pod prilbu</t>
  </si>
  <si>
    <t>Ochranné rukavice päťprstové proti mechanickým vplyvom - letné</t>
  </si>
  <si>
    <t>Ochranné rukavice päťprstové proti mechanickým vplyvom - zimné</t>
  </si>
  <si>
    <t>Ochranné rukavice päťprstové proti vysokým teplotám do 300 °C</t>
  </si>
  <si>
    <t>Ochranné rukavice pre prácu s mokrými predmetmi</t>
  </si>
  <si>
    <t>Ochranné rukavice zateplené nepremokavé</t>
  </si>
  <si>
    <t>Ochranné rukavice pre prácu s biologickými materiálmi (odber vzoriek)</t>
  </si>
  <si>
    <t>Ochranné rukavice päťprstové proti mechanickým vplyvom na jemné montážne práce</t>
  </si>
  <si>
    <t>Ochranné rukavice jednorazové latexové pudrované</t>
  </si>
  <si>
    <t>Ochranné rukavice antivibračné</t>
  </si>
  <si>
    <t>Ochranné rukavice dielektrické</t>
  </si>
  <si>
    <t>Tepelnoizolačné vložky do dielektrických rukavíc</t>
  </si>
  <si>
    <t>Ochranné rukavice zváračské s manžetou</t>
  </si>
  <si>
    <t>Ochranné rukavice päťprstové gumené</t>
  </si>
  <si>
    <t>Ochranné rukavice na ochranu pred chemickými látkami (kyseliny, žieraviny)</t>
  </si>
  <si>
    <t>Ochranné rukávniky zváračské</t>
  </si>
  <si>
    <t>Obličkový pás</t>
  </si>
  <si>
    <t>Ochranná zástera proti chemickým látkam</t>
  </si>
  <si>
    <t>Ochranná zástera biela kuchárska</t>
  </si>
  <si>
    <t>Zástera pracovná proti nečistotám - šedá</t>
  </si>
  <si>
    <t>Ochranná bunda letná – šedá (pre činnosti, ktoré sa nevykonávajú na cestách)</t>
  </si>
  <si>
    <t>Ochranná bunda ¾ zimná zateplená – šedá (pre činnosti, ktoré sa nevykonávajú na cestách)</t>
  </si>
  <si>
    <t>Ochranné nohavice letné – šedé s náprsenkou (pre činnosti, ktoré sa nevykonávajú na cestách)</t>
  </si>
  <si>
    <t>Ochranné nohavice letné – šedé do pása (pre činnosti, ktoré sa nevykonávajú na cestách)</t>
  </si>
  <si>
    <t>Výstražná vesta oranžová s reflexnými pásmi</t>
  </si>
  <si>
    <t>Výstražná vesta oranžová s reflexnými pásmi (manažérska)</t>
  </si>
  <si>
    <t>Termobielizeň - letná</t>
  </si>
  <si>
    <t>Termobielizeň - zimná</t>
  </si>
  <si>
    <t>Ochranná kombinéza jednorazová – overal (splaškové vody, postrek vegetácie)</t>
  </si>
  <si>
    <t>Ochranná kombinéza jednorazová – overal proti prachu a kvapalnému postreku - vysokoviditelná</t>
  </si>
  <si>
    <t>Tričko s krátkym rukávom oranžové výstražné s reflexnými pásmi</t>
  </si>
  <si>
    <t>Ochranný plášť  pracovný proti prachu a iným nečistotám</t>
  </si>
  <si>
    <t>Ochranná zástera zváračská kožená odolná proti prepáleniu</t>
  </si>
  <si>
    <t>Ochranný odev zváračský - dvojdielny</t>
  </si>
  <si>
    <t>Pracovné nohavice biele</t>
  </si>
  <si>
    <t xml:space="preserve">Pracovné nohavice šedé </t>
  </si>
  <si>
    <t>Ochranný odev kuchárska blúza (rondon)</t>
  </si>
  <si>
    <t>Ochranný odev kuchárske biele nohavice</t>
  </si>
  <si>
    <t>Tričko s krátkym rukávom - biele</t>
  </si>
  <si>
    <t>Ochranná zástera (stolárska)</t>
  </si>
  <si>
    <t>Celotelový kožený ochranný odev používaný pri otryskávaní</t>
  </si>
  <si>
    <t>ks</t>
  </si>
  <si>
    <t>pár</t>
  </si>
  <si>
    <t>66.</t>
  </si>
  <si>
    <t>Výstražná vesta oranžová s reflexnými pásmi a osvetlením</t>
  </si>
  <si>
    <t>Bunda softshell oranžovo - žltá  výstražná s reflexnými pásmi</t>
  </si>
  <si>
    <t>Reflexná mikina oranžovo - žltá  výstražná s reflexnými pásmi</t>
  </si>
  <si>
    <t>Ochranná bunda letná oranžovo - žltá výstražná s reflexnými pásmi</t>
  </si>
  <si>
    <t>Ochranná bunda do dažďa – oranžovo - žltá výstražná s reflexnými pásmi</t>
  </si>
  <si>
    <t>Ochranná bunda antistatická, nehorľavá, oranžovo – žltá  výstražná s reflexnými pásmi</t>
  </si>
  <si>
    <t>Ochranné nohavice letné – oranžovo - žlté výstražné s reflexnými pásmi s náprsenkou</t>
  </si>
  <si>
    <t>Ochranné nohavice letné – oranžovo - žlté výstražné s reflexnými pásmi do pása</t>
  </si>
  <si>
    <t xml:space="preserve">Ochranné nohavice zimné zateplené – oranžovo - žlté výstražné s reflexnými pásmi s náprsenkou </t>
  </si>
  <si>
    <t>Ochranné nohavice zimné zateplené – oranžovo - žlté výstražné s reflexnými pásmi do pása</t>
  </si>
  <si>
    <t>Ochranné nohavice antistatické  – oranžovo - žlté výstražné s reflexnými pásmi do pása</t>
  </si>
  <si>
    <t>Tričko s dlhým rukávom oranžovo - žlté výstražné s reflexnými pásmi</t>
  </si>
  <si>
    <t>Tričko s krátkym rukávom - šedé</t>
  </si>
  <si>
    <t>Tričko s dlhým rukávom - šedé</t>
  </si>
  <si>
    <t>Ochranná bunda pilčícka s protiporezovou ochranou  oranžovo - žltá výstražná s reflexnými pásmi</t>
  </si>
  <si>
    <t>Ochranné nohavice pilčícke s protiporezovou ochranou – oranžovo - žlté výstražné s reflexnými pásmi s náprsenkou</t>
  </si>
  <si>
    <t>Polokošeľa s krátkym rukávom</t>
  </si>
  <si>
    <t>Polokošeľa s dlhým rukávom</t>
  </si>
  <si>
    <t>Bunda softshell modrá</t>
  </si>
  <si>
    <t>Ochranná čiapka pletená zimná, tmavomodrá</t>
  </si>
  <si>
    <t>Ochranná čiapka so šiltom, tmavomodrá výstražná</t>
  </si>
  <si>
    <t>67.</t>
  </si>
  <si>
    <t>68.</t>
  </si>
  <si>
    <t>69.</t>
  </si>
  <si>
    <t>70.</t>
  </si>
  <si>
    <t>Ochranné nohavice letné – tmavomodré do pása</t>
  </si>
  <si>
    <t>Zároveň Príloha č. 2 v Rámcovej dohode</t>
  </si>
  <si>
    <t>Ochranná pilotná bunda zimná zateplená – oranžovo - žltá výstražná s reflexnými pásmi</t>
  </si>
  <si>
    <t>Ochranná ¾ bunda zimná zateplená – oranžovo - žltá výstražná s reflexnými pásmi</t>
  </si>
  <si>
    <t>Ochranné nepremokavé nohavice do dažďa – oranžovo-žlté výstražné s reflexnými pásmi</t>
  </si>
  <si>
    <t>DPH 23%</t>
  </si>
  <si>
    <t>Nákup ochranných pracovných prostriedkov pre potreby Národnej diaľničnej spoločnosti, a.s., časť 1 Odevy</t>
  </si>
  <si>
    <t>Zároveň Príloha č. 2 k Rámcovej dohode</t>
  </si>
  <si>
    <t>Príloha č.1 k časti B.2 - Špecifikácia ceny - Časť č. 1 - Odevy</t>
  </si>
  <si>
    <t>Príloha č.1 k časti A.2 - Časť č. 1 - Odevy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</si>
</sst>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44" fontId="0" fillId="0" borderId="8" xfId="0" applyNumberFormat="1" applyBorder="1" applyProtection="1"/>
    <xf numFmtId="44" fontId="0" fillId="0" borderId="3" xfId="0" applyNumberFormat="1" applyBorder="1" applyProtection="1"/>
    <xf numFmtId="0" fontId="2" fillId="0" borderId="0" xfId="0" applyFont="1" applyAlignment="1" applyProtection="1"/>
    <xf numFmtId="0" fontId="0" fillId="0" borderId="6" xfId="0" applyBorder="1" applyAlignment="1" applyProtection="1"/>
    <xf numFmtId="0" fontId="0" fillId="0" borderId="0" xfId="0" applyAlignment="1" applyProtection="1"/>
    <xf numFmtId="0" fontId="0" fillId="0" borderId="0" xfId="0" applyFill="1" applyAlignment="1" applyProtection="1"/>
    <xf numFmtId="0" fontId="6" fillId="0" borderId="0" xfId="0" applyFont="1" applyFill="1" applyAlignment="1" applyProtection="1">
      <alignment horizontal="right"/>
    </xf>
    <xf numFmtId="0" fontId="0" fillId="0" borderId="9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44" fontId="0" fillId="3" borderId="9" xfId="0" applyNumberFormat="1" applyFill="1" applyBorder="1" applyAlignment="1" applyProtection="1">
      <alignment vertical="center"/>
    </xf>
    <xf numFmtId="44" fontId="0" fillId="3" borderId="8" xfId="0" applyNumberFormat="1" applyFill="1" applyBorder="1" applyAlignment="1" applyProtection="1">
      <alignment vertical="center"/>
    </xf>
    <xf numFmtId="44" fontId="0" fillId="0" borderId="8" xfId="0" applyNumberFormat="1" applyBorder="1" applyAlignment="1" applyProtection="1">
      <alignment vertical="center"/>
    </xf>
    <xf numFmtId="0" fontId="0" fillId="5" borderId="1" xfId="0" applyFill="1" applyBorder="1" applyAlignment="1" applyProtection="1">
      <alignment horizontal="left" vertical="center" wrapText="1"/>
    </xf>
    <xf numFmtId="44" fontId="2" fillId="0" borderId="8" xfId="0" applyNumberFormat="1" applyFont="1" applyBorder="1" applyProtection="1"/>
    <xf numFmtId="0" fontId="0" fillId="4" borderId="2" xfId="0" applyFill="1" applyBorder="1" applyAlignment="1" applyProtection="1">
      <alignment horizontal="center"/>
    </xf>
    <xf numFmtId="4" fontId="0" fillId="4" borderId="2" xfId="0" applyNumberFormat="1" applyFill="1" applyBorder="1" applyAlignment="1" applyProtection="1">
      <alignment horizontal="center"/>
    </xf>
    <xf numFmtId="44" fontId="0" fillId="4" borderId="2" xfId="2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left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center" vertical="center"/>
    </xf>
    <xf numFmtId="0" fontId="4" fillId="0" borderId="0" xfId="0" applyFont="1" applyAlignment="1" applyProtection="1"/>
    <xf numFmtId="0" fontId="0" fillId="0" borderId="9" xfId="0" applyBorder="1" applyAlignment="1" applyProtection="1"/>
    <xf numFmtId="49" fontId="5" fillId="0" borderId="4" xfId="0" applyNumberFormat="1" applyFont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 wrapText="1"/>
    </xf>
    <xf numFmtId="49" fontId="0" fillId="0" borderId="14" xfId="0" applyNumberFormat="1" applyBorder="1" applyAlignment="1" applyProtection="1">
      <alignment horizontal="center" vertical="center" wrapText="1"/>
    </xf>
    <xf numFmtId="0" fontId="2" fillId="0" borderId="9" xfId="0" applyFont="1" applyBorder="1" applyAlignment="1" applyProtection="1"/>
    <xf numFmtId="0" fontId="2" fillId="0" borderId="10" xfId="0" applyFont="1" applyBorder="1" applyAlignment="1" applyProtection="1"/>
    <xf numFmtId="0" fontId="2" fillId="0" borderId="11" xfId="0" applyFont="1" applyBorder="1" applyAlignment="1" applyProtection="1"/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0" fillId="2" borderId="6" xfId="0" applyFill="1" applyBorder="1" applyAlignment="1" applyProtection="1">
      <alignment horizontal="left"/>
      <protection locked="0"/>
    </xf>
    <xf numFmtId="0" fontId="0" fillId="5" borderId="0" xfId="0" applyFont="1" applyFill="1" applyAlignment="1" applyProtection="1">
      <alignment horizontal="left"/>
    </xf>
    <xf numFmtId="44" fontId="0" fillId="0" borderId="4" xfId="2" applyNumberFormat="1" applyFont="1" applyBorder="1" applyAlignment="1" applyProtection="1">
      <alignment horizontal="center"/>
    </xf>
    <xf numFmtId="44" fontId="0" fillId="0" borderId="5" xfId="2" applyNumberFormat="1" applyFont="1" applyBorder="1" applyProtection="1"/>
    <xf numFmtId="44" fontId="0" fillId="0" borderId="6" xfId="2" applyNumberFormat="1" applyFont="1" applyBorder="1" applyAlignment="1" applyProtection="1">
      <alignment horizontal="center"/>
    </xf>
    <xf numFmtId="44" fontId="0" fillId="0" borderId="21" xfId="2" applyNumberFormat="1" applyFont="1" applyBorder="1" applyProtection="1"/>
    <xf numFmtId="44" fontId="0" fillId="4" borderId="2" xfId="2" applyNumberFormat="1" applyFont="1" applyFill="1" applyBorder="1" applyAlignment="1" applyProtection="1">
      <alignment horizontal="center"/>
    </xf>
    <xf numFmtId="44" fontId="0" fillId="4" borderId="2" xfId="1" applyNumberFormat="1" applyFont="1" applyFill="1" applyBorder="1" applyAlignment="1" applyProtection="1">
      <alignment horizontal="center"/>
    </xf>
    <xf numFmtId="44" fontId="0" fillId="4" borderId="12" xfId="2" applyNumberFormat="1" applyFont="1" applyFill="1" applyBorder="1" applyProtection="1"/>
    <xf numFmtId="0" fontId="0" fillId="0" borderId="10" xfId="0" applyBorder="1" applyAlignment="1" applyProtection="1"/>
    <xf numFmtId="0" fontId="0" fillId="0" borderId="11" xfId="0" applyBorder="1" applyAlignment="1" applyProtection="1"/>
    <xf numFmtId="0" fontId="8" fillId="0" borderId="7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 wrapText="1"/>
    </xf>
    <xf numFmtId="44" fontId="0" fillId="0" borderId="4" xfId="3" applyNumberFormat="1" applyFon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44" fontId="0" fillId="0" borderId="6" xfId="3" applyNumberFormat="1" applyFont="1" applyFill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vertical="center"/>
    </xf>
    <xf numFmtId="0" fontId="0" fillId="4" borderId="18" xfId="0" applyFill="1" applyBorder="1" applyProtection="1"/>
    <xf numFmtId="4" fontId="0" fillId="2" borderId="4" xfId="0" applyNumberFormat="1" applyFill="1" applyBorder="1" applyAlignment="1" applyProtection="1">
      <protection locked="0"/>
    </xf>
    <xf numFmtId="4" fontId="0" fillId="2" borderId="20" xfId="0" applyNumberFormat="1" applyFill="1" applyBorder="1" applyAlignment="1" applyProtection="1">
      <protection locked="0"/>
    </xf>
    <xf numFmtId="4" fontId="0" fillId="2" borderId="6" xfId="0" applyNumberFormat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4">
    <cellStyle name="Čiarka" xfId="3" builtinId="3"/>
    <cellStyle name="Mena 2" xfId="2" xr:uid="{00000000-0005-0000-0000-000001000000}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zoomScale="85" zoomScaleNormal="85" zoomScaleSheetLayoutView="90" workbookViewId="0">
      <selection activeCell="P77" sqref="P77"/>
    </sheetView>
  </sheetViews>
  <sheetFormatPr defaultRowHeight="14.5" x14ac:dyDescent="0.35"/>
  <cols>
    <col min="1" max="1" width="8.7265625" style="1"/>
    <col min="2" max="2" width="111.26953125" style="1" customWidth="1"/>
    <col min="3" max="3" width="10.7265625" style="1" customWidth="1"/>
    <col min="4" max="4" width="13.7265625" style="1" customWidth="1"/>
    <col min="5" max="5" width="16.7265625" style="1" customWidth="1"/>
    <col min="6" max="8" width="18.7265625" style="1" customWidth="1"/>
    <col min="9" max="16384" width="8.7265625" style="1"/>
  </cols>
  <sheetData>
    <row r="1" spans="1:8" x14ac:dyDescent="0.35">
      <c r="A1" s="41" t="s">
        <v>183</v>
      </c>
      <c r="B1" s="41"/>
      <c r="G1" s="1" t="s">
        <v>0</v>
      </c>
    </row>
    <row r="2" spans="1:8" x14ac:dyDescent="0.35">
      <c r="A2" s="41" t="s">
        <v>182</v>
      </c>
      <c r="B2" s="41"/>
    </row>
    <row r="3" spans="1:8" x14ac:dyDescent="0.35">
      <c r="C3" s="6"/>
      <c r="D3" s="6"/>
      <c r="E3" s="6"/>
      <c r="F3" s="6"/>
      <c r="G3" s="6"/>
      <c r="H3" s="7"/>
    </row>
    <row r="4" spans="1:8" ht="21" x14ac:dyDescent="0.5">
      <c r="A4" s="30" t="s">
        <v>31</v>
      </c>
      <c r="B4" s="30"/>
      <c r="C4" s="30"/>
      <c r="D4" s="30"/>
      <c r="E4" s="30"/>
      <c r="F4" s="30"/>
      <c r="G4" s="30"/>
      <c r="H4" s="30"/>
    </row>
    <row r="5" spans="1:8" ht="18.5" x14ac:dyDescent="0.45">
      <c r="B5" s="2"/>
      <c r="C5" s="2"/>
      <c r="D5" s="2"/>
      <c r="E5" s="2"/>
      <c r="F5" s="2"/>
      <c r="G5" s="2"/>
      <c r="H5" s="2"/>
    </row>
    <row r="6" spans="1:8" ht="21" x14ac:dyDescent="0.35">
      <c r="A6" s="29" t="s">
        <v>181</v>
      </c>
      <c r="B6" s="29"/>
      <c r="C6" s="29"/>
      <c r="D6" s="29"/>
      <c r="E6" s="29"/>
      <c r="F6" s="29"/>
      <c r="G6" s="29"/>
      <c r="H6" s="29"/>
    </row>
    <row r="7" spans="1:8" x14ac:dyDescent="0.35">
      <c r="B7" s="3"/>
      <c r="C7" s="4"/>
      <c r="D7" s="4"/>
      <c r="E7" s="4"/>
      <c r="F7" s="5"/>
      <c r="G7" s="5"/>
      <c r="H7" s="5"/>
    </row>
    <row r="8" spans="1:8" ht="15" thickBot="1" x14ac:dyDescent="0.4">
      <c r="B8" s="3"/>
      <c r="C8" s="4"/>
      <c r="D8" s="4"/>
      <c r="E8" s="4"/>
      <c r="F8" s="5"/>
      <c r="G8" s="5"/>
      <c r="H8" s="5"/>
    </row>
    <row r="9" spans="1:8" x14ac:dyDescent="0.35">
      <c r="A9" s="26" t="s">
        <v>35</v>
      </c>
      <c r="B9" s="38" t="s">
        <v>1</v>
      </c>
      <c r="C9" s="38" t="s">
        <v>24</v>
      </c>
      <c r="D9" s="38" t="s">
        <v>25</v>
      </c>
      <c r="E9" s="38" t="s">
        <v>26</v>
      </c>
      <c r="F9" s="38" t="s">
        <v>2</v>
      </c>
      <c r="G9" s="32" t="s">
        <v>180</v>
      </c>
      <c r="H9" s="42" t="s">
        <v>27</v>
      </c>
    </row>
    <row r="10" spans="1:8" x14ac:dyDescent="0.35">
      <c r="A10" s="27"/>
      <c r="B10" s="39"/>
      <c r="C10" s="39"/>
      <c r="D10" s="39"/>
      <c r="E10" s="39"/>
      <c r="F10" s="39"/>
      <c r="G10" s="33"/>
      <c r="H10" s="43"/>
    </row>
    <row r="11" spans="1:8" ht="27.75" customHeight="1" thickBot="1" x14ac:dyDescent="0.4">
      <c r="A11" s="28"/>
      <c r="B11" s="40"/>
      <c r="C11" s="40"/>
      <c r="D11" s="40"/>
      <c r="E11" s="40"/>
      <c r="F11" s="40"/>
      <c r="G11" s="34"/>
      <c r="H11" s="44"/>
    </row>
    <row r="12" spans="1:8" ht="15" thickBot="1" x14ac:dyDescent="0.4">
      <c r="A12" s="31"/>
      <c r="B12" s="56"/>
      <c r="C12" s="56"/>
      <c r="D12" s="56"/>
      <c r="E12" s="56"/>
      <c r="F12" s="56"/>
      <c r="G12" s="56"/>
      <c r="H12" s="57"/>
    </row>
    <row r="13" spans="1:8" x14ac:dyDescent="0.35">
      <c r="A13" s="58" t="s">
        <v>37</v>
      </c>
      <c r="B13" s="59" t="s">
        <v>102</v>
      </c>
      <c r="C13" s="60" t="s">
        <v>147</v>
      </c>
      <c r="D13" s="60">
        <v>2145</v>
      </c>
      <c r="E13" s="71"/>
      <c r="F13" s="49">
        <f t="shared" ref="F13:F81" si="0">ROUND(E13,2)*D13</f>
        <v>0</v>
      </c>
      <c r="G13" s="61">
        <f>SUM(H13-F13)</f>
        <v>0</v>
      </c>
      <c r="H13" s="50">
        <f>SUM(F13*1.23)</f>
        <v>0</v>
      </c>
    </row>
    <row r="14" spans="1:8" x14ac:dyDescent="0.35">
      <c r="A14" s="62" t="s">
        <v>38</v>
      </c>
      <c r="B14" s="63" t="s">
        <v>169</v>
      </c>
      <c r="C14" s="64" t="s">
        <v>147</v>
      </c>
      <c r="D14" s="64">
        <v>400</v>
      </c>
      <c r="E14" s="72"/>
      <c r="F14" s="51">
        <f t="shared" si="0"/>
        <v>0</v>
      </c>
      <c r="G14" s="65">
        <f t="shared" ref="G14:G77" si="1">SUM(H14-F14)</f>
        <v>0</v>
      </c>
      <c r="H14" s="52">
        <f t="shared" ref="H14:H77" si="2">SUM(F14*1.23)</f>
        <v>0</v>
      </c>
    </row>
    <row r="15" spans="1:8" x14ac:dyDescent="0.35">
      <c r="A15" s="66" t="s">
        <v>39</v>
      </c>
      <c r="B15" s="67" t="s">
        <v>103</v>
      </c>
      <c r="C15" s="68" t="s">
        <v>147</v>
      </c>
      <c r="D15" s="68">
        <v>2731</v>
      </c>
      <c r="E15" s="73"/>
      <c r="F15" s="51">
        <f t="shared" si="0"/>
        <v>0</v>
      </c>
      <c r="G15" s="65">
        <f t="shared" si="1"/>
        <v>0</v>
      </c>
      <c r="H15" s="52">
        <f t="shared" si="2"/>
        <v>0</v>
      </c>
    </row>
    <row r="16" spans="1:8" x14ac:dyDescent="0.35">
      <c r="A16" s="66" t="s">
        <v>40</v>
      </c>
      <c r="B16" s="67" t="s">
        <v>170</v>
      </c>
      <c r="C16" s="68" t="s">
        <v>147</v>
      </c>
      <c r="D16" s="68">
        <v>800</v>
      </c>
      <c r="E16" s="73"/>
      <c r="F16" s="51">
        <f t="shared" si="0"/>
        <v>0</v>
      </c>
      <c r="G16" s="65">
        <f t="shared" si="1"/>
        <v>0</v>
      </c>
      <c r="H16" s="52">
        <f t="shared" si="2"/>
        <v>0</v>
      </c>
    </row>
    <row r="17" spans="1:8" x14ac:dyDescent="0.35">
      <c r="A17" s="66" t="s">
        <v>41</v>
      </c>
      <c r="B17" s="67" t="s">
        <v>104</v>
      </c>
      <c r="C17" s="68" t="s">
        <v>147</v>
      </c>
      <c r="D17" s="68">
        <v>1615</v>
      </c>
      <c r="E17" s="73"/>
      <c r="F17" s="51">
        <f t="shared" si="0"/>
        <v>0</v>
      </c>
      <c r="G17" s="65">
        <f t="shared" si="1"/>
        <v>0</v>
      </c>
      <c r="H17" s="52">
        <f t="shared" si="2"/>
        <v>0</v>
      </c>
    </row>
    <row r="18" spans="1:8" x14ac:dyDescent="0.35">
      <c r="A18" s="66" t="s">
        <v>42</v>
      </c>
      <c r="B18" s="67" t="s">
        <v>105</v>
      </c>
      <c r="C18" s="68" t="s">
        <v>147</v>
      </c>
      <c r="D18" s="68">
        <v>17</v>
      </c>
      <c r="E18" s="73"/>
      <c r="F18" s="51">
        <f t="shared" si="0"/>
        <v>0</v>
      </c>
      <c r="G18" s="65">
        <f t="shared" si="1"/>
        <v>0</v>
      </c>
      <c r="H18" s="52">
        <f t="shared" si="2"/>
        <v>0</v>
      </c>
    </row>
    <row r="19" spans="1:8" x14ac:dyDescent="0.35">
      <c r="A19" s="66" t="s">
        <v>43</v>
      </c>
      <c r="B19" s="67" t="s">
        <v>106</v>
      </c>
      <c r="C19" s="68" t="s">
        <v>147</v>
      </c>
      <c r="D19" s="68">
        <v>1029</v>
      </c>
      <c r="E19" s="73"/>
      <c r="F19" s="51">
        <f t="shared" si="0"/>
        <v>0</v>
      </c>
      <c r="G19" s="65">
        <f t="shared" si="1"/>
        <v>0</v>
      </c>
      <c r="H19" s="52">
        <f t="shared" si="2"/>
        <v>0</v>
      </c>
    </row>
    <row r="20" spans="1:8" x14ac:dyDescent="0.35">
      <c r="A20" s="66" t="s">
        <v>44</v>
      </c>
      <c r="B20" s="67" t="s">
        <v>107</v>
      </c>
      <c r="C20" s="68" t="s">
        <v>148</v>
      </c>
      <c r="D20" s="68">
        <v>33710</v>
      </c>
      <c r="E20" s="73"/>
      <c r="F20" s="51">
        <f t="shared" si="0"/>
        <v>0</v>
      </c>
      <c r="G20" s="65">
        <f t="shared" si="1"/>
        <v>0</v>
      </c>
      <c r="H20" s="52">
        <f t="shared" si="2"/>
        <v>0</v>
      </c>
    </row>
    <row r="21" spans="1:8" x14ac:dyDescent="0.35">
      <c r="A21" s="66" t="s">
        <v>45</v>
      </c>
      <c r="B21" s="67" t="s">
        <v>108</v>
      </c>
      <c r="C21" s="68" t="s">
        <v>148</v>
      </c>
      <c r="D21" s="68">
        <v>17366</v>
      </c>
      <c r="E21" s="73"/>
      <c r="F21" s="51">
        <f t="shared" si="0"/>
        <v>0</v>
      </c>
      <c r="G21" s="65">
        <f t="shared" si="1"/>
        <v>0</v>
      </c>
      <c r="H21" s="52">
        <f t="shared" si="2"/>
        <v>0</v>
      </c>
    </row>
    <row r="22" spans="1:8" x14ac:dyDescent="0.35">
      <c r="A22" s="66" t="s">
        <v>46</v>
      </c>
      <c r="B22" s="67" t="s">
        <v>109</v>
      </c>
      <c r="C22" s="68" t="s">
        <v>148</v>
      </c>
      <c r="D22" s="68">
        <v>576</v>
      </c>
      <c r="E22" s="73"/>
      <c r="F22" s="51">
        <f t="shared" si="0"/>
        <v>0</v>
      </c>
      <c r="G22" s="65">
        <f t="shared" si="1"/>
        <v>0</v>
      </c>
      <c r="H22" s="52">
        <f t="shared" si="2"/>
        <v>0</v>
      </c>
    </row>
    <row r="23" spans="1:8" x14ac:dyDescent="0.35">
      <c r="A23" s="66" t="s">
        <v>47</v>
      </c>
      <c r="B23" s="67" t="s">
        <v>110</v>
      </c>
      <c r="C23" s="68" t="s">
        <v>148</v>
      </c>
      <c r="D23" s="68">
        <v>11219</v>
      </c>
      <c r="E23" s="73"/>
      <c r="F23" s="51">
        <f t="shared" si="0"/>
        <v>0</v>
      </c>
      <c r="G23" s="65">
        <f t="shared" si="1"/>
        <v>0</v>
      </c>
      <c r="H23" s="52">
        <f t="shared" si="2"/>
        <v>0</v>
      </c>
    </row>
    <row r="24" spans="1:8" x14ac:dyDescent="0.35">
      <c r="A24" s="66" t="s">
        <v>48</v>
      </c>
      <c r="B24" s="67" t="s">
        <v>111</v>
      </c>
      <c r="C24" s="68" t="s">
        <v>148</v>
      </c>
      <c r="D24" s="68">
        <v>6775</v>
      </c>
      <c r="E24" s="73"/>
      <c r="F24" s="51">
        <f t="shared" si="0"/>
        <v>0</v>
      </c>
      <c r="G24" s="65">
        <f t="shared" si="1"/>
        <v>0</v>
      </c>
      <c r="H24" s="52">
        <f t="shared" si="2"/>
        <v>0</v>
      </c>
    </row>
    <row r="25" spans="1:8" x14ac:dyDescent="0.35">
      <c r="A25" s="66" t="s">
        <v>49</v>
      </c>
      <c r="B25" s="69" t="s">
        <v>112</v>
      </c>
      <c r="C25" s="68" t="s">
        <v>148</v>
      </c>
      <c r="D25" s="68">
        <v>2610</v>
      </c>
      <c r="E25" s="73"/>
      <c r="F25" s="51">
        <f t="shared" si="0"/>
        <v>0</v>
      </c>
      <c r="G25" s="65">
        <f t="shared" si="1"/>
        <v>0</v>
      </c>
      <c r="H25" s="52">
        <f t="shared" si="2"/>
        <v>0</v>
      </c>
    </row>
    <row r="26" spans="1:8" x14ac:dyDescent="0.35">
      <c r="A26" s="66" t="s">
        <v>50</v>
      </c>
      <c r="B26" s="69" t="s">
        <v>113</v>
      </c>
      <c r="C26" s="68" t="s">
        <v>148</v>
      </c>
      <c r="D26" s="68">
        <v>18855</v>
      </c>
      <c r="E26" s="73"/>
      <c r="F26" s="51">
        <f t="shared" si="0"/>
        <v>0</v>
      </c>
      <c r="G26" s="65">
        <f t="shared" si="1"/>
        <v>0</v>
      </c>
      <c r="H26" s="52">
        <f t="shared" si="2"/>
        <v>0</v>
      </c>
    </row>
    <row r="27" spans="1:8" x14ac:dyDescent="0.35">
      <c r="A27" s="66" t="s">
        <v>51</v>
      </c>
      <c r="B27" s="67" t="s">
        <v>114</v>
      </c>
      <c r="C27" s="68" t="s">
        <v>148</v>
      </c>
      <c r="D27" s="68">
        <v>45740</v>
      </c>
      <c r="E27" s="73"/>
      <c r="F27" s="51">
        <f t="shared" si="0"/>
        <v>0</v>
      </c>
      <c r="G27" s="65">
        <f t="shared" si="1"/>
        <v>0</v>
      </c>
      <c r="H27" s="52">
        <f t="shared" si="2"/>
        <v>0</v>
      </c>
    </row>
    <row r="28" spans="1:8" x14ac:dyDescent="0.35">
      <c r="A28" s="66" t="s">
        <v>52</v>
      </c>
      <c r="B28" s="67" t="s">
        <v>115</v>
      </c>
      <c r="C28" s="68" t="s">
        <v>148</v>
      </c>
      <c r="D28" s="68">
        <v>3211</v>
      </c>
      <c r="E28" s="73"/>
      <c r="F28" s="51">
        <f t="shared" si="0"/>
        <v>0</v>
      </c>
      <c r="G28" s="65">
        <f t="shared" si="1"/>
        <v>0</v>
      </c>
      <c r="H28" s="52">
        <f t="shared" si="2"/>
        <v>0</v>
      </c>
    </row>
    <row r="29" spans="1:8" x14ac:dyDescent="0.35">
      <c r="A29" s="66" t="s">
        <v>53</v>
      </c>
      <c r="B29" s="67" t="s">
        <v>116</v>
      </c>
      <c r="C29" s="68" t="s">
        <v>148</v>
      </c>
      <c r="D29" s="68">
        <v>687</v>
      </c>
      <c r="E29" s="73"/>
      <c r="F29" s="51">
        <f t="shared" si="0"/>
        <v>0</v>
      </c>
      <c r="G29" s="65">
        <f t="shared" si="1"/>
        <v>0</v>
      </c>
      <c r="H29" s="52">
        <f t="shared" si="2"/>
        <v>0</v>
      </c>
    </row>
    <row r="30" spans="1:8" x14ac:dyDescent="0.35">
      <c r="A30" s="66" t="s">
        <v>54</v>
      </c>
      <c r="B30" s="67" t="s">
        <v>117</v>
      </c>
      <c r="C30" s="68" t="s">
        <v>148</v>
      </c>
      <c r="D30" s="68">
        <v>638</v>
      </c>
      <c r="E30" s="73"/>
      <c r="F30" s="51">
        <f t="shared" si="0"/>
        <v>0</v>
      </c>
      <c r="G30" s="65">
        <f t="shared" si="1"/>
        <v>0</v>
      </c>
      <c r="H30" s="52">
        <f t="shared" si="2"/>
        <v>0</v>
      </c>
    </row>
    <row r="31" spans="1:8" x14ac:dyDescent="0.35">
      <c r="A31" s="66" t="s">
        <v>55</v>
      </c>
      <c r="B31" s="67" t="s">
        <v>118</v>
      </c>
      <c r="C31" s="68" t="s">
        <v>148</v>
      </c>
      <c r="D31" s="68">
        <v>773</v>
      </c>
      <c r="E31" s="73"/>
      <c r="F31" s="51">
        <f t="shared" si="0"/>
        <v>0</v>
      </c>
      <c r="G31" s="65">
        <f t="shared" si="1"/>
        <v>0</v>
      </c>
      <c r="H31" s="52">
        <f t="shared" si="2"/>
        <v>0</v>
      </c>
    </row>
    <row r="32" spans="1:8" x14ac:dyDescent="0.35">
      <c r="A32" s="66" t="s">
        <v>56</v>
      </c>
      <c r="B32" s="67" t="s">
        <v>119</v>
      </c>
      <c r="C32" s="68" t="s">
        <v>148</v>
      </c>
      <c r="D32" s="68">
        <v>5033</v>
      </c>
      <c r="E32" s="73"/>
      <c r="F32" s="51">
        <f t="shared" si="0"/>
        <v>0</v>
      </c>
      <c r="G32" s="65">
        <f t="shared" si="1"/>
        <v>0</v>
      </c>
      <c r="H32" s="52">
        <f t="shared" si="2"/>
        <v>0</v>
      </c>
    </row>
    <row r="33" spans="1:8" x14ac:dyDescent="0.35">
      <c r="A33" s="66" t="s">
        <v>57</v>
      </c>
      <c r="B33" s="67" t="s">
        <v>120</v>
      </c>
      <c r="C33" s="68" t="s">
        <v>148</v>
      </c>
      <c r="D33" s="68">
        <v>2846</v>
      </c>
      <c r="E33" s="73"/>
      <c r="F33" s="51">
        <f t="shared" si="0"/>
        <v>0</v>
      </c>
      <c r="G33" s="65">
        <f t="shared" si="1"/>
        <v>0</v>
      </c>
      <c r="H33" s="52">
        <f t="shared" si="2"/>
        <v>0</v>
      </c>
    </row>
    <row r="34" spans="1:8" x14ac:dyDescent="0.35">
      <c r="A34" s="66" t="s">
        <v>58</v>
      </c>
      <c r="B34" s="67" t="s">
        <v>121</v>
      </c>
      <c r="C34" s="68" t="s">
        <v>148</v>
      </c>
      <c r="D34" s="68">
        <v>498</v>
      </c>
      <c r="E34" s="73"/>
      <c r="F34" s="51">
        <f t="shared" si="0"/>
        <v>0</v>
      </c>
      <c r="G34" s="65">
        <f t="shared" si="1"/>
        <v>0</v>
      </c>
      <c r="H34" s="52">
        <f t="shared" si="2"/>
        <v>0</v>
      </c>
    </row>
    <row r="35" spans="1:8" x14ac:dyDescent="0.35">
      <c r="A35" s="66" t="s">
        <v>59</v>
      </c>
      <c r="B35" s="67" t="s">
        <v>122</v>
      </c>
      <c r="C35" s="68" t="s">
        <v>147</v>
      </c>
      <c r="D35" s="68">
        <v>1408</v>
      </c>
      <c r="E35" s="73"/>
      <c r="F35" s="51">
        <f t="shared" si="0"/>
        <v>0</v>
      </c>
      <c r="G35" s="65">
        <f t="shared" si="1"/>
        <v>0</v>
      </c>
      <c r="H35" s="52">
        <f t="shared" si="2"/>
        <v>0</v>
      </c>
    </row>
    <row r="36" spans="1:8" x14ac:dyDescent="0.35">
      <c r="A36" s="66" t="s">
        <v>60</v>
      </c>
      <c r="B36" s="67" t="s">
        <v>123</v>
      </c>
      <c r="C36" s="68" t="s">
        <v>147</v>
      </c>
      <c r="D36" s="68">
        <v>303</v>
      </c>
      <c r="E36" s="73"/>
      <c r="F36" s="51">
        <f t="shared" si="0"/>
        <v>0</v>
      </c>
      <c r="G36" s="65">
        <f t="shared" si="1"/>
        <v>0</v>
      </c>
      <c r="H36" s="52">
        <f t="shared" si="2"/>
        <v>0</v>
      </c>
    </row>
    <row r="37" spans="1:8" x14ac:dyDescent="0.35">
      <c r="A37" s="66" t="s">
        <v>61</v>
      </c>
      <c r="B37" s="67" t="s">
        <v>124</v>
      </c>
      <c r="C37" s="68" t="s">
        <v>147</v>
      </c>
      <c r="D37" s="68">
        <v>29</v>
      </c>
      <c r="E37" s="73"/>
      <c r="F37" s="51">
        <f t="shared" si="0"/>
        <v>0</v>
      </c>
      <c r="G37" s="65">
        <f t="shared" si="1"/>
        <v>0</v>
      </c>
      <c r="H37" s="52">
        <f t="shared" si="2"/>
        <v>0</v>
      </c>
    </row>
    <row r="38" spans="1:8" x14ac:dyDescent="0.35">
      <c r="A38" s="66" t="s">
        <v>62</v>
      </c>
      <c r="B38" s="67" t="s">
        <v>125</v>
      </c>
      <c r="C38" s="68" t="s">
        <v>147</v>
      </c>
      <c r="D38" s="68">
        <v>288</v>
      </c>
      <c r="E38" s="73"/>
      <c r="F38" s="51">
        <f t="shared" si="0"/>
        <v>0</v>
      </c>
      <c r="G38" s="65">
        <f t="shared" si="1"/>
        <v>0</v>
      </c>
      <c r="H38" s="52">
        <f t="shared" si="2"/>
        <v>0</v>
      </c>
    </row>
    <row r="39" spans="1:8" x14ac:dyDescent="0.35">
      <c r="A39" s="66" t="s">
        <v>63</v>
      </c>
      <c r="B39" s="67" t="s">
        <v>151</v>
      </c>
      <c r="C39" s="68" t="s">
        <v>147</v>
      </c>
      <c r="D39" s="68">
        <v>2156</v>
      </c>
      <c r="E39" s="73"/>
      <c r="F39" s="51">
        <f t="shared" si="0"/>
        <v>0</v>
      </c>
      <c r="G39" s="65">
        <f t="shared" si="1"/>
        <v>0</v>
      </c>
      <c r="H39" s="52">
        <f t="shared" si="2"/>
        <v>0</v>
      </c>
    </row>
    <row r="40" spans="1:8" x14ac:dyDescent="0.35">
      <c r="A40" s="66" t="s">
        <v>64</v>
      </c>
      <c r="B40" s="67" t="s">
        <v>168</v>
      </c>
      <c r="C40" s="68" t="s">
        <v>147</v>
      </c>
      <c r="D40" s="68">
        <v>400</v>
      </c>
      <c r="E40" s="73"/>
      <c r="F40" s="51">
        <f t="shared" si="0"/>
        <v>0</v>
      </c>
      <c r="G40" s="65">
        <f t="shared" si="1"/>
        <v>0</v>
      </c>
      <c r="H40" s="52">
        <f t="shared" si="2"/>
        <v>0</v>
      </c>
    </row>
    <row r="41" spans="1:8" x14ac:dyDescent="0.35">
      <c r="A41" s="66" t="s">
        <v>65</v>
      </c>
      <c r="B41" s="67" t="s">
        <v>152</v>
      </c>
      <c r="C41" s="68" t="s">
        <v>147</v>
      </c>
      <c r="D41" s="68">
        <v>2180</v>
      </c>
      <c r="E41" s="73"/>
      <c r="F41" s="51">
        <f t="shared" si="0"/>
        <v>0</v>
      </c>
      <c r="G41" s="65">
        <f t="shared" si="1"/>
        <v>0</v>
      </c>
      <c r="H41" s="52">
        <f t="shared" si="2"/>
        <v>0</v>
      </c>
    </row>
    <row r="42" spans="1:8" x14ac:dyDescent="0.35">
      <c r="A42" s="66" t="s">
        <v>66</v>
      </c>
      <c r="B42" s="67" t="s">
        <v>153</v>
      </c>
      <c r="C42" s="68" t="s">
        <v>147</v>
      </c>
      <c r="D42" s="68">
        <v>5098</v>
      </c>
      <c r="E42" s="73"/>
      <c r="F42" s="51">
        <f t="shared" si="0"/>
        <v>0</v>
      </c>
      <c r="G42" s="65">
        <f t="shared" si="1"/>
        <v>0</v>
      </c>
      <c r="H42" s="52">
        <f t="shared" si="2"/>
        <v>0</v>
      </c>
    </row>
    <row r="43" spans="1:8" x14ac:dyDescent="0.35">
      <c r="A43" s="66" t="s">
        <v>67</v>
      </c>
      <c r="B43" s="67" t="s">
        <v>154</v>
      </c>
      <c r="C43" s="68" t="s">
        <v>147</v>
      </c>
      <c r="D43" s="68">
        <v>1629</v>
      </c>
      <c r="E43" s="73"/>
      <c r="F43" s="51">
        <f t="shared" si="0"/>
        <v>0</v>
      </c>
      <c r="G43" s="65">
        <f t="shared" si="1"/>
        <v>0</v>
      </c>
      <c r="H43" s="52">
        <f t="shared" si="2"/>
        <v>0</v>
      </c>
    </row>
    <row r="44" spans="1:8" x14ac:dyDescent="0.35">
      <c r="A44" s="66" t="s">
        <v>68</v>
      </c>
      <c r="B44" s="69" t="s">
        <v>177</v>
      </c>
      <c r="C44" s="68" t="s">
        <v>147</v>
      </c>
      <c r="D44" s="68">
        <v>2655</v>
      </c>
      <c r="E44" s="73"/>
      <c r="F44" s="51">
        <f t="shared" si="0"/>
        <v>0</v>
      </c>
      <c r="G44" s="65">
        <f t="shared" si="1"/>
        <v>0</v>
      </c>
      <c r="H44" s="52">
        <f t="shared" si="2"/>
        <v>0</v>
      </c>
    </row>
    <row r="45" spans="1:8" x14ac:dyDescent="0.35">
      <c r="A45" s="66" t="s">
        <v>69</v>
      </c>
      <c r="B45" s="67" t="s">
        <v>178</v>
      </c>
      <c r="C45" s="68" t="s">
        <v>147</v>
      </c>
      <c r="D45" s="68">
        <v>1152</v>
      </c>
      <c r="E45" s="73"/>
      <c r="F45" s="51">
        <f t="shared" si="0"/>
        <v>0</v>
      </c>
      <c r="G45" s="65">
        <f t="shared" si="1"/>
        <v>0</v>
      </c>
      <c r="H45" s="52">
        <f t="shared" si="2"/>
        <v>0</v>
      </c>
    </row>
    <row r="46" spans="1:8" x14ac:dyDescent="0.35">
      <c r="A46" s="66" t="s">
        <v>70</v>
      </c>
      <c r="B46" s="67" t="s">
        <v>155</v>
      </c>
      <c r="C46" s="68" t="s">
        <v>147</v>
      </c>
      <c r="D46" s="68">
        <v>545</v>
      </c>
      <c r="E46" s="73"/>
      <c r="F46" s="51">
        <f t="shared" si="0"/>
        <v>0</v>
      </c>
      <c r="G46" s="65">
        <f t="shared" si="1"/>
        <v>0</v>
      </c>
      <c r="H46" s="52">
        <f t="shared" si="2"/>
        <v>0</v>
      </c>
    </row>
    <row r="47" spans="1:8" x14ac:dyDescent="0.35">
      <c r="A47" s="66" t="s">
        <v>71</v>
      </c>
      <c r="B47" s="67" t="s">
        <v>126</v>
      </c>
      <c r="C47" s="68" t="s">
        <v>147</v>
      </c>
      <c r="D47" s="68">
        <v>1231</v>
      </c>
      <c r="E47" s="73"/>
      <c r="F47" s="51">
        <f t="shared" si="0"/>
        <v>0</v>
      </c>
      <c r="G47" s="65">
        <f t="shared" si="1"/>
        <v>0</v>
      </c>
      <c r="H47" s="52">
        <f t="shared" si="2"/>
        <v>0</v>
      </c>
    </row>
    <row r="48" spans="1:8" x14ac:dyDescent="0.35">
      <c r="A48" s="66" t="s">
        <v>72</v>
      </c>
      <c r="B48" s="67" t="s">
        <v>127</v>
      </c>
      <c r="C48" s="68" t="s">
        <v>147</v>
      </c>
      <c r="D48" s="68">
        <v>305</v>
      </c>
      <c r="E48" s="73"/>
      <c r="F48" s="51">
        <f t="shared" si="0"/>
        <v>0</v>
      </c>
      <c r="G48" s="65">
        <f t="shared" si="1"/>
        <v>0</v>
      </c>
      <c r="H48" s="52">
        <f t="shared" si="2"/>
        <v>0</v>
      </c>
    </row>
    <row r="49" spans="1:8" x14ac:dyDescent="0.35">
      <c r="A49" s="66" t="s">
        <v>73</v>
      </c>
      <c r="B49" s="67" t="s">
        <v>157</v>
      </c>
      <c r="C49" s="68" t="s">
        <v>147</v>
      </c>
      <c r="D49" s="68">
        <v>4282</v>
      </c>
      <c r="E49" s="73"/>
      <c r="F49" s="51">
        <f t="shared" si="0"/>
        <v>0</v>
      </c>
      <c r="G49" s="65">
        <f t="shared" si="1"/>
        <v>0</v>
      </c>
      <c r="H49" s="52">
        <f t="shared" si="2"/>
        <v>0</v>
      </c>
    </row>
    <row r="50" spans="1:8" x14ac:dyDescent="0.35">
      <c r="A50" s="66" t="s">
        <v>74</v>
      </c>
      <c r="B50" s="67" t="s">
        <v>156</v>
      </c>
      <c r="C50" s="68" t="s">
        <v>147</v>
      </c>
      <c r="D50" s="68">
        <v>4688</v>
      </c>
      <c r="E50" s="73"/>
      <c r="F50" s="51">
        <f t="shared" si="0"/>
        <v>0</v>
      </c>
      <c r="G50" s="65">
        <f t="shared" si="1"/>
        <v>0</v>
      </c>
      <c r="H50" s="52">
        <f t="shared" si="2"/>
        <v>0</v>
      </c>
    </row>
    <row r="51" spans="1:8" x14ac:dyDescent="0.35">
      <c r="A51" s="66" t="s">
        <v>75</v>
      </c>
      <c r="B51" s="67" t="s">
        <v>128</v>
      </c>
      <c r="C51" s="68" t="s">
        <v>147</v>
      </c>
      <c r="D51" s="68">
        <v>784</v>
      </c>
      <c r="E51" s="73"/>
      <c r="F51" s="51">
        <f t="shared" si="0"/>
        <v>0</v>
      </c>
      <c r="G51" s="65">
        <f t="shared" si="1"/>
        <v>0</v>
      </c>
      <c r="H51" s="52">
        <f t="shared" si="2"/>
        <v>0</v>
      </c>
    </row>
    <row r="52" spans="1:8" x14ac:dyDescent="0.35">
      <c r="A52" s="66" t="s">
        <v>76</v>
      </c>
      <c r="B52" s="67" t="s">
        <v>129</v>
      </c>
      <c r="C52" s="68" t="s">
        <v>147</v>
      </c>
      <c r="D52" s="68">
        <v>952</v>
      </c>
      <c r="E52" s="73"/>
      <c r="F52" s="51">
        <f t="shared" si="0"/>
        <v>0</v>
      </c>
      <c r="G52" s="65">
        <f t="shared" si="1"/>
        <v>0</v>
      </c>
      <c r="H52" s="52">
        <f t="shared" si="2"/>
        <v>0</v>
      </c>
    </row>
    <row r="53" spans="1:8" x14ac:dyDescent="0.35">
      <c r="A53" s="66" t="s">
        <v>77</v>
      </c>
      <c r="B53" s="67" t="s">
        <v>175</v>
      </c>
      <c r="C53" s="68" t="s">
        <v>147</v>
      </c>
      <c r="D53" s="68">
        <v>400</v>
      </c>
      <c r="E53" s="73"/>
      <c r="F53" s="51">
        <f t="shared" si="0"/>
        <v>0</v>
      </c>
      <c r="G53" s="65">
        <f t="shared" si="1"/>
        <v>0</v>
      </c>
      <c r="H53" s="52">
        <f t="shared" si="2"/>
        <v>0</v>
      </c>
    </row>
    <row r="54" spans="1:8" x14ac:dyDescent="0.35">
      <c r="A54" s="66" t="s">
        <v>78</v>
      </c>
      <c r="B54" s="67" t="s">
        <v>158</v>
      </c>
      <c r="C54" s="68" t="s">
        <v>147</v>
      </c>
      <c r="D54" s="68">
        <v>1046</v>
      </c>
      <c r="E54" s="73"/>
      <c r="F54" s="51">
        <f t="shared" si="0"/>
        <v>0</v>
      </c>
      <c r="G54" s="65">
        <f t="shared" si="1"/>
        <v>0</v>
      </c>
      <c r="H54" s="52">
        <f t="shared" si="2"/>
        <v>0</v>
      </c>
    </row>
    <row r="55" spans="1:8" x14ac:dyDescent="0.35">
      <c r="A55" s="66" t="s">
        <v>79</v>
      </c>
      <c r="B55" s="67" t="s">
        <v>159</v>
      </c>
      <c r="C55" s="68" t="s">
        <v>147</v>
      </c>
      <c r="D55" s="68">
        <v>1015</v>
      </c>
      <c r="E55" s="73"/>
      <c r="F55" s="51">
        <f t="shared" si="0"/>
        <v>0</v>
      </c>
      <c r="G55" s="65">
        <f t="shared" si="1"/>
        <v>0</v>
      </c>
      <c r="H55" s="52">
        <f t="shared" si="2"/>
        <v>0</v>
      </c>
    </row>
    <row r="56" spans="1:8" x14ac:dyDescent="0.35">
      <c r="A56" s="66" t="s">
        <v>80</v>
      </c>
      <c r="B56" s="67" t="s">
        <v>179</v>
      </c>
      <c r="C56" s="68" t="s">
        <v>147</v>
      </c>
      <c r="D56" s="68">
        <v>1237</v>
      </c>
      <c r="E56" s="73"/>
      <c r="F56" s="51">
        <f t="shared" si="0"/>
        <v>0</v>
      </c>
      <c r="G56" s="65">
        <f t="shared" si="1"/>
        <v>0</v>
      </c>
      <c r="H56" s="52">
        <f t="shared" si="2"/>
        <v>0</v>
      </c>
    </row>
    <row r="57" spans="1:8" x14ac:dyDescent="0.35">
      <c r="A57" s="66" t="s">
        <v>81</v>
      </c>
      <c r="B57" s="67" t="s">
        <v>160</v>
      </c>
      <c r="C57" s="68" t="s">
        <v>147</v>
      </c>
      <c r="D57" s="68">
        <v>558</v>
      </c>
      <c r="E57" s="73"/>
      <c r="F57" s="51">
        <f t="shared" si="0"/>
        <v>0</v>
      </c>
      <c r="G57" s="65">
        <f t="shared" si="1"/>
        <v>0</v>
      </c>
      <c r="H57" s="52">
        <f t="shared" si="2"/>
        <v>0</v>
      </c>
    </row>
    <row r="58" spans="1:8" x14ac:dyDescent="0.35">
      <c r="A58" s="66" t="s">
        <v>82</v>
      </c>
      <c r="B58" s="67" t="s">
        <v>130</v>
      </c>
      <c r="C58" s="68" t="s">
        <v>147</v>
      </c>
      <c r="D58" s="68">
        <v>1831</v>
      </c>
      <c r="E58" s="73"/>
      <c r="F58" s="51">
        <f t="shared" si="0"/>
        <v>0</v>
      </c>
      <c r="G58" s="65">
        <f t="shared" si="1"/>
        <v>0</v>
      </c>
      <c r="H58" s="52">
        <f t="shared" si="2"/>
        <v>0</v>
      </c>
    </row>
    <row r="59" spans="1:8" x14ac:dyDescent="0.35">
      <c r="A59" s="66" t="s">
        <v>83</v>
      </c>
      <c r="B59" s="67" t="s">
        <v>131</v>
      </c>
      <c r="C59" s="68" t="s">
        <v>147</v>
      </c>
      <c r="D59" s="68">
        <v>1495</v>
      </c>
      <c r="E59" s="73"/>
      <c r="F59" s="51">
        <f t="shared" si="0"/>
        <v>0</v>
      </c>
      <c r="G59" s="65">
        <f t="shared" si="1"/>
        <v>0</v>
      </c>
      <c r="H59" s="52">
        <f t="shared" si="2"/>
        <v>0</v>
      </c>
    </row>
    <row r="60" spans="1:8" x14ac:dyDescent="0.35">
      <c r="A60" s="66" t="s">
        <v>84</v>
      </c>
      <c r="B60" s="67" t="s">
        <v>150</v>
      </c>
      <c r="C60" s="68" t="s">
        <v>147</v>
      </c>
      <c r="D60" s="68">
        <v>200</v>
      </c>
      <c r="E60" s="73"/>
      <c r="F60" s="51">
        <f t="shared" si="0"/>
        <v>0</v>
      </c>
      <c r="G60" s="65">
        <f t="shared" si="1"/>
        <v>0</v>
      </c>
      <c r="H60" s="52">
        <f t="shared" si="2"/>
        <v>0</v>
      </c>
    </row>
    <row r="61" spans="1:8" x14ac:dyDescent="0.35">
      <c r="A61" s="66" t="s">
        <v>85</v>
      </c>
      <c r="B61" s="67" t="s">
        <v>132</v>
      </c>
      <c r="C61" s="68" t="s">
        <v>147</v>
      </c>
      <c r="D61" s="68">
        <v>3968</v>
      </c>
      <c r="E61" s="73"/>
      <c r="F61" s="51">
        <f t="shared" si="0"/>
        <v>0</v>
      </c>
      <c r="G61" s="65">
        <f t="shared" si="1"/>
        <v>0</v>
      </c>
      <c r="H61" s="52">
        <f t="shared" si="2"/>
        <v>0</v>
      </c>
    </row>
    <row r="62" spans="1:8" x14ac:dyDescent="0.35">
      <c r="A62" s="66" t="s">
        <v>86</v>
      </c>
      <c r="B62" s="67" t="s">
        <v>133</v>
      </c>
      <c r="C62" s="68" t="s">
        <v>147</v>
      </c>
      <c r="D62" s="68">
        <v>4710</v>
      </c>
      <c r="E62" s="73"/>
      <c r="F62" s="51">
        <f t="shared" si="0"/>
        <v>0</v>
      </c>
      <c r="G62" s="65">
        <f t="shared" si="1"/>
        <v>0</v>
      </c>
      <c r="H62" s="52">
        <f t="shared" si="2"/>
        <v>0</v>
      </c>
    </row>
    <row r="63" spans="1:8" x14ac:dyDescent="0.35">
      <c r="A63" s="66" t="s">
        <v>87</v>
      </c>
      <c r="B63" s="67" t="s">
        <v>134</v>
      </c>
      <c r="C63" s="68" t="s">
        <v>147</v>
      </c>
      <c r="D63" s="68">
        <v>1632</v>
      </c>
      <c r="E63" s="73"/>
      <c r="F63" s="51">
        <f t="shared" si="0"/>
        <v>0</v>
      </c>
      <c r="G63" s="65">
        <f t="shared" si="1"/>
        <v>0</v>
      </c>
      <c r="H63" s="52">
        <f t="shared" si="2"/>
        <v>0</v>
      </c>
    </row>
    <row r="64" spans="1:8" x14ac:dyDescent="0.35">
      <c r="A64" s="66" t="s">
        <v>88</v>
      </c>
      <c r="B64" s="67" t="s">
        <v>135</v>
      </c>
      <c r="C64" s="68" t="s">
        <v>147</v>
      </c>
      <c r="D64" s="68">
        <v>3560</v>
      </c>
      <c r="E64" s="73"/>
      <c r="F64" s="51">
        <f t="shared" si="0"/>
        <v>0</v>
      </c>
      <c r="G64" s="65">
        <f t="shared" si="1"/>
        <v>0</v>
      </c>
      <c r="H64" s="52">
        <f t="shared" si="2"/>
        <v>0</v>
      </c>
    </row>
    <row r="65" spans="1:8" x14ac:dyDescent="0.35">
      <c r="A65" s="66" t="s">
        <v>89</v>
      </c>
      <c r="B65" s="67" t="s">
        <v>136</v>
      </c>
      <c r="C65" s="68" t="s">
        <v>147</v>
      </c>
      <c r="D65" s="68">
        <v>15894</v>
      </c>
      <c r="E65" s="73"/>
      <c r="F65" s="51">
        <f t="shared" si="0"/>
        <v>0</v>
      </c>
      <c r="G65" s="65">
        <f t="shared" si="1"/>
        <v>0</v>
      </c>
      <c r="H65" s="52">
        <f t="shared" si="2"/>
        <v>0</v>
      </c>
    </row>
    <row r="66" spans="1:8" x14ac:dyDescent="0.35">
      <c r="A66" s="66" t="s">
        <v>90</v>
      </c>
      <c r="B66" s="67" t="s">
        <v>161</v>
      </c>
      <c r="C66" s="68" t="s">
        <v>147</v>
      </c>
      <c r="D66" s="68">
        <v>8235</v>
      </c>
      <c r="E66" s="73"/>
      <c r="F66" s="51">
        <f t="shared" si="0"/>
        <v>0</v>
      </c>
      <c r="G66" s="65">
        <f t="shared" si="1"/>
        <v>0</v>
      </c>
      <c r="H66" s="52">
        <f t="shared" si="2"/>
        <v>0</v>
      </c>
    </row>
    <row r="67" spans="1:8" x14ac:dyDescent="0.35">
      <c r="A67" s="66" t="s">
        <v>91</v>
      </c>
      <c r="B67" s="67" t="s">
        <v>162</v>
      </c>
      <c r="C67" s="68" t="s">
        <v>147</v>
      </c>
      <c r="D67" s="68">
        <v>1871</v>
      </c>
      <c r="E67" s="73"/>
      <c r="F67" s="51">
        <f t="shared" si="0"/>
        <v>0</v>
      </c>
      <c r="G67" s="65">
        <f t="shared" si="1"/>
        <v>0</v>
      </c>
      <c r="H67" s="52">
        <f t="shared" si="2"/>
        <v>0</v>
      </c>
    </row>
    <row r="68" spans="1:8" x14ac:dyDescent="0.35">
      <c r="A68" s="66" t="s">
        <v>92</v>
      </c>
      <c r="B68" s="67" t="s">
        <v>163</v>
      </c>
      <c r="C68" s="68" t="s">
        <v>147</v>
      </c>
      <c r="D68" s="68">
        <v>1216</v>
      </c>
      <c r="E68" s="73"/>
      <c r="F68" s="51">
        <f t="shared" si="0"/>
        <v>0</v>
      </c>
      <c r="G68" s="65">
        <f t="shared" si="1"/>
        <v>0</v>
      </c>
      <c r="H68" s="52">
        <f t="shared" si="2"/>
        <v>0</v>
      </c>
    </row>
    <row r="69" spans="1:8" x14ac:dyDescent="0.35">
      <c r="A69" s="66" t="s">
        <v>93</v>
      </c>
      <c r="B69" s="67" t="s">
        <v>137</v>
      </c>
      <c r="C69" s="68" t="s">
        <v>147</v>
      </c>
      <c r="D69" s="68">
        <v>151</v>
      </c>
      <c r="E69" s="73"/>
      <c r="F69" s="51">
        <f t="shared" si="0"/>
        <v>0</v>
      </c>
      <c r="G69" s="65">
        <f t="shared" si="1"/>
        <v>0</v>
      </c>
      <c r="H69" s="52">
        <f t="shared" si="2"/>
        <v>0</v>
      </c>
    </row>
    <row r="70" spans="1:8" x14ac:dyDescent="0.35">
      <c r="A70" s="66" t="s">
        <v>94</v>
      </c>
      <c r="B70" s="67" t="s">
        <v>164</v>
      </c>
      <c r="C70" s="68" t="s">
        <v>147</v>
      </c>
      <c r="D70" s="68">
        <v>574</v>
      </c>
      <c r="E70" s="73"/>
      <c r="F70" s="51">
        <f t="shared" si="0"/>
        <v>0</v>
      </c>
      <c r="G70" s="65">
        <f t="shared" si="1"/>
        <v>0</v>
      </c>
      <c r="H70" s="52">
        <f t="shared" si="2"/>
        <v>0</v>
      </c>
    </row>
    <row r="71" spans="1:8" ht="15" customHeight="1" x14ac:dyDescent="0.35">
      <c r="A71" s="66" t="s">
        <v>95</v>
      </c>
      <c r="B71" s="67" t="s">
        <v>165</v>
      </c>
      <c r="C71" s="68" t="s">
        <v>147</v>
      </c>
      <c r="D71" s="68">
        <v>574</v>
      </c>
      <c r="E71" s="73"/>
      <c r="F71" s="51">
        <f t="shared" si="0"/>
        <v>0</v>
      </c>
      <c r="G71" s="65">
        <f t="shared" si="1"/>
        <v>0</v>
      </c>
      <c r="H71" s="52">
        <f t="shared" si="2"/>
        <v>0</v>
      </c>
    </row>
    <row r="72" spans="1:8" x14ac:dyDescent="0.35">
      <c r="A72" s="66" t="s">
        <v>96</v>
      </c>
      <c r="B72" s="67" t="s">
        <v>138</v>
      </c>
      <c r="C72" s="68" t="s">
        <v>147</v>
      </c>
      <c r="D72" s="68">
        <v>179</v>
      </c>
      <c r="E72" s="73"/>
      <c r="F72" s="51">
        <f t="shared" si="0"/>
        <v>0</v>
      </c>
      <c r="G72" s="65">
        <f t="shared" si="1"/>
        <v>0</v>
      </c>
      <c r="H72" s="52">
        <f t="shared" si="2"/>
        <v>0</v>
      </c>
    </row>
    <row r="73" spans="1:8" x14ac:dyDescent="0.35">
      <c r="A73" s="66" t="s">
        <v>97</v>
      </c>
      <c r="B73" s="67" t="s">
        <v>139</v>
      </c>
      <c r="C73" s="68" t="s">
        <v>147</v>
      </c>
      <c r="D73" s="68">
        <v>227</v>
      </c>
      <c r="E73" s="73"/>
      <c r="F73" s="51">
        <f t="shared" si="0"/>
        <v>0</v>
      </c>
      <c r="G73" s="65">
        <f t="shared" si="1"/>
        <v>0</v>
      </c>
      <c r="H73" s="52">
        <f t="shared" si="2"/>
        <v>0</v>
      </c>
    </row>
    <row r="74" spans="1:8" x14ac:dyDescent="0.35">
      <c r="A74" s="66" t="s">
        <v>98</v>
      </c>
      <c r="B74" s="67" t="s">
        <v>140</v>
      </c>
      <c r="C74" s="68" t="s">
        <v>147</v>
      </c>
      <c r="D74" s="68">
        <v>64</v>
      </c>
      <c r="E74" s="73"/>
      <c r="F74" s="51">
        <f t="shared" si="0"/>
        <v>0</v>
      </c>
      <c r="G74" s="65">
        <f t="shared" si="1"/>
        <v>0</v>
      </c>
      <c r="H74" s="52">
        <f t="shared" si="2"/>
        <v>0</v>
      </c>
    </row>
    <row r="75" spans="1:8" x14ac:dyDescent="0.35">
      <c r="A75" s="66" t="s">
        <v>99</v>
      </c>
      <c r="B75" s="67" t="s">
        <v>141</v>
      </c>
      <c r="C75" s="68" t="s">
        <v>147</v>
      </c>
      <c r="D75" s="68">
        <v>736</v>
      </c>
      <c r="E75" s="73"/>
      <c r="F75" s="51">
        <f t="shared" si="0"/>
        <v>0</v>
      </c>
      <c r="G75" s="65">
        <f t="shared" si="1"/>
        <v>0</v>
      </c>
      <c r="H75" s="52">
        <f t="shared" si="2"/>
        <v>0</v>
      </c>
    </row>
    <row r="76" spans="1:8" x14ac:dyDescent="0.35">
      <c r="A76" s="66" t="s">
        <v>100</v>
      </c>
      <c r="B76" s="67" t="s">
        <v>142</v>
      </c>
      <c r="C76" s="68" t="s">
        <v>147</v>
      </c>
      <c r="D76" s="68">
        <v>17</v>
      </c>
      <c r="E76" s="73"/>
      <c r="F76" s="51">
        <f t="shared" si="0"/>
        <v>0</v>
      </c>
      <c r="G76" s="65">
        <f t="shared" si="1"/>
        <v>0</v>
      </c>
      <c r="H76" s="52">
        <f t="shared" si="2"/>
        <v>0</v>
      </c>
    </row>
    <row r="77" spans="1:8" x14ac:dyDescent="0.35">
      <c r="A77" s="66" t="s">
        <v>101</v>
      </c>
      <c r="B77" s="67" t="s">
        <v>143</v>
      </c>
      <c r="C77" s="68" t="s">
        <v>147</v>
      </c>
      <c r="D77" s="68">
        <v>17</v>
      </c>
      <c r="E77" s="73"/>
      <c r="F77" s="51">
        <f t="shared" si="0"/>
        <v>0</v>
      </c>
      <c r="G77" s="65">
        <f t="shared" si="1"/>
        <v>0</v>
      </c>
      <c r="H77" s="52">
        <f t="shared" si="2"/>
        <v>0</v>
      </c>
    </row>
    <row r="78" spans="1:8" x14ac:dyDescent="0.35">
      <c r="A78" s="66" t="s">
        <v>149</v>
      </c>
      <c r="B78" s="67" t="s">
        <v>144</v>
      </c>
      <c r="C78" s="68" t="s">
        <v>147</v>
      </c>
      <c r="D78" s="68">
        <v>215</v>
      </c>
      <c r="E78" s="73"/>
      <c r="F78" s="51">
        <f t="shared" si="0"/>
        <v>0</v>
      </c>
      <c r="G78" s="65">
        <f t="shared" ref="G78:G82" si="3">SUM(H78-F78)</f>
        <v>0</v>
      </c>
      <c r="H78" s="52">
        <f t="shared" ref="H78:H82" si="4">SUM(F78*1.23)</f>
        <v>0</v>
      </c>
    </row>
    <row r="79" spans="1:8" x14ac:dyDescent="0.35">
      <c r="A79" s="66" t="s">
        <v>171</v>
      </c>
      <c r="B79" s="67" t="s">
        <v>145</v>
      </c>
      <c r="C79" s="68" t="s">
        <v>147</v>
      </c>
      <c r="D79" s="68">
        <v>22</v>
      </c>
      <c r="E79" s="73"/>
      <c r="F79" s="51">
        <f t="shared" si="0"/>
        <v>0</v>
      </c>
      <c r="G79" s="65">
        <f t="shared" si="3"/>
        <v>0</v>
      </c>
      <c r="H79" s="52">
        <f t="shared" si="4"/>
        <v>0</v>
      </c>
    </row>
    <row r="80" spans="1:8" x14ac:dyDescent="0.35">
      <c r="A80" s="66" t="s">
        <v>172</v>
      </c>
      <c r="B80" s="67" t="s">
        <v>146</v>
      </c>
      <c r="C80" s="68" t="s">
        <v>147</v>
      </c>
      <c r="D80" s="68">
        <v>42</v>
      </c>
      <c r="E80" s="73"/>
      <c r="F80" s="51">
        <f t="shared" si="0"/>
        <v>0</v>
      </c>
      <c r="G80" s="65">
        <f t="shared" si="3"/>
        <v>0</v>
      </c>
      <c r="H80" s="52">
        <f t="shared" si="4"/>
        <v>0</v>
      </c>
    </row>
    <row r="81" spans="1:8" x14ac:dyDescent="0.35">
      <c r="A81" s="66" t="s">
        <v>173</v>
      </c>
      <c r="B81" s="67" t="s">
        <v>166</v>
      </c>
      <c r="C81" s="68" t="s">
        <v>147</v>
      </c>
      <c r="D81" s="68">
        <v>4269</v>
      </c>
      <c r="E81" s="73"/>
      <c r="F81" s="51">
        <f t="shared" si="0"/>
        <v>0</v>
      </c>
      <c r="G81" s="65">
        <f t="shared" si="3"/>
        <v>0</v>
      </c>
      <c r="H81" s="52">
        <f t="shared" si="4"/>
        <v>0</v>
      </c>
    </row>
    <row r="82" spans="1:8" x14ac:dyDescent="0.35">
      <c r="A82" s="66" t="s">
        <v>174</v>
      </c>
      <c r="B82" s="67" t="s">
        <v>167</v>
      </c>
      <c r="C82" s="68" t="s">
        <v>147</v>
      </c>
      <c r="D82" s="68">
        <v>915</v>
      </c>
      <c r="E82" s="73"/>
      <c r="F82" s="51">
        <f t="shared" ref="F82" si="5">ROUND(E82,2)*D82</f>
        <v>0</v>
      </c>
      <c r="G82" s="65">
        <f t="shared" si="3"/>
        <v>0</v>
      </c>
      <c r="H82" s="52">
        <f t="shared" si="4"/>
        <v>0</v>
      </c>
    </row>
    <row r="83" spans="1:8" ht="15" thickBot="1" x14ac:dyDescent="0.4">
      <c r="A83" s="70"/>
      <c r="B83" s="25"/>
      <c r="C83" s="22"/>
      <c r="D83" s="23"/>
      <c r="E83" s="24"/>
      <c r="F83" s="53">
        <f>SUM(F13:F82)</f>
        <v>0</v>
      </c>
      <c r="G83" s="54"/>
      <c r="H83" s="55">
        <f>SUM(H13:H82)</f>
        <v>0</v>
      </c>
    </row>
    <row r="84" spans="1:8" ht="15" thickBot="1" x14ac:dyDescent="0.4"/>
    <row r="85" spans="1:8" ht="15" thickBot="1" x14ac:dyDescent="0.4">
      <c r="A85" s="35" t="s">
        <v>34</v>
      </c>
      <c r="B85" s="36"/>
      <c r="C85" s="36"/>
      <c r="D85" s="37"/>
      <c r="E85" s="21">
        <f>SUM(F83)</f>
        <v>0</v>
      </c>
    </row>
    <row r="86" spans="1:8" ht="15" thickBot="1" x14ac:dyDescent="0.4">
      <c r="A86" s="35" t="s">
        <v>30</v>
      </c>
      <c r="B86" s="36"/>
      <c r="C86" s="36"/>
      <c r="D86" s="37"/>
      <c r="E86" s="8">
        <f>E87-E85</f>
        <v>0</v>
      </c>
    </row>
    <row r="87" spans="1:8" ht="15" thickBot="1" x14ac:dyDescent="0.4">
      <c r="A87" s="35" t="s">
        <v>33</v>
      </c>
      <c r="B87" s="36"/>
      <c r="C87" s="36"/>
      <c r="D87" s="37"/>
      <c r="E87" s="9">
        <f>SUM(H83)</f>
        <v>0</v>
      </c>
    </row>
    <row r="91" spans="1:8" x14ac:dyDescent="0.35">
      <c r="A91" s="74" t="s">
        <v>3</v>
      </c>
      <c r="B91" s="74"/>
      <c r="C91" s="74"/>
      <c r="D91" s="74"/>
      <c r="E91" s="74"/>
      <c r="F91" s="74"/>
      <c r="G91" s="74"/>
      <c r="H91" s="74"/>
    </row>
    <row r="92" spans="1:8" x14ac:dyDescent="0.35">
      <c r="A92" s="74" t="s">
        <v>29</v>
      </c>
      <c r="B92" s="74"/>
      <c r="C92" s="74"/>
      <c r="D92" s="74"/>
      <c r="E92" s="74"/>
      <c r="F92" s="74"/>
      <c r="G92" s="74"/>
      <c r="H92" s="74"/>
    </row>
    <row r="93" spans="1:8" x14ac:dyDescent="0.35">
      <c r="A93" s="74" t="s">
        <v>28</v>
      </c>
      <c r="B93" s="74"/>
      <c r="C93" s="74"/>
      <c r="D93" s="74"/>
      <c r="E93" s="74"/>
      <c r="F93" s="74"/>
      <c r="G93" s="74"/>
      <c r="H93" s="74"/>
    </row>
    <row r="94" spans="1:8" x14ac:dyDescent="0.35">
      <c r="A94" s="74"/>
      <c r="B94" s="74"/>
      <c r="C94" s="74"/>
      <c r="D94" s="74"/>
      <c r="E94" s="74"/>
      <c r="F94" s="74"/>
      <c r="G94" s="74"/>
      <c r="H94" s="74"/>
    </row>
    <row r="95" spans="1:8" x14ac:dyDescent="0.35">
      <c r="A95" s="74"/>
      <c r="B95" s="74"/>
      <c r="C95" s="74"/>
      <c r="D95" s="74"/>
      <c r="E95" s="74"/>
      <c r="F95" s="74"/>
      <c r="G95" s="74"/>
      <c r="H95" s="74"/>
    </row>
    <row r="96" spans="1:8" x14ac:dyDescent="0.35">
      <c r="A96" s="74"/>
      <c r="B96" s="74"/>
      <c r="C96" s="74"/>
      <c r="D96" s="74"/>
      <c r="E96" s="74"/>
      <c r="F96" s="74"/>
      <c r="G96" s="74"/>
      <c r="H96" s="74"/>
    </row>
    <row r="97" spans="1:8" ht="15" customHeight="1" x14ac:dyDescent="0.35">
      <c r="A97" s="74" t="s">
        <v>18</v>
      </c>
      <c r="B97" s="74"/>
      <c r="C97" s="74"/>
      <c r="D97" s="74"/>
      <c r="E97" s="74"/>
      <c r="F97" s="75" t="s">
        <v>36</v>
      </c>
      <c r="G97" s="75"/>
      <c r="H97" s="75"/>
    </row>
    <row r="98" spans="1:8" x14ac:dyDescent="0.35">
      <c r="A98" s="74"/>
      <c r="B98" s="74"/>
      <c r="C98" s="74"/>
      <c r="D98" s="74"/>
      <c r="E98" s="74"/>
      <c r="F98" s="75"/>
      <c r="G98" s="75"/>
      <c r="H98" s="75"/>
    </row>
    <row r="99" spans="1:8" x14ac:dyDescent="0.35">
      <c r="A99" s="74"/>
      <c r="B99" s="74"/>
      <c r="C99" s="74"/>
      <c r="D99" s="74"/>
      <c r="E99" s="74"/>
      <c r="F99" s="74"/>
      <c r="G99" s="74"/>
      <c r="H99" s="74"/>
    </row>
  </sheetData>
  <sheetProtection algorithmName="SHA-512" hashValue="6ISeTBpgq0Y7jT/exjzIyjglTxEgaGBK6cyt8JXY5IYQEvKUSTdEUDLOu5jIXXfCxxYLUcvGoOJVobg0aBCVCA==" saltValue="c42Q8cU+X2yKmF5olGys0g==" spinCount="100000" sheet="1" objects="1" scenarios="1"/>
  <mergeCells count="17">
    <mergeCell ref="A2:B2"/>
    <mergeCell ref="H9:H11"/>
    <mergeCell ref="A1:B1"/>
    <mergeCell ref="F97:H98"/>
    <mergeCell ref="A9:A11"/>
    <mergeCell ref="A6:H6"/>
    <mergeCell ref="A4:H4"/>
    <mergeCell ref="A12:H12"/>
    <mergeCell ref="G9:G11"/>
    <mergeCell ref="A85:D85"/>
    <mergeCell ref="A86:D86"/>
    <mergeCell ref="A87:D87"/>
    <mergeCell ref="B9:B11"/>
    <mergeCell ref="C9:C11"/>
    <mergeCell ref="D9:D11"/>
    <mergeCell ref="E9:E11"/>
    <mergeCell ref="F9:F11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ignoredErrors>
    <ignoredError sqref="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workbookViewId="0">
      <selection activeCell="L28" sqref="L28"/>
    </sheetView>
  </sheetViews>
  <sheetFormatPr defaultRowHeight="14.5" x14ac:dyDescent="0.35"/>
  <cols>
    <col min="1" max="1" width="48.26953125" style="1" customWidth="1"/>
    <col min="2" max="2" width="27.453125" style="1" customWidth="1"/>
    <col min="3" max="3" width="29.1796875" style="1" customWidth="1"/>
    <col min="4" max="4" width="30.26953125" style="1" customWidth="1"/>
    <col min="5" max="16384" width="8.7265625" style="1"/>
  </cols>
  <sheetData>
    <row r="1" spans="1:4" x14ac:dyDescent="0.35">
      <c r="A1" s="41" t="s">
        <v>184</v>
      </c>
      <c r="B1" s="41"/>
      <c r="C1" s="13"/>
      <c r="D1" s="14"/>
    </row>
    <row r="2" spans="1:4" x14ac:dyDescent="0.35">
      <c r="A2" s="12" t="s">
        <v>176</v>
      </c>
      <c r="B2" s="13"/>
      <c r="C2" s="13"/>
      <c r="D2" s="14"/>
    </row>
    <row r="3" spans="1:4" x14ac:dyDescent="0.35">
      <c r="A3" s="12"/>
      <c r="B3" s="12"/>
      <c r="C3" s="12"/>
      <c r="D3" s="12"/>
    </row>
    <row r="4" spans="1:4" ht="18.5" x14ac:dyDescent="0.35">
      <c r="A4" s="45" t="s">
        <v>19</v>
      </c>
      <c r="B4" s="45"/>
      <c r="C4" s="45"/>
      <c r="D4" s="45"/>
    </row>
    <row r="5" spans="1:4" x14ac:dyDescent="0.35">
      <c r="A5" s="12"/>
      <c r="B5" s="12"/>
      <c r="C5" s="12"/>
      <c r="D5" s="12"/>
    </row>
    <row r="6" spans="1:4" x14ac:dyDescent="0.35">
      <c r="A6" s="10" t="s">
        <v>4</v>
      </c>
      <c r="B6" s="12"/>
      <c r="C6" s="12"/>
      <c r="D6" s="12"/>
    </row>
    <row r="7" spans="1:4" x14ac:dyDescent="0.35">
      <c r="A7" s="48" t="str">
        <f>'Pr. - Špecifikácia ceny'!A6:H6</f>
        <v>Nákup ochranných pracovných prostriedkov pre potreby Národnej diaľničnej spoločnosti, a.s., časť 1 Odevy</v>
      </c>
      <c r="B7" s="48"/>
      <c r="C7" s="48"/>
      <c r="D7" s="48"/>
    </row>
    <row r="8" spans="1:4" x14ac:dyDescent="0.35">
      <c r="A8" s="12"/>
      <c r="B8" s="12"/>
      <c r="C8" s="12"/>
      <c r="D8" s="12"/>
    </row>
    <row r="9" spans="1:4" x14ac:dyDescent="0.35">
      <c r="A9" s="12"/>
      <c r="B9" s="12"/>
      <c r="C9" s="12"/>
      <c r="D9" s="12"/>
    </row>
    <row r="10" spans="1:4" x14ac:dyDescent="0.35">
      <c r="A10" s="10" t="s">
        <v>5</v>
      </c>
      <c r="B10" s="46"/>
      <c r="C10" s="46"/>
      <c r="D10" s="46"/>
    </row>
    <row r="11" spans="1:4" x14ac:dyDescent="0.35">
      <c r="A11" s="11" t="s">
        <v>6</v>
      </c>
      <c r="B11" s="47"/>
      <c r="C11" s="47"/>
      <c r="D11" s="47"/>
    </row>
    <row r="12" spans="1:4" x14ac:dyDescent="0.35">
      <c r="A12" s="11" t="s">
        <v>7</v>
      </c>
      <c r="B12" s="47"/>
      <c r="C12" s="47"/>
      <c r="D12" s="47"/>
    </row>
    <row r="13" spans="1:4" x14ac:dyDescent="0.35">
      <c r="A13" s="11" t="s">
        <v>8</v>
      </c>
      <c r="B13" s="47"/>
      <c r="C13" s="47"/>
      <c r="D13" s="47"/>
    </row>
    <row r="14" spans="1:4" x14ac:dyDescent="0.35">
      <c r="A14" s="11" t="s">
        <v>9</v>
      </c>
      <c r="B14" s="47"/>
      <c r="C14" s="47"/>
      <c r="D14" s="47"/>
    </row>
    <row r="15" spans="1:4" x14ac:dyDescent="0.35">
      <c r="A15" s="11" t="s">
        <v>10</v>
      </c>
      <c r="B15" s="47"/>
      <c r="C15" s="47"/>
      <c r="D15" s="47"/>
    </row>
    <row r="16" spans="1:4" x14ac:dyDescent="0.35">
      <c r="A16" s="11" t="s">
        <v>11</v>
      </c>
      <c r="B16" s="47"/>
      <c r="C16" s="47"/>
      <c r="D16" s="47"/>
    </row>
    <row r="17" spans="1:4" x14ac:dyDescent="0.35">
      <c r="A17" s="12"/>
      <c r="B17" s="12"/>
      <c r="C17" s="12"/>
      <c r="D17" s="12"/>
    </row>
    <row r="18" spans="1:4" x14ac:dyDescent="0.35">
      <c r="A18" s="10" t="s">
        <v>21</v>
      </c>
      <c r="B18" s="12"/>
      <c r="C18" s="12"/>
      <c r="D18" s="12"/>
    </row>
    <row r="19" spans="1:4" ht="15" thickBot="1" x14ac:dyDescent="0.4">
      <c r="A19" s="10"/>
      <c r="B19" s="12"/>
      <c r="C19" s="12"/>
      <c r="D19" s="12"/>
    </row>
    <row r="20" spans="1:4" ht="15" thickBot="1" x14ac:dyDescent="0.4">
      <c r="A20" s="15" t="s">
        <v>12</v>
      </c>
      <c r="B20" s="15" t="s">
        <v>13</v>
      </c>
      <c r="C20" s="16" t="s">
        <v>22</v>
      </c>
      <c r="D20" s="16" t="s">
        <v>14</v>
      </c>
    </row>
    <row r="21" spans="1:4" ht="44" thickBot="1" x14ac:dyDescent="0.4">
      <c r="A21" s="20" t="s">
        <v>23</v>
      </c>
      <c r="B21" s="17">
        <f>'Pr. - Špecifikácia ceny'!E85</f>
        <v>0</v>
      </c>
      <c r="C21" s="18">
        <f>'Pr. - Špecifikácia ceny'!E86</f>
        <v>0</v>
      </c>
      <c r="D21" s="19">
        <f>'Pr. - Špecifikácia ceny'!E87</f>
        <v>0</v>
      </c>
    </row>
    <row r="22" spans="1:4" x14ac:dyDescent="0.35">
      <c r="A22" s="12"/>
      <c r="B22" s="12"/>
      <c r="C22" s="12"/>
      <c r="D22" s="12"/>
    </row>
    <row r="23" spans="1:4" x14ac:dyDescent="0.35">
      <c r="A23" s="10" t="s">
        <v>3</v>
      </c>
      <c r="B23" s="12"/>
      <c r="C23" s="12"/>
      <c r="D23" s="12"/>
    </row>
    <row r="24" spans="1:4" x14ac:dyDescent="0.35">
      <c r="A24" s="74" t="s">
        <v>32</v>
      </c>
      <c r="B24" s="76"/>
      <c r="C24" s="76"/>
      <c r="D24" s="76"/>
    </row>
    <row r="25" spans="1:4" x14ac:dyDescent="0.35">
      <c r="A25" s="76" t="s">
        <v>15</v>
      </c>
      <c r="B25" s="76"/>
      <c r="C25" s="76"/>
      <c r="D25" s="76"/>
    </row>
    <row r="26" spans="1:4" x14ac:dyDescent="0.35">
      <c r="A26" s="76"/>
      <c r="B26" s="76"/>
      <c r="C26" s="76"/>
      <c r="D26" s="76"/>
    </row>
    <row r="27" spans="1:4" x14ac:dyDescent="0.35">
      <c r="A27" s="76" t="s">
        <v>16</v>
      </c>
      <c r="B27" s="76"/>
      <c r="C27" s="76"/>
      <c r="D27" s="76"/>
    </row>
    <row r="28" spans="1:4" x14ac:dyDescent="0.35">
      <c r="A28" s="76"/>
      <c r="B28" s="76"/>
      <c r="C28" s="76"/>
      <c r="D28" s="76"/>
    </row>
    <row r="29" spans="1:4" x14ac:dyDescent="0.35">
      <c r="A29" s="76"/>
      <c r="B29" s="76"/>
      <c r="C29" s="76"/>
      <c r="D29" s="76"/>
    </row>
    <row r="30" spans="1:4" ht="33.75" customHeight="1" x14ac:dyDescent="0.35">
      <c r="A30" s="76"/>
      <c r="B30" s="76"/>
      <c r="C30" s="77" t="s">
        <v>17</v>
      </c>
      <c r="D30" s="77"/>
    </row>
    <row r="31" spans="1:4" x14ac:dyDescent="0.35">
      <c r="A31" s="76"/>
      <c r="B31" s="76"/>
      <c r="C31" s="76"/>
      <c r="D31" s="76"/>
    </row>
    <row r="32" spans="1:4" x14ac:dyDescent="0.35">
      <c r="A32" s="74"/>
      <c r="B32" s="74"/>
      <c r="C32" s="74"/>
      <c r="D32" s="74"/>
    </row>
    <row r="33" spans="1:4" x14ac:dyDescent="0.35">
      <c r="A33" s="78" t="s">
        <v>20</v>
      </c>
      <c r="B33" s="74"/>
      <c r="C33" s="74"/>
      <c r="D33" s="74"/>
    </row>
  </sheetData>
  <sheetProtection algorithmName="SHA-512" hashValue="HHpsqiNYw4fEtRGbtLDodQRfU/EWnZ18AvpFUhZR4sKIf3NhC9DZiGbSp15KfZkxC0p90h16ZxQjo4Bb1Y+ChA==" saltValue="qty9JeT+pp7NtFwdQQ4jFQ==" spinCount="100000" sheet="1" objects="1" scenarios="1"/>
  <mergeCells count="11">
    <mergeCell ref="A1:B1"/>
    <mergeCell ref="A4:D4"/>
    <mergeCell ref="C30:D30"/>
    <mergeCell ref="B10:D10"/>
    <mergeCell ref="B11:D11"/>
    <mergeCell ref="B12:D12"/>
    <mergeCell ref="B13:D13"/>
    <mergeCell ref="B14:D14"/>
    <mergeCell ref="B15:D15"/>
    <mergeCell ref="B16:D16"/>
    <mergeCell ref="A7:D7"/>
  </mergeCells>
  <pageMargins left="0.23622047244094491" right="0.23622047244094491" top="0.55118110236220474" bottom="0.55118110236220474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Pr. - Špecifikácia ceny</vt:lpstr>
      <vt:lpstr>Pr. - Návrh na plnenie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Ročkárová Andrea</dc:creator>
  <cp:lastModifiedBy>Gutek Peter</cp:lastModifiedBy>
  <cp:lastPrinted>2025-03-13T12:35:00Z</cp:lastPrinted>
  <dcterms:created xsi:type="dcterms:W3CDTF">2022-08-24T11:59:58Z</dcterms:created>
  <dcterms:modified xsi:type="dcterms:W3CDTF">2025-10-01T12:38:53Z</dcterms:modified>
</cp:coreProperties>
</file>