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\VO\PHZ po vysvetlení\"/>
    </mc:Choice>
  </mc:AlternateContent>
  <bookViews>
    <workbookView xWindow="0" yWindow="0" windowWidth="28800" windowHeight="12435" tabRatio="537"/>
  </bookViews>
  <sheets>
    <sheet name="rekapitulácia" sheetId="16" r:id="rId1"/>
    <sheet name="rozpočet" sheetId="2" r:id="rId2"/>
  </sheets>
  <definedNames>
    <definedName name="_xlnm._FilterDatabase" localSheetId="1" hidden="1">rozpočet!$B$10:$G$155</definedName>
    <definedName name="_xlnm.Print_Titles" localSheetId="1">rozpočet!$10:$10</definedName>
    <definedName name="_xlnm.Print_Area" localSheetId="0">rekapitulácia!$A$1:$G$14</definedName>
    <definedName name="_xlnm.Print_Area" localSheetId="1">rozpočet!$A$1:$G$155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2" i="2" l="1"/>
  <c r="G103" i="2"/>
  <c r="G104" i="2"/>
  <c r="G105" i="2"/>
  <c r="G208" i="2" l="1"/>
  <c r="G207" i="2"/>
  <c r="G206" i="2"/>
  <c r="G205" i="2"/>
  <c r="G204" i="2"/>
  <c r="G203" i="2"/>
  <c r="G202" i="2"/>
  <c r="G201" i="2"/>
  <c r="G200" i="2"/>
  <c r="G199" i="2"/>
  <c r="G115" i="2" l="1"/>
  <c r="G110" i="2"/>
  <c r="G82" i="2"/>
  <c r="G81" i="2"/>
  <c r="G100" i="2"/>
  <c r="G99" i="2"/>
  <c r="G92" i="2" l="1"/>
  <c r="G93" i="2"/>
  <c r="G94" i="2"/>
  <c r="G91" i="2"/>
  <c r="G84" i="2"/>
  <c r="G83" i="2"/>
  <c r="G55" i="2"/>
  <c r="G54" i="2"/>
  <c r="G53" i="2"/>
  <c r="G52" i="2"/>
  <c r="G51" i="2"/>
  <c r="G49" i="2"/>
  <c r="G50" i="2"/>
  <c r="G48" i="2"/>
  <c r="G47" i="2"/>
  <c r="G37" i="2"/>
  <c r="G36" i="2"/>
  <c r="G35" i="2"/>
  <c r="G34" i="2"/>
  <c r="G33" i="2"/>
  <c r="G32" i="2"/>
  <c r="G31" i="2"/>
  <c r="G29" i="2"/>
  <c r="G30" i="2"/>
  <c r="G56" i="2" l="1"/>
  <c r="G57" i="2"/>
  <c r="G58" i="2"/>
  <c r="G59" i="2"/>
  <c r="G60" i="2"/>
  <c r="G61" i="2"/>
  <c r="G39" i="2"/>
  <c r="G40" i="2"/>
  <c r="G41" i="2"/>
  <c r="G42" i="2"/>
  <c r="G43" i="2"/>
  <c r="G44" i="2"/>
  <c r="G45" i="2"/>
  <c r="G46" i="2"/>
  <c r="G24" i="2"/>
  <c r="G25" i="2"/>
  <c r="G26" i="2"/>
  <c r="G27" i="2"/>
  <c r="G28" i="2"/>
  <c r="G38" i="2"/>
  <c r="G18" i="2"/>
  <c r="G19" i="2"/>
  <c r="G20" i="2"/>
  <c r="G21" i="2"/>
  <c r="G70" i="2"/>
  <c r="G71" i="2"/>
  <c r="G72" i="2"/>
  <c r="G73" i="2"/>
  <c r="G186" i="2" l="1"/>
  <c r="G189" i="2"/>
  <c r="G193" i="2"/>
  <c r="G179" i="2"/>
  <c r="G183" i="2"/>
  <c r="G177" i="2"/>
  <c r="G188" i="2"/>
  <c r="G212" i="2"/>
  <c r="G175" i="2"/>
  <c r="G169" i="2"/>
  <c r="G170" i="2"/>
  <c r="G171" i="2"/>
  <c r="G172" i="2"/>
  <c r="G173" i="2"/>
  <c r="G174" i="2"/>
  <c r="G176" i="2"/>
  <c r="G178" i="2"/>
  <c r="G180" i="2"/>
  <c r="G181" i="2"/>
  <c r="G182" i="2"/>
  <c r="G184" i="2"/>
  <c r="G185" i="2"/>
  <c r="G187" i="2"/>
  <c r="G190" i="2"/>
  <c r="G191" i="2"/>
  <c r="G192" i="2"/>
  <c r="G194" i="2"/>
  <c r="G195" i="2"/>
  <c r="G196" i="2"/>
  <c r="G197" i="2"/>
  <c r="G198" i="2"/>
  <c r="G209" i="2"/>
  <c r="G210" i="2"/>
  <c r="G211" i="2"/>
  <c r="G213" i="2"/>
  <c r="G214" i="2"/>
  <c r="G215" i="2"/>
  <c r="G216" i="2"/>
  <c r="G217" i="2"/>
  <c r="G219" i="2"/>
  <c r="G220" i="2"/>
  <c r="G221" i="2"/>
  <c r="G168" i="2"/>
  <c r="G218" i="2" l="1"/>
  <c r="G167" i="2" s="1"/>
  <c r="G14" i="2"/>
  <c r="G15" i="2"/>
  <c r="G16" i="2"/>
  <c r="G17" i="2"/>
  <c r="G22" i="2"/>
  <c r="G23" i="2"/>
  <c r="G62" i="2"/>
  <c r="G63" i="2"/>
  <c r="G64" i="2"/>
  <c r="G65" i="2"/>
  <c r="G66" i="2"/>
  <c r="G67" i="2"/>
  <c r="G68" i="2"/>
  <c r="G69" i="2"/>
  <c r="G74" i="2"/>
  <c r="G75" i="2"/>
  <c r="G77" i="2"/>
  <c r="G78" i="2"/>
  <c r="G79" i="2"/>
  <c r="G80" i="2"/>
  <c r="G85" i="2"/>
  <c r="G86" i="2"/>
  <c r="G87" i="2"/>
  <c r="G88" i="2"/>
  <c r="G89" i="2"/>
  <c r="G90" i="2"/>
  <c r="G95" i="2"/>
  <c r="G96" i="2"/>
  <c r="G97" i="2"/>
  <c r="G98" i="2"/>
  <c r="G106" i="2"/>
  <c r="G107" i="2"/>
  <c r="G108" i="2"/>
  <c r="G109" i="2"/>
  <c r="G111" i="2"/>
  <c r="G112" i="2"/>
  <c r="G113" i="2"/>
  <c r="G116" i="2"/>
  <c r="G117" i="2"/>
  <c r="G118" i="2"/>
  <c r="G119" i="2"/>
  <c r="G120" i="2"/>
  <c r="G121" i="2"/>
  <c r="G122" i="2"/>
  <c r="G123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7" i="2"/>
  <c r="G158" i="2"/>
  <c r="G159" i="2"/>
  <c r="G160" i="2"/>
  <c r="G161" i="2"/>
  <c r="G162" i="2"/>
  <c r="G163" i="2"/>
  <c r="G164" i="2"/>
  <c r="G165" i="2"/>
  <c r="G166" i="2"/>
  <c r="G156" i="2" l="1"/>
  <c r="G13" i="2" s="1"/>
  <c r="G12" i="2" s="1"/>
  <c r="G11" i="2" l="1"/>
  <c r="G23" i="16" l="1"/>
  <c r="B12" i="16" l="1"/>
  <c r="B13" i="16"/>
  <c r="A13" i="16"/>
  <c r="A12" i="16"/>
  <c r="G22" i="16" l="1"/>
  <c r="A2" i="16" l="1"/>
  <c r="G13" i="16" l="1"/>
  <c r="A3" i="16"/>
  <c r="G21" i="16" l="1"/>
  <c r="G12" i="16"/>
  <c r="G20" i="16" s="1"/>
  <c r="AQ11" i="2" l="1"/>
  <c r="G24" i="16" l="1"/>
  <c r="G11" i="16"/>
  <c r="G14" i="16" l="1"/>
</calcChain>
</file>

<file path=xl/sharedStrings.xml><?xml version="1.0" encoding="utf-8"?>
<sst xmlns="http://schemas.openxmlformats.org/spreadsheetml/2006/main" count="640" uniqueCount="379">
  <si>
    <t>Stavba:</t>
  </si>
  <si>
    <t>Kód</t>
  </si>
  <si>
    <t>D</t>
  </si>
  <si>
    <t>0</t>
  </si>
  <si>
    <t>1</t>
  </si>
  <si>
    <t>Objekt:</t>
  </si>
  <si>
    <t>REKAPITULÁCIA ROZPOČTU</t>
  </si>
  <si>
    <t>HSV - Práce a dodávky HSV</t>
  </si>
  <si>
    <t>Popis</t>
  </si>
  <si>
    <t>MJ</t>
  </si>
  <si>
    <t>Množstvo</t>
  </si>
  <si>
    <t>J.cena [EUR]</t>
  </si>
  <si>
    <t>Cena celkom
[EUR]</t>
  </si>
  <si>
    <t>ROZPOCET</t>
  </si>
  <si>
    <t>M</t>
  </si>
  <si>
    <t>Časť:</t>
  </si>
  <si>
    <t>P.Č.</t>
  </si>
  <si>
    <t>Kód položky</t>
  </si>
  <si>
    <t>Úplný popis</t>
  </si>
  <si>
    <t>Celkom</t>
  </si>
  <si>
    <t>CELKOM BEZ DPH:</t>
  </si>
  <si>
    <t xml:space="preserve">Dátum: </t>
  </si>
  <si>
    <t xml:space="preserve">Spracoval: </t>
  </si>
  <si>
    <t>Spracoval:</t>
  </si>
  <si>
    <t>Miesto:</t>
  </si>
  <si>
    <t xml:space="preserve">Objednávateľ: </t>
  </si>
  <si>
    <t xml:space="preserve">M - Práce a dodávky M   </t>
  </si>
  <si>
    <t>Práce a dodávky M</t>
  </si>
  <si>
    <t>04.1-M</t>
  </si>
  <si>
    <t>Hlasová signalizácia požiaru (nepovinné pre hlavného dodávateľa stavby)</t>
  </si>
  <si>
    <t>Elektrická požiarna signalizácia (nepovinné pre hlavného dodávateľa stavby)</t>
  </si>
  <si>
    <t>ESO - ŠTRUKTÚROVANÁ KABELÁŽ</t>
  </si>
  <si>
    <t>21-M</t>
  </si>
  <si>
    <t>ELO - Vnútorné silnoprúdové rozvody, osvetlenie</t>
  </si>
  <si>
    <t>m</t>
  </si>
  <si>
    <t>ks</t>
  </si>
  <si>
    <t>m2</t>
  </si>
  <si>
    <t>kpl</t>
  </si>
  <si>
    <t>%</t>
  </si>
  <si>
    <t>210190005</t>
  </si>
  <si>
    <t>210190004</t>
  </si>
  <si>
    <t>3571201100.2</t>
  </si>
  <si>
    <t>210193041</t>
  </si>
  <si>
    <t>34842182928</t>
  </si>
  <si>
    <t>34822168614</t>
  </si>
  <si>
    <t xml:space="preserve">Pohybový snímač osvetlenia 10A/230V, IP40 , 360°, stropný   </t>
  </si>
  <si>
    <t>3450201310</t>
  </si>
  <si>
    <t>3450201480</t>
  </si>
  <si>
    <t>210110501</t>
  </si>
  <si>
    <t>210110603</t>
  </si>
  <si>
    <t>EZA000000219</t>
  </si>
  <si>
    <t>3410350892</t>
  </si>
  <si>
    <t>210881174</t>
  </si>
  <si>
    <t>3410350930</t>
  </si>
  <si>
    <t>210100001</t>
  </si>
  <si>
    <t>3452105700</t>
  </si>
  <si>
    <t>210100002</t>
  </si>
  <si>
    <t>210100006</t>
  </si>
  <si>
    <t>210100012</t>
  </si>
  <si>
    <t>210950101</t>
  </si>
  <si>
    <t>2830024200</t>
  </si>
  <si>
    <t>210220030</t>
  </si>
  <si>
    <t>210800609</t>
  </si>
  <si>
    <t>3410416000</t>
  </si>
  <si>
    <t>3410350553</t>
  </si>
  <si>
    <t>210220040</t>
  </si>
  <si>
    <t>3544247910</t>
  </si>
  <si>
    <t>3544247905</t>
  </si>
  <si>
    <t>BM</t>
  </si>
  <si>
    <t>210020307</t>
  </si>
  <si>
    <t>53949</t>
  </si>
  <si>
    <t>210020313</t>
  </si>
  <si>
    <t>3384</t>
  </si>
  <si>
    <t>210021031</t>
  </si>
  <si>
    <t>1321033200</t>
  </si>
  <si>
    <t>210010027</t>
  </si>
  <si>
    <t>3457100350</t>
  </si>
  <si>
    <t>3451100300</t>
  </si>
  <si>
    <t>220260103</t>
  </si>
  <si>
    <t>210010301</t>
  </si>
  <si>
    <t>3450900400</t>
  </si>
  <si>
    <t>210010322</t>
  </si>
  <si>
    <t>2830425500</t>
  </si>
  <si>
    <t xml:space="preserve">Zrealizovanie požiarnych prestupov   </t>
  </si>
  <si>
    <t>6314155490</t>
  </si>
  <si>
    <t>2781001340</t>
  </si>
  <si>
    <t>bal</t>
  </si>
  <si>
    <t>2781001550</t>
  </si>
  <si>
    <t>PZD</t>
  </si>
  <si>
    <t>HZS000112.5</t>
  </si>
  <si>
    <t>hod</t>
  </si>
  <si>
    <t>HZS000114</t>
  </si>
  <si>
    <t>HZS000114.1</t>
  </si>
  <si>
    <t>HZS000114.2</t>
  </si>
  <si>
    <t>HZS000114.5</t>
  </si>
  <si>
    <t>Štítok káblový</t>
  </si>
  <si>
    <t>Osadenie krabice</t>
  </si>
  <si>
    <t>Montáž držiaka prepojovacích káblov</t>
  </si>
  <si>
    <t>Osadenie hmoždinky</t>
  </si>
  <si>
    <t>ESO - Štrukturovaná kabeláž</t>
  </si>
  <si>
    <t>210190004.2</t>
  </si>
  <si>
    <t>210190004.3</t>
  </si>
  <si>
    <t>3571201100.3</t>
  </si>
  <si>
    <t>999B2</t>
  </si>
  <si>
    <t>999B1</t>
  </si>
  <si>
    <t>999B5</t>
  </si>
  <si>
    <t>210193080</t>
  </si>
  <si>
    <t>357140000100.1</t>
  </si>
  <si>
    <t>210193082</t>
  </si>
  <si>
    <t>357140000100.3</t>
  </si>
  <si>
    <t>357140000100.2</t>
  </si>
  <si>
    <t>999B6</t>
  </si>
  <si>
    <t>34842182928.1</t>
  </si>
  <si>
    <t>210203040.1</t>
  </si>
  <si>
    <t>34842180828</t>
  </si>
  <si>
    <t>34842180828.1</t>
  </si>
  <si>
    <t>34842180828.2</t>
  </si>
  <si>
    <t>34842180828.3</t>
  </si>
  <si>
    <t>345410003900.2</t>
  </si>
  <si>
    <t>210201923</t>
  </si>
  <si>
    <t>210290751</t>
  </si>
  <si>
    <t>Montáž motorického spotrebiča, ventilátora do 1.5 kW</t>
  </si>
  <si>
    <t>210290751.1</t>
  </si>
  <si>
    <t>Montáž a pripojenie drobných spotrebičov podľa podkladu dodávateľa</t>
  </si>
  <si>
    <t>999B33</t>
  </si>
  <si>
    <t>Pripojenie elektropohonov posuvných dverí podľa podkladu dodávateľa</t>
  </si>
  <si>
    <t>999B333</t>
  </si>
  <si>
    <t>OVLÁDACIE PRVKY</t>
  </si>
  <si>
    <t>210111011.1</t>
  </si>
  <si>
    <t>999B219.1</t>
  </si>
  <si>
    <t>999B219.4</t>
  </si>
  <si>
    <t>999B25</t>
  </si>
  <si>
    <t>999B25.1</t>
  </si>
  <si>
    <t>999B25.2</t>
  </si>
  <si>
    <t>999B22</t>
  </si>
  <si>
    <t>999B21</t>
  </si>
  <si>
    <t>Montáž spínač do 25A, 250V</t>
  </si>
  <si>
    <t>Tlačítko stop zapojenie</t>
  </si>
  <si>
    <t>999B23.1</t>
  </si>
  <si>
    <t>999B34</t>
  </si>
  <si>
    <t>999B41</t>
  </si>
  <si>
    <t>999B41.1</t>
  </si>
  <si>
    <t>999B42</t>
  </si>
  <si>
    <t>999B42.1</t>
  </si>
  <si>
    <t>999B45</t>
  </si>
  <si>
    <t>3410350891</t>
  </si>
  <si>
    <t>999B46</t>
  </si>
  <si>
    <t>210800203</t>
  </si>
  <si>
    <t>999B47</t>
  </si>
  <si>
    <t>999B47.1</t>
  </si>
  <si>
    <t>999B49</t>
  </si>
  <si>
    <t>Kábel uloženie J-H(St)H-R 1x2x0,8 mm2</t>
  </si>
  <si>
    <t>999B49.1</t>
  </si>
  <si>
    <t>Kábel medený J-H(St)H-R 1x2x0,8 mm2</t>
  </si>
  <si>
    <t>Označovací štítok na kábel</t>
  </si>
  <si>
    <t>Popisné štítky</t>
  </si>
  <si>
    <t>999B52</t>
  </si>
  <si>
    <t xml:space="preserve">Ukončenie vodičov </t>
  </si>
  <si>
    <t>Ukončenie káblov do 5x2,5  (Káblové oko 5x CU)</t>
  </si>
  <si>
    <t>999B53</t>
  </si>
  <si>
    <t>Ochranné pospojovanie , vrátane inšt. materiálu a montáže</t>
  </si>
  <si>
    <t>3410301600.1</t>
  </si>
  <si>
    <t>Ekvipotenciálna svorkovnica hlavná HUS</t>
  </si>
  <si>
    <t>999B57</t>
  </si>
  <si>
    <t>Kábel uloženie  CY4</t>
  </si>
  <si>
    <t xml:space="preserve">Kábel CY4 zž </t>
  </si>
  <si>
    <t>Kábel uloženie  CYA25</t>
  </si>
  <si>
    <t>Kábel CYA25 zž</t>
  </si>
  <si>
    <t>Ekvipotenciálna svorkovnica</t>
  </si>
  <si>
    <t>Svorka na potrubie "BERNARD" vrátane pásika Cu</t>
  </si>
  <si>
    <t>Páska Cu 0,5 m (pre Bernard svorku)</t>
  </si>
  <si>
    <t>Svorka BERNARD pospojovania</t>
  </si>
  <si>
    <t>999B56</t>
  </si>
  <si>
    <t>Nosné a úložné konštrukcie</t>
  </si>
  <si>
    <t>999B56.1</t>
  </si>
  <si>
    <t>Žlaby</t>
  </si>
  <si>
    <t>Káblový žľab  pozink. vrátane príslušenstva, 100/60 mm vrátane veka a podp.</t>
  </si>
  <si>
    <t>Montáž kovoveho profilu</t>
  </si>
  <si>
    <t>C-profil 50x30mm  vrátane závesov –závit. tyč do 1000mm, alt. lank. záves do strop. plechu</t>
  </si>
  <si>
    <t>Rúrka ohybná elektroinštalačná z PVC typ FXP32, uloženie</t>
  </si>
  <si>
    <t>Trubka elektroinštalačná  PVC ohybná  – FXP 32</t>
  </si>
  <si>
    <t>Príchytky CL 32   -šedá</t>
  </si>
  <si>
    <t>999B71</t>
  </si>
  <si>
    <t>Spojka SM 32   -šedá</t>
  </si>
  <si>
    <t>999B70</t>
  </si>
  <si>
    <t>Koleno  32  -šedá</t>
  </si>
  <si>
    <t>Krabica prístrojová bez zapojenia (1901, KP 68, KZ 3)</t>
  </si>
  <si>
    <t>Inštalačná krabica, typ: ASD 70</t>
  </si>
  <si>
    <t>Krabica (KR 97) odbočná s viečkom, svorkovnicou vrátane zapojenia, kruhová</t>
  </si>
  <si>
    <t>999B77.1</t>
  </si>
  <si>
    <t>Škatuľ. rozvodka pod omietku KR97/5</t>
  </si>
  <si>
    <t>Krabicový rozvod. Acidur, upev.na podklad alebo do priprav.lôžka,zapojenie,od- a zaviečk.so 4 vývodmi</t>
  </si>
  <si>
    <t>999B79.2</t>
  </si>
  <si>
    <t>999B79.3</t>
  </si>
  <si>
    <t>Štítok popisný na rozboč. krabicu</t>
  </si>
  <si>
    <t>Natĺkacia hmoždinka 6x55 + skrutka</t>
  </si>
  <si>
    <t>999B79.4</t>
  </si>
  <si>
    <t xml:space="preserve">Ostatný spojovací a pomocný material </t>
  </si>
  <si>
    <t>999B79.5</t>
  </si>
  <si>
    <t>Páska izolačná</t>
  </si>
  <si>
    <t>999B81.1</t>
  </si>
  <si>
    <t>Protipožiarne utesnenie- vrátane inšt. materiálu a montáže</t>
  </si>
  <si>
    <t>999B81.2</t>
  </si>
  <si>
    <t>Minerálna plsť (140 kg/m3), nobasil</t>
  </si>
  <si>
    <t>Protipožiarny identifikačný štítok HILTI 3488606</t>
  </si>
  <si>
    <t>999B80</t>
  </si>
  <si>
    <t>Krabica odbočná s viečkom, svorkovnicou vrátane zapojenia, požiarne odolná</t>
  </si>
  <si>
    <t>999B80.1</t>
  </si>
  <si>
    <t>Krabica s krytím IP 54 POZIARU odolná, PO (kat.zn.-8135) (KOPOS)</t>
  </si>
  <si>
    <t>PM</t>
  </si>
  <si>
    <t>Podružný materiál</t>
  </si>
  <si>
    <t>Prirážka za dopravu</t>
  </si>
  <si>
    <t>HZS000112.7</t>
  </si>
  <si>
    <t>HZS000112.8</t>
  </si>
  <si>
    <t>Demontáže jestv. káblových rozvodov</t>
  </si>
  <si>
    <t>HZS000112.9</t>
  </si>
  <si>
    <t>Overenie a zameranie jestv. káblových rozvodov</t>
  </si>
  <si>
    <t>PD skutočného vyhotovenia</t>
  </si>
  <si>
    <t>Vyhotovenie odbornej prehliadky a skúšky</t>
  </si>
  <si>
    <t>Meranie intenzity osvetlenia</t>
  </si>
  <si>
    <t>HZS000111.1</t>
  </si>
  <si>
    <t>Nakladanie a odvoz zdemontovaného materiálu</t>
  </si>
  <si>
    <t>Overenie dok. na oprávnenej organizácii</t>
  </si>
  <si>
    <t>HZS000111.2</t>
  </si>
  <si>
    <t>Termovízne sledovanie - v prípade požiadavky investora</t>
  </si>
  <si>
    <t>HZS -  nepredvídané práce</t>
  </si>
  <si>
    <t>HZS - Hodinové zúčtovacie sadzby</t>
  </si>
  <si>
    <t>Dodávka</t>
  </si>
  <si>
    <t>Natĺkacia hmoždinka 6x40mm_x000D_</t>
  </si>
  <si>
    <t>Skrutka 3,5x30, zapust. hlava_x000D_</t>
  </si>
  <si>
    <t>Štítok na patch panel</t>
  </si>
  <si>
    <t>Štítok datovej zásuvky</t>
  </si>
  <si>
    <t>Páska príchytná sťahovacia 2,5/98</t>
  </si>
  <si>
    <t>Páska príchytná sťahovacia 4,8/290</t>
  </si>
  <si>
    <t>Montáž</t>
  </si>
  <si>
    <t>NEPRIAME (REŽIJNÉ) NÁKLADY ( ODHAD)</t>
  </si>
  <si>
    <t>PROJEKČNÁ ČINNOSŤ</t>
  </si>
  <si>
    <t>Projekt</t>
  </si>
  <si>
    <t xml:space="preserve">Spracovanie dodávateľskej dokumentácie v rátane tlače </t>
  </si>
  <si>
    <t xml:space="preserve">bal </t>
  </si>
  <si>
    <t>Dokumentácia na odovzdanie (certifikáty, osvedčenia, požiarne prestupy, atď)</t>
  </si>
  <si>
    <t>Ostatný materiál a montáž</t>
  </si>
  <si>
    <t>Materiál nezarátaný vo VV a podľa dodávateľa potrebný (chýbajúci, atď.) ku kompletnému a úplnému odovzdaniu diela v zmysle projektovej dokumentácie a platných zákonov a STN v čase realizácie diela. Materiály, dokumenty, merania, skúšky, protokoly, inžinierska činnosť atď.</t>
  </si>
  <si>
    <t>Montáže a služby nezarátané vo VV a podľa dodávateľa potrebné (chýbajúce, atď.) ku kompletnému a úplnému odovzdaniu diela v zmysle projektovej dokumentácie a platných zákonov a STN v čase realizácie diela. Montáže,  spracovanie dokumentov, meraní, skúšok, protokolov, inžinierska činnosť atď.</t>
  </si>
  <si>
    <t>Podružné rozpočtové náklady ( ODHAD)</t>
  </si>
  <si>
    <t>Dopravné náklady a dodávky, energie, čistiace práce, skladovacie priestory, odvoz a likvidácia odpadu, atď.</t>
  </si>
  <si>
    <t>CHRÁNIČKY V PODLAHE AKO AJ VŠETKY PODLAHOVÉ KANÁLY PRE KBELÁŽ ZABEZPEČUJE STAVBA NA ZÁKLADE KOORDINAČNÉHO VYKRESU ZASLANÉHO PROFESIOU ELEKTRO. V PRÍPADE DODATOČNÝCH POŽIADAVIEK KOORDINOVAŤ ZO STAVBOU!!!</t>
  </si>
  <si>
    <t>DODÁVKA A MONTÁŽ OCELOVÝCH KÁBLOVÝCH TRÁS JE PREDMETOM ČASTI ELEKTRO - SILNOPRÚD, V PRÍPADE POTREBY KOORDINÁCIE KONZULTOVAŤ S PROFESIOU ELEKTRO-SILNOPRÚD A PROJEKTANTOM</t>
  </si>
  <si>
    <t>PRE VŠETKY KÁBLOVÉ ROZVODY A MONÁŽNE PRISLUŠENSTVO (TRUBKY, PRÍCHYTKY atď.) OBCHODNÝCH PRIESTOROV A CHODIEB MUSIA BYŤ V ZMYSLE PROJEKTU PO A VYHLÁŠKY  MV SR č. 558/2009 Z.z. V NADVAZNOSTI NA STN 920203 SPLŇAŤ PODMIENKU  B2ca-s1, d1, a1</t>
  </si>
  <si>
    <t xml:space="preserve">Výkaz výmer a rozpočet nie je záväzný. Každá firma ktorá vypracováva cenovú ponuku na daný projekt je povinná si skontrolovať výkaz výmer a zhotoviť vlastný rozpočet. Prípadné chýbajúce položky je povinná doplniť do svojej ponuky. </t>
  </si>
  <si>
    <t>ELO - Elektromontáže</t>
  </si>
  <si>
    <t>Dodavka</t>
  </si>
  <si>
    <t>Uzemňovacia prípojnica pre káb.oká, plast.kryt</t>
  </si>
  <si>
    <t>Montážna sada skrutiek M6 /skrutka, podložka, matica/</t>
  </si>
  <si>
    <t>Pomocný montážny materiál pre uchytenie žľabu - montážna lišta, spojovací mat.</t>
  </si>
  <si>
    <t xml:space="preserve">Montáž a kompletizácia stojanového rozvádzača </t>
  </si>
  <si>
    <t>Montáž uzemňovacej zbernice</t>
  </si>
  <si>
    <t>Uzemnenie 19´ stojana</t>
  </si>
  <si>
    <t>Montáž rozvodného panelu, pripojenie na prívod 230V</t>
  </si>
  <si>
    <t>ŠTRUKTÚROVANÁ KABELÁŽ - HORIZONTÁLNY ROZVOD (ODHAD)</t>
  </si>
  <si>
    <t>Rozvádzač HR - montáž</t>
  </si>
  <si>
    <t>Rozvádzač HR podľa výkresu</t>
  </si>
  <si>
    <t>Rozvádzač RMS1- montáž</t>
  </si>
  <si>
    <t>Rozvádzač RMS1  (podla výkresu)</t>
  </si>
  <si>
    <t>Rozvádzač RMS2 - montáž</t>
  </si>
  <si>
    <t>Rozvádzač RMS2 (podľa výkresu)</t>
  </si>
  <si>
    <t>Rozvádzač RMS3 - montáž</t>
  </si>
  <si>
    <t>Rozvádzač RMS3 (podľa výkresu)</t>
  </si>
  <si>
    <t>Rozvádzač RMS4 - montáž</t>
  </si>
  <si>
    <t>Rozvádzač RMS4 (podľa výkresu)</t>
  </si>
  <si>
    <t>Rozvádzač RMS5 - montáž</t>
  </si>
  <si>
    <t>Rozvádzač RMS5 (podľa výkresu)</t>
  </si>
  <si>
    <t>Rozvádzač RMS6 - montáž</t>
  </si>
  <si>
    <t>Rozvádzač RMS6 (podľa výkresu)</t>
  </si>
  <si>
    <t>Rozvádzač RMS7 - montáž</t>
  </si>
  <si>
    <t>Rozvádzač RMS7 (podľa výkresu)</t>
  </si>
  <si>
    <t>Rozvádzač RMS9 - montáž</t>
  </si>
  <si>
    <t>Rozvádzač RMS9 (podľa výkresu)</t>
  </si>
  <si>
    <t>Rozvádzač RMS10 - montáž</t>
  </si>
  <si>
    <t>Rozvádzač RMS10 (podľa výkresu)</t>
  </si>
  <si>
    <t>Rozvádzač RMS11 - montáž</t>
  </si>
  <si>
    <t>Rozvádzač RMS11 (podľa výkresu)</t>
  </si>
  <si>
    <t>Rozvádzač RMS12 - montáž</t>
  </si>
  <si>
    <t>Rozvádzač RMS12 (podľa výkresu)</t>
  </si>
  <si>
    <t>Montáž svietidla exterierového na stenu do 5 kg</t>
  </si>
  <si>
    <t>2x zásuvka zapustená  jednoduchá 16A/230V,  IP20 (biela dvojrámik)</t>
  </si>
  <si>
    <t>3x zásuvka zapustená  jednoduchá 16A/230V,  IP20 (biela trojrámik)</t>
  </si>
  <si>
    <t>2x zásuvka zapustená  jednoduchá 16A/230V,  IP20, dátová zásuvka (biela trojrámik)</t>
  </si>
  <si>
    <t>3x zásuvka zapustená  jednoduchá 16A/230V,  IP20, dátová zásuvka (biela štvorrámik)</t>
  </si>
  <si>
    <t>Zásuvka 6-modulová výsuvná stolová</t>
  </si>
  <si>
    <t>Zásuvka výsuvná podlahová dvojitá</t>
  </si>
  <si>
    <t>Vypínač zapustený 10A/230V, radenie č.1, IP20, biely</t>
  </si>
  <si>
    <t>Vypínač zapustený 10A/230V, radenie č. 5b, IP20 biely</t>
  </si>
  <si>
    <t>Vypínač zapustený 10A/230V, radenie č. 6, IP20 biely</t>
  </si>
  <si>
    <t>x</t>
  </si>
  <si>
    <t xml:space="preserve">Stropné svietidlo so senzorom LED 16 W 230 V </t>
  </si>
  <si>
    <t>Hranaté svietidlo vstavané so senzorom 12 W IP 44</t>
  </si>
  <si>
    <t>Svietidlo LED nástenné 1x9 W IP 20 so senzorom</t>
  </si>
  <si>
    <t>Svietidlo nástenné fasádne</t>
  </si>
  <si>
    <t xml:space="preserve">Kábel uloženie CHKE-R J 3x1,5 mm2 </t>
  </si>
  <si>
    <t>Kábel medený CHKE-R J 3x1,5 mm2</t>
  </si>
  <si>
    <t xml:space="preserve">Kábel uloženie CHKE-R J 3x2,5 mm2 </t>
  </si>
  <si>
    <t xml:space="preserve">Kábel uloženie CHKE-R J 5x4 mm2 </t>
  </si>
  <si>
    <t xml:space="preserve">Kábel uloženie CHKE-R J 5x10 mm2 </t>
  </si>
  <si>
    <t xml:space="preserve">Kábel uloženie CHKE-R 5x35 mm2 </t>
  </si>
  <si>
    <t xml:space="preserve">Kábel uloženie CHKE-R J 5x16 mm2 </t>
  </si>
  <si>
    <t>Kábel medený CHKE-R J 3x2,5 mm2</t>
  </si>
  <si>
    <t>Kábel medený CHKE-R J 5x4 mm2</t>
  </si>
  <si>
    <t>Kábel medený CHKE-R J 5x10 mm2</t>
  </si>
  <si>
    <t>Kábel medený CHKE-R J 5x16 mm2</t>
  </si>
  <si>
    <t>Kábel medený CHKE-R J 5x35 mm2</t>
  </si>
  <si>
    <t>Kábel uloženie CHKE-V O 2x2,5 mm2</t>
  </si>
  <si>
    <t>Kábel medený CHKE-V O 2x2,5 mm2</t>
  </si>
  <si>
    <t>Kábel uloženie CHKE-R J 3x120+70 mm2</t>
  </si>
  <si>
    <t>Kábel medený CHKE-R J 3x120+70 mm2</t>
  </si>
  <si>
    <t>Kábel uloženie CYKY J 3x240+120 mm2</t>
  </si>
  <si>
    <t>Kábel medený CYKY J 3x240+120 mm2</t>
  </si>
  <si>
    <r>
      <t xml:space="preserve">Kábel MULTIMODE 62,5/125 </t>
    </r>
    <r>
      <rPr>
        <sz val="8"/>
        <rFont val="Calibri"/>
        <family val="2"/>
        <charset val="238"/>
      </rPr>
      <t>µm FULL DUPLEX</t>
    </r>
  </si>
  <si>
    <r>
      <t xml:space="preserve">Kábel uloženie MULTIMODE 62,5/125 </t>
    </r>
    <r>
      <rPr>
        <sz val="8"/>
        <rFont val="Calibri"/>
        <family val="2"/>
        <charset val="238"/>
      </rPr>
      <t>µm FULL DUPLEX</t>
    </r>
  </si>
  <si>
    <t>Kábel medený CHKE-R J 5x2,5 mm2</t>
  </si>
  <si>
    <t xml:space="preserve">Kábel uloženie CHKE-R J 5x2,5 mm2 </t>
  </si>
  <si>
    <t>Ukončenie vodičov v rozvádzači vrátane zapojenia a vodičovej koncovky do 2.5 mm2</t>
  </si>
  <si>
    <t>Ukončenie vodičov v rozvádzači vrátane zapojenia a vodičovej koncovky do 6 mm2</t>
  </si>
  <si>
    <t>Ukončenie vodičov v rozvádzači vrátane zapojenia a vodičovej koncovky do 50 mm2</t>
  </si>
  <si>
    <t>Ukončenie vodičov v rozvádzači vrátane zapojenia a vodičovej koncovky do 240 mm2</t>
  </si>
  <si>
    <t xml:space="preserve">Demontáže osvetlenia  </t>
  </si>
  <si>
    <t>Preloženie pôvodbého RACK u</t>
  </si>
  <si>
    <t>Požiarne dvere</t>
  </si>
  <si>
    <t xml:space="preserve">Uzemńovacia páska FeZn 30x4  </t>
  </si>
  <si>
    <t>kg</t>
  </si>
  <si>
    <t>Vodič FeZn pr. 10</t>
  </si>
  <si>
    <t>Vodič AlMgSi pr. 8</t>
  </si>
  <si>
    <t>Svorka krížová SK</t>
  </si>
  <si>
    <t xml:space="preserve">Podpera vedenia </t>
  </si>
  <si>
    <t>Motáž</t>
  </si>
  <si>
    <t xml:space="preserve">Uzemnenie a úprava bleskozvodu </t>
  </si>
  <si>
    <t>Odborná prehliadka a odborná skúška bleskozvod Hala A a B</t>
  </si>
  <si>
    <t xml:space="preserve">ROZPOČET </t>
  </si>
  <si>
    <t>MBB, a.s., ČSA 26, 974 01  Banská Bystrica</t>
  </si>
  <si>
    <t>Banská Bystrica</t>
  </si>
  <si>
    <t>Ing. Jančovič</t>
  </si>
  <si>
    <t>Prestavba západnej tribúny vrátane hlavného vstupu a prislúchajúceho zázemia 
Zimného štadióna v Banskej Bystrici</t>
  </si>
  <si>
    <t xml:space="preserve">Kábel uloženie CXKE-V J 3x2,5 mm2 </t>
  </si>
  <si>
    <t>Kábel medený CXKE-V J 3x2,5 mm2</t>
  </si>
  <si>
    <t>Káble a vodiče PS 60 B2Ca.......</t>
  </si>
  <si>
    <t>Káble a vodiče  B2Ca.......</t>
  </si>
  <si>
    <t>Príchytka UDF 10</t>
  </si>
  <si>
    <t>Príchytka UDF 10 montáž</t>
  </si>
  <si>
    <t>Montáž Zásuvka nástenná pre prostredie obyčajné alebo vlhké, 16 A 250 V</t>
  </si>
  <si>
    <t>Osvetlenie - Montáž a pripojenie-Svietidlá vrátane svetelných zdrojov, montážnych a závesných systémov sú dodávkou  Zumtobel group.  alebo ekvivalent</t>
  </si>
  <si>
    <t>ONLITE central eBox OCM-NPS alebo ekvivalent</t>
  </si>
  <si>
    <t>ONLITE central EPD 2 alebo ekvivalent</t>
  </si>
  <si>
    <t>ONLITE central eBox SUB alebo ekvivalent</t>
  </si>
  <si>
    <t>Svietidlo RESCLITE PRO MRCR ESCAPE ECC WH alebo ekvivalent</t>
  </si>
  <si>
    <t>Svietidlo RESCLITE PRO MRCR ANTIPANIC ECC WH alebo ekvivalent</t>
  </si>
  <si>
    <t>Svietidlo RESCLITE PRO MSW ESCW ECC WH IP 65 alebo ekvivalent</t>
  </si>
  <si>
    <t>Svietidlo PURESIGN 150 P MRC ECD ERI SRE alebo ekvivalent</t>
  </si>
  <si>
    <t>Svietidlo PURESIGN 150 P MSC/MRC SP-1D ERI alebo ekvivalent</t>
  </si>
  <si>
    <t>Svietidlo PURESIGN 150 P MSC/MRC SP-2LR ERI alebo ekvivalent</t>
  </si>
  <si>
    <t>Svietidlo AMI MCL 90 F1 LED IP40 alebo ekvivalent zabudovateľné do podhľadu</t>
  </si>
  <si>
    <t>Svietidlo OMS GACRUX XTP PV- 1 MICROPRISMA LED 3100lom/830 1x35 W, FIX, RAL 9003, IP 54 alebo ekvivalent</t>
  </si>
  <si>
    <t>Svietidlo LYNX LED do kazetového stropu 1x40 W IP 40 alebo ekvivalent</t>
  </si>
  <si>
    <t>Svietidlo AMI Mirka LED 85 2x27 W alebo ekvivalent  montáž na strop</t>
  </si>
  <si>
    <t xml:space="preserve">PODLAHOVÁ KRABICA, ZASUVKA 230V OBO BETTERMAN GESRN2USB- alebo ekvivalent  PRI BETONAŽI UMIESTNIŤ  UDL 2-120-70   </t>
  </si>
  <si>
    <t>Ovládač 1-tlač.-vypnutie Total stop, IP44, Typ-EATON M22-IY1+M22-DP-R+M22-KC10+M22-XGPV alebo ekvivalent</t>
  </si>
  <si>
    <t>Káblový žľab kovový RKSM610 alebo ekvivalent  vč.spojok,závesov, krytov,kotv. prvkov,spoj.prvk.</t>
  </si>
  <si>
    <t>Káblový žľab pozink. OBO E90 alebo ekvivalent  vrátane príslušenstva, 400/60 mm vrátane veka bez podp.</t>
  </si>
  <si>
    <t>Kábelový žľab kovový OBO E90 alebo ekvivalent  vč.spojok,závesov, krytov,kotv. prvkov,spoj.prvk.</t>
  </si>
  <si>
    <t>Svorkovnica - VBX/KL60 typ: 2009110 alebo ekvivalent</t>
  </si>
  <si>
    <t>HILTI CP 673 alebo ekvivalent Protipožiarny náter/tmel ( bal.=17,5kg)</t>
  </si>
  <si>
    <t>Legrand EvoLine 19" stojanový rozvádzač 47U alebo ekvivalent , 600 × 600mm, sklenené dvere</t>
  </si>
  <si>
    <t>LEGRAND UPS Daker DK Plus 3000 VA alebo ekvivalent</t>
  </si>
  <si>
    <t>Zyxel GS2210-48HP alebo ekvivalent</t>
  </si>
  <si>
    <t>Datacom, 24× RJ45, priamy, CAT6A, STP, čierny, 1U alebo ekvivalent</t>
  </si>
  <si>
    <t>Legrand EVO-HORIZ. ORG. KOV. 1U alebo ekvivalent</t>
  </si>
  <si>
    <t>Legrand PDU NAPÁJACÍ BLOK 6X 230V S HOT SWAP PREPÄTOVOU OCHRANOU alebo ekvivalent</t>
  </si>
  <si>
    <t>TP-LINK TXM431-SR alebo ekvivalent</t>
  </si>
  <si>
    <t>DS-2CD4585F-IZH(2.8-12MM) - IP KAMERA 4K(8MPIX) S ICR, DWDR, POE alebo ekvivalent</t>
  </si>
  <si>
    <t>Kábel Cat.6A, LEGRAND LCS-KÁBEL F/UTP CAT.6A LSOH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</si>
</sst>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;\-#,##0.000"/>
    <numFmt numFmtId="165" formatCode="#,##0.00\ &quot;€&quot;"/>
    <numFmt numFmtId="166" formatCode="0.000"/>
    <numFmt numFmtId="167" formatCode="#,##0.000"/>
    <numFmt numFmtId="168" formatCode="#,##0.00\ &quot;Sk&quot;;[Red]\-#,##0.00\ &quot;Sk&quot;"/>
    <numFmt numFmtId="169" formatCode="#,##0\ &quot;Kč&quot;;\-#,##0\ &quot;Kč&quot;"/>
    <numFmt numFmtId="170" formatCode="_-* #,##0.00\ &quot;Kč&quot;_-;\-* #,##0.00\ &quot;Kč&quot;_-;_-* &quot;-&quot;??\ &quot;Kč&quot;_-;_-@_-"/>
    <numFmt numFmtId="171" formatCode="#,##0.\-\ "/>
    <numFmt numFmtId="172" formatCode="&quot;€&quot;\ #,##0.00"/>
  </numFmts>
  <fonts count="52">
    <font>
      <sz val="8"/>
      <name val="Trebuchet M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indexed="55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4" tint="-0.249977111117893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4" tint="-0.249977111117893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CE"/>
      <charset val="238"/>
    </font>
    <font>
      <sz val="10"/>
      <color rgb="FF00008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name val="Trebuchet MS"/>
      <family val="2"/>
      <charset val="238"/>
    </font>
    <font>
      <u/>
      <sz val="10"/>
      <color indexed="12"/>
      <name val="Arial CE"/>
      <charset val="238"/>
    </font>
    <font>
      <b/>
      <i/>
      <sz val="11"/>
      <color rgb="FF7030A0"/>
      <name val="Arial Narrow"/>
      <family val="2"/>
      <charset val="238"/>
    </font>
    <font>
      <b/>
      <sz val="10"/>
      <color rgb="FF000080"/>
      <name val="Arial Narrow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MS Sans Serif"/>
      <family val="2"/>
      <charset val="238"/>
    </font>
    <font>
      <sz val="9"/>
      <name val="Tahoma"/>
      <family val="2"/>
      <charset val="238"/>
    </font>
    <font>
      <b/>
      <i/>
      <sz val="10"/>
      <color indexed="9"/>
      <name val="Albertus Mediu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12"/>
      <color indexed="9"/>
      <name val="Helvetica CE"/>
      <charset val="238"/>
    </font>
    <font>
      <sz val="10"/>
      <name val="Arial"/>
      <family val="2"/>
      <charset val="238"/>
    </font>
    <font>
      <b/>
      <sz val="12"/>
      <color rgb="FF000080"/>
      <name val="Arial Narrow"/>
      <family val="2"/>
      <charset val="238"/>
    </font>
    <font>
      <sz val="12"/>
      <color rgb="FF00336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color indexed="8"/>
      <name val="Arial Narrow"/>
      <family val="2"/>
      <charset val="238"/>
    </font>
    <font>
      <sz val="8"/>
      <name val="MS Sans Serif"/>
      <charset val="1"/>
    </font>
    <font>
      <sz val="8"/>
      <name val="Calibri"/>
      <family val="2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55">
    <xf numFmtId="0" fontId="0" fillId="0" borderId="0" applyAlignment="0">
      <alignment vertical="top" wrapText="1"/>
      <protection locked="0"/>
    </xf>
    <xf numFmtId="0" fontId="14" fillId="0" borderId="0"/>
    <xf numFmtId="0" fontId="22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0" fillId="0" borderId="0" applyAlignment="0">
      <alignment vertical="top"/>
      <protection locked="0"/>
    </xf>
    <xf numFmtId="0" fontId="31" fillId="0" borderId="0"/>
    <xf numFmtId="0" fontId="32" fillId="0" borderId="0" applyAlignment="0">
      <alignment vertical="top"/>
      <protection locked="0"/>
    </xf>
    <xf numFmtId="0" fontId="26" fillId="0" borderId="0" applyAlignment="0">
      <alignment vertical="top" wrapText="1"/>
      <protection locked="0"/>
    </xf>
    <xf numFmtId="0" fontId="5" fillId="0" borderId="0"/>
    <xf numFmtId="0" fontId="33" fillId="0" borderId="0"/>
    <xf numFmtId="0" fontId="4" fillId="0" borderId="0"/>
    <xf numFmtId="0" fontId="4" fillId="0" borderId="0"/>
    <xf numFmtId="0" fontId="35" fillId="0" borderId="0"/>
    <xf numFmtId="0" fontId="36" fillId="0" borderId="0"/>
    <xf numFmtId="0" fontId="34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70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9" fillId="0" borderId="0" applyFill="0" applyBorder="0" applyAlignment="0" applyProtection="0"/>
    <xf numFmtId="169" fontId="39" fillId="0" borderId="0" applyFill="0" applyBorder="0" applyAlignment="0" applyProtection="0"/>
    <xf numFmtId="0" fontId="40" fillId="6" borderId="5">
      <alignment horizontal="left"/>
    </xf>
    <xf numFmtId="171" fontId="37" fillId="7" borderId="6"/>
    <xf numFmtId="0" fontId="33" fillId="0" borderId="0"/>
    <xf numFmtId="0" fontId="39" fillId="0" borderId="0"/>
    <xf numFmtId="0" fontId="33" fillId="0" borderId="0"/>
    <xf numFmtId="0" fontId="41" fillId="0" borderId="0"/>
    <xf numFmtId="9" fontId="38" fillId="0" borderId="0" applyFont="0" applyFill="0" applyBorder="0" applyAlignment="0" applyProtection="0"/>
    <xf numFmtId="9" fontId="39" fillId="0" borderId="0" applyFill="0" applyBorder="0" applyAlignment="0" applyProtection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6" fillId="0" borderId="0"/>
    <xf numFmtId="0" fontId="4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Alignment="0">
      <alignment vertical="top"/>
      <protection locked="0"/>
    </xf>
    <xf numFmtId="0" fontId="49" fillId="0" borderId="0" applyAlignment="0">
      <alignment vertical="top" wrapText="1"/>
      <protection locked="0"/>
    </xf>
    <xf numFmtId="0" fontId="1" fillId="0" borderId="0"/>
    <xf numFmtId="0" fontId="1" fillId="0" borderId="0"/>
    <xf numFmtId="0" fontId="33" fillId="0" borderId="0"/>
    <xf numFmtId="0" fontId="1" fillId="0" borderId="0"/>
    <xf numFmtId="0" fontId="30" fillId="0" borderId="0" applyAlignment="0">
      <alignment vertical="top"/>
      <protection locked="0"/>
    </xf>
  </cellStyleXfs>
  <cellXfs count="134">
    <xf numFmtId="0" fontId="0" fillId="0" borderId="0" xfId="0" applyAlignment="1">
      <alignment vertical="top"/>
      <protection locked="0"/>
    </xf>
    <xf numFmtId="0" fontId="6" fillId="0" borderId="0" xfId="0" applyFont="1" applyAlignment="1">
      <alignment horizontal="left" vertical="top"/>
      <protection locked="0"/>
    </xf>
    <xf numFmtId="0" fontId="6" fillId="0" borderId="0" xfId="0" applyFont="1" applyAlignment="1">
      <alignment horizontal="right" vertical="top"/>
      <protection locked="0"/>
    </xf>
    <xf numFmtId="0" fontId="15" fillId="0" borderId="0" xfId="0" applyFont="1" applyAlignment="1">
      <alignment horizontal="left" vertical="top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Alignment="1" applyProtection="1">
      <alignment horizontal="left" vertical="center" wrapText="1"/>
      <protection hidden="1"/>
    </xf>
    <xf numFmtId="165" fontId="11" fillId="0" borderId="0" xfId="0" applyNumberFormat="1" applyFont="1" applyAlignment="1" applyProtection="1">
      <alignment horizontal="right" vertical="center" wrapText="1"/>
      <protection hidden="1"/>
    </xf>
    <xf numFmtId="166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top" wrapText="1"/>
      <protection hidden="1"/>
    </xf>
    <xf numFmtId="0" fontId="18" fillId="0" borderId="4" xfId="0" applyFont="1" applyBorder="1" applyAlignment="1" applyProtection="1">
      <alignment horizontal="right" vertical="top" wrapText="1"/>
      <protection hidden="1"/>
    </xf>
    <xf numFmtId="165" fontId="20" fillId="0" borderId="2" xfId="0" applyNumberFormat="1" applyFont="1" applyBorder="1" applyAlignment="1" applyProtection="1">
      <alignment horizontal="right" vertical="top" wrapText="1"/>
      <protection hidden="1"/>
    </xf>
    <xf numFmtId="166" fontId="8" fillId="2" borderId="0" xfId="0" applyNumberFormat="1" applyFont="1" applyFill="1" applyBorder="1" applyAlignment="1" applyProtection="1">
      <alignment horizontal="left" vertical="center"/>
      <protection hidden="1"/>
    </xf>
    <xf numFmtId="166" fontId="6" fillId="2" borderId="0" xfId="0" applyNumberFormat="1" applyFont="1" applyFill="1" applyBorder="1" applyAlignment="1" applyProtection="1">
      <alignment vertical="top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top"/>
      <protection hidden="1"/>
    </xf>
    <xf numFmtId="166" fontId="6" fillId="0" borderId="0" xfId="0" applyNumberFormat="1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left" vertical="top" wrapText="1"/>
      <protection hidden="1"/>
    </xf>
    <xf numFmtId="0" fontId="19" fillId="0" borderId="4" xfId="0" applyFont="1" applyBorder="1" applyAlignment="1" applyProtection="1">
      <alignment horizontal="left" vertical="top" wrapText="1"/>
      <protection hidden="1"/>
    </xf>
    <xf numFmtId="165" fontId="19" fillId="0" borderId="2" xfId="0" applyNumberFormat="1" applyFont="1" applyBorder="1" applyAlignment="1" applyProtection="1">
      <alignment horizontal="right" vertical="top" wrapText="1"/>
      <protection hidden="1"/>
    </xf>
    <xf numFmtId="164" fontId="6" fillId="0" borderId="0" xfId="0" applyNumberFormat="1" applyFont="1" applyBorder="1" applyAlignment="1" applyProtection="1">
      <alignment horizontal="right" vertical="top"/>
      <protection hidden="1"/>
    </xf>
    <xf numFmtId="164" fontId="12" fillId="0" borderId="0" xfId="0" applyNumberFormat="1" applyFont="1" applyBorder="1" applyAlignment="1" applyProtection="1">
      <alignment horizontal="right" vertical="top"/>
      <protection hidden="1"/>
    </xf>
    <xf numFmtId="165" fontId="8" fillId="5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28" fillId="0" borderId="0" xfId="0" applyFont="1" applyAlignment="1" applyProtection="1">
      <alignment vertical="top" wrapText="1"/>
      <protection locked="0"/>
    </xf>
    <xf numFmtId="165" fontId="6" fillId="0" borderId="0" xfId="0" applyNumberFormat="1" applyFont="1" applyAlignment="1">
      <alignment horizontal="right" vertical="top"/>
      <protection locked="0"/>
    </xf>
    <xf numFmtId="0" fontId="6" fillId="3" borderId="0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8" fillId="2" borderId="0" xfId="0" applyFont="1" applyFill="1" applyBorder="1" applyAlignment="1" applyProtection="1">
      <alignment horizontal="left" vertical="top"/>
      <protection hidden="1"/>
    </xf>
    <xf numFmtId="14" fontId="8" fillId="2" borderId="0" xfId="0" applyNumberFormat="1" applyFont="1" applyFill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right" vertical="top" wrapText="1"/>
      <protection hidden="1"/>
    </xf>
    <xf numFmtId="165" fontId="20" fillId="0" borderId="0" xfId="0" applyNumberFormat="1" applyFont="1" applyBorder="1" applyAlignment="1" applyProtection="1">
      <alignment horizontal="right" vertical="top" wrapText="1"/>
      <protection hidden="1"/>
    </xf>
    <xf numFmtId="166" fontId="6" fillId="2" borderId="0" xfId="0" applyNumberFormat="1" applyFont="1" applyFill="1" applyBorder="1" applyAlignment="1" applyProtection="1">
      <alignment horizontal="left" vertical="top"/>
      <protection hidden="1"/>
    </xf>
    <xf numFmtId="166" fontId="6" fillId="3" borderId="0" xfId="0" applyNumberFormat="1" applyFont="1" applyFill="1" applyBorder="1" applyAlignment="1" applyProtection="1">
      <alignment horizontal="center" vertical="top" wrapText="1"/>
      <protection hidden="1"/>
    </xf>
    <xf numFmtId="166" fontId="10" fillId="0" borderId="0" xfId="0" applyNumberFormat="1" applyFont="1" applyBorder="1" applyAlignment="1" applyProtection="1">
      <alignment horizontal="left" vertical="top"/>
      <protection hidden="1"/>
    </xf>
    <xf numFmtId="166" fontId="12" fillId="0" borderId="0" xfId="0" applyNumberFormat="1" applyFont="1" applyFill="1" applyBorder="1" applyAlignment="1" applyProtection="1">
      <alignment horizontal="right" vertical="top"/>
      <protection hidden="1"/>
    </xf>
    <xf numFmtId="0" fontId="12" fillId="0" borderId="0" xfId="0" applyFont="1" applyFill="1" applyBorder="1" applyAlignment="1" applyProtection="1">
      <alignment horizontal="left" vertical="top" wrapText="1"/>
      <protection hidden="1"/>
    </xf>
    <xf numFmtId="167" fontId="6" fillId="0" borderId="0" xfId="0" applyNumberFormat="1" applyFont="1" applyBorder="1" applyAlignment="1" applyProtection="1">
      <alignment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166" fontId="12" fillId="0" borderId="0" xfId="0" applyNumberFormat="1" applyFont="1" applyBorder="1" applyAlignment="1" applyProtection="1">
      <alignment horizontal="left" vertical="top"/>
      <protection hidden="1"/>
    </xf>
    <xf numFmtId="0" fontId="10" fillId="0" borderId="0" xfId="0" applyFont="1" applyBorder="1" applyAlignment="1" applyProtection="1">
      <alignment horizontal="left" vertical="top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166" fontId="25" fillId="0" borderId="0" xfId="0" applyNumberFormat="1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64" fontId="25" fillId="0" borderId="1" xfId="0" applyNumberFormat="1" applyFont="1" applyBorder="1" applyAlignment="1" applyProtection="1">
      <alignment horizontal="right" vertical="top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164" fontId="10" fillId="0" borderId="0" xfId="0" applyNumberFormat="1" applyFont="1" applyBorder="1" applyAlignment="1" applyProtection="1">
      <alignment horizontal="right" vertical="center"/>
      <protection hidden="1"/>
    </xf>
    <xf numFmtId="0" fontId="6" fillId="0" borderId="8" xfId="40" applyFont="1" applyBorder="1" applyAlignment="1" applyProtection="1">
      <alignment horizontal="center" vertical="center"/>
      <protection hidden="1"/>
    </xf>
    <xf numFmtId="49" fontId="6" fillId="0" borderId="8" xfId="40" applyNumberFormat="1" applyFont="1" applyBorder="1" applyAlignment="1" applyProtection="1">
      <alignment horizontal="left" vertical="center" wrapText="1"/>
      <protection hidden="1"/>
    </xf>
    <xf numFmtId="0" fontId="6" fillId="0" borderId="7" xfId="40" applyFont="1" applyBorder="1" applyAlignment="1" applyProtection="1">
      <alignment vertical="center" wrapText="1"/>
      <protection hidden="1"/>
    </xf>
    <xf numFmtId="167" fontId="6" fillId="0" borderId="8" xfId="40" applyNumberFormat="1" applyFont="1" applyBorder="1" applyAlignment="1" applyProtection="1">
      <alignment vertical="center"/>
      <protection hidden="1"/>
    </xf>
    <xf numFmtId="0" fontId="6" fillId="0" borderId="8" xfId="40" applyFont="1" applyBorder="1" applyAlignment="1" applyProtection="1">
      <alignment horizontal="center" vertical="center" wrapText="1"/>
      <protection hidden="1"/>
    </xf>
    <xf numFmtId="0" fontId="43" fillId="0" borderId="0" xfId="40" applyFont="1" applyBorder="1" applyAlignment="1" applyProtection="1">
      <alignment horizontal="left"/>
      <protection hidden="1"/>
    </xf>
    <xf numFmtId="167" fontId="6" fillId="0" borderId="7" xfId="40" applyNumberFormat="1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6" fillId="0" borderId="0" xfId="9" applyFont="1" applyAlignment="1" applyProtection="1">
      <alignment horizontal="left" vertical="center" wrapText="1"/>
      <protection hidden="1"/>
    </xf>
    <xf numFmtId="164" fontId="6" fillId="0" borderId="0" xfId="9" applyNumberFormat="1" applyFont="1" applyAlignment="1" applyProtection="1">
      <alignment horizontal="right" vertical="center" wrapTex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164" fontId="6" fillId="0" borderId="0" xfId="9" applyNumberFormat="1" applyFont="1" applyFill="1" applyAlignment="1" applyProtection="1">
      <alignment horizontal="right" vertical="center" wrapText="1"/>
      <protection hidden="1"/>
    </xf>
    <xf numFmtId="0" fontId="10" fillId="0" borderId="0" xfId="9" applyFont="1" applyFill="1" applyAlignment="1" applyProtection="1">
      <alignment horizontal="left" vertical="center" wrapText="1"/>
      <protection hidden="1"/>
    </xf>
    <xf numFmtId="0" fontId="6" fillId="0" borderId="0" xfId="9" applyFont="1" applyFill="1" applyAlignment="1" applyProtection="1">
      <alignment horizontal="left" vertical="center" wrapText="1"/>
      <protection hidden="1"/>
    </xf>
    <xf numFmtId="0" fontId="45" fillId="0" borderId="0" xfId="9" applyFont="1" applyBorder="1" applyAlignment="1" applyProtection="1">
      <alignment horizontal="left" vertical="top" wrapText="1"/>
      <protection hidden="1"/>
    </xf>
    <xf numFmtId="167" fontId="6" fillId="8" borderId="7" xfId="40" applyNumberFormat="1" applyFont="1" applyFill="1" applyBorder="1" applyAlignment="1" applyProtection="1">
      <alignment vertical="center"/>
      <protection locked="0" hidden="1"/>
    </xf>
    <xf numFmtId="0" fontId="29" fillId="0" borderId="0" xfId="0" applyFont="1" applyFill="1" applyBorder="1" applyAlignment="1" applyProtection="1">
      <alignment horizontal="left" vertical="top" wrapText="1"/>
      <protection hidden="1"/>
    </xf>
    <xf numFmtId="0" fontId="6" fillId="0" borderId="0" xfId="9" applyFont="1" applyBorder="1" applyAlignment="1" applyProtection="1">
      <alignment horizontal="left" vertical="top"/>
      <protection hidden="1"/>
    </xf>
    <xf numFmtId="0" fontId="6" fillId="0" borderId="0" xfId="9" applyFont="1" applyBorder="1" applyAlignment="1" applyProtection="1">
      <alignment horizontal="left" vertical="top" wrapText="1"/>
      <protection hidden="1"/>
    </xf>
    <xf numFmtId="164" fontId="6" fillId="4" borderId="0" xfId="9" applyNumberFormat="1" applyFont="1" applyFill="1" applyAlignment="1" applyProtection="1">
      <alignment horizontal="right" vertical="center" wrapText="1"/>
      <protection hidden="1"/>
    </xf>
    <xf numFmtId="49" fontId="48" fillId="0" borderId="0" xfId="9" applyNumberFormat="1" applyFont="1" applyBorder="1" applyAlignment="1" applyProtection="1">
      <alignment horizontal="left" vertical="top" wrapText="1"/>
      <protection hidden="1"/>
    </xf>
    <xf numFmtId="166" fontId="6" fillId="0" borderId="0" xfId="9" applyNumberFormat="1" applyFont="1" applyBorder="1" applyAlignment="1" applyProtection="1">
      <alignment horizontal="right" vertical="center"/>
      <protection hidden="1"/>
    </xf>
    <xf numFmtId="172" fontId="6" fillId="0" borderId="0" xfId="9" applyNumberFormat="1" applyFont="1" applyBorder="1" applyAlignment="1" applyProtection="1">
      <alignment horizontal="left" vertical="top"/>
      <protection hidden="1"/>
    </xf>
    <xf numFmtId="172" fontId="6" fillId="0" borderId="0" xfId="9" applyNumberFormat="1" applyFont="1" applyBorder="1" applyAlignment="1" applyProtection="1">
      <alignment horizontal="right" vertical="top"/>
      <protection hidden="1"/>
    </xf>
    <xf numFmtId="166" fontId="6" fillId="0" borderId="0" xfId="9" applyNumberFormat="1" applyFont="1" applyBorder="1" applyAlignment="1" applyProtection="1">
      <alignment horizontal="right" vertical="top"/>
      <protection hidden="1"/>
    </xf>
    <xf numFmtId="0" fontId="8" fillId="2" borderId="0" xfId="0" applyFont="1" applyFill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37" fontId="21" fillId="0" borderId="0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4" fontId="48" fillId="0" borderId="0" xfId="9" applyNumberFormat="1" applyFont="1" applyBorder="1" applyAlignment="1" applyProtection="1">
      <alignment horizontal="right" vertical="top" wrapText="1"/>
      <protection hidden="1"/>
    </xf>
    <xf numFmtId="172" fontId="48" fillId="0" borderId="0" xfId="9" applyNumberFormat="1" applyFont="1" applyBorder="1" applyAlignment="1" applyProtection="1">
      <alignment vertical="top"/>
      <protection hidden="1"/>
    </xf>
    <xf numFmtId="0" fontId="6" fillId="4" borderId="0" xfId="9" applyFont="1" applyFill="1" applyAlignment="1" applyProtection="1">
      <alignment horizontal="left" vertical="center" wrapText="1"/>
      <protection hidden="1"/>
    </xf>
    <xf numFmtId="0" fontId="10" fillId="4" borderId="0" xfId="9" applyFont="1" applyFill="1" applyAlignment="1" applyProtection="1">
      <alignment horizontal="left" vertical="center" wrapText="1"/>
      <protection hidden="1"/>
    </xf>
    <xf numFmtId="0" fontId="6" fillId="0" borderId="0" xfId="9" applyFont="1" applyAlignment="1" applyProtection="1">
      <alignment vertical="center" wrapText="1"/>
      <protection hidden="1"/>
    </xf>
    <xf numFmtId="2" fontId="6" fillId="0" borderId="0" xfId="9" applyNumberFormat="1" applyFont="1" applyFill="1" applyBorder="1" applyAlignment="1" applyProtection="1">
      <alignment horizontal="right" vertical="top"/>
      <protection hidden="1"/>
    </xf>
    <xf numFmtId="14" fontId="8" fillId="2" borderId="0" xfId="0" applyNumberFormat="1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left" vertical="top"/>
      <protection hidden="1"/>
    </xf>
    <xf numFmtId="0" fontId="10" fillId="0" borderId="7" xfId="40" applyFont="1" applyBorder="1" applyAlignment="1" applyProtection="1">
      <alignment vertical="center" wrapText="1"/>
      <protection hidden="1"/>
    </xf>
    <xf numFmtId="0" fontId="6" fillId="0" borderId="0" xfId="52" applyFont="1" applyBorder="1" applyAlignment="1" applyProtection="1">
      <alignment horizontal="center" vertical="top"/>
      <protection hidden="1"/>
    </xf>
    <xf numFmtId="0" fontId="26" fillId="0" borderId="0" xfId="9" applyFont="1" applyAlignment="1" applyProtection="1">
      <alignment vertical="top"/>
      <protection hidden="1"/>
    </xf>
    <xf numFmtId="164" fontId="6" fillId="0" borderId="0" xfId="0" applyNumberFormat="1" applyFont="1" applyBorder="1" applyAlignment="1" applyProtection="1">
      <alignment horizontal="right" vertical="center"/>
      <protection hidden="1"/>
    </xf>
    <xf numFmtId="0" fontId="26" fillId="0" borderId="0" xfId="0" applyFont="1" applyAlignment="1" applyProtection="1"/>
    <xf numFmtId="167" fontId="6" fillId="8" borderId="0" xfId="40" applyNumberFormat="1" applyFont="1" applyFill="1" applyBorder="1" applyAlignment="1" applyProtection="1">
      <alignment vertical="center"/>
      <protection locked="0" hidden="1"/>
    </xf>
    <xf numFmtId="0" fontId="17" fillId="2" borderId="0" xfId="0" applyFont="1" applyFill="1" applyBorder="1" applyAlignment="1" applyProtection="1">
      <alignment horizontal="left" vertical="top"/>
      <protection hidden="1"/>
    </xf>
    <xf numFmtId="0" fontId="7" fillId="2" borderId="0" xfId="0" applyFont="1" applyFill="1" applyBorder="1" applyAlignment="1" applyProtection="1">
      <alignment horizontal="left" vertical="top"/>
      <protection hidden="1"/>
    </xf>
    <xf numFmtId="0" fontId="51" fillId="0" borderId="0" xfId="0" applyFont="1" applyAlignment="1">
      <alignment horizontal="justify" vertic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6" fillId="5" borderId="8" xfId="40" applyFont="1" applyFill="1" applyBorder="1" applyAlignment="1" applyProtection="1">
      <alignment horizontal="center" vertical="center"/>
      <protection hidden="1"/>
    </xf>
    <xf numFmtId="49" fontId="6" fillId="5" borderId="8" xfId="40" applyNumberFormat="1" applyFont="1" applyFill="1" applyBorder="1" applyAlignment="1" applyProtection="1">
      <alignment horizontal="left" vertical="center" wrapText="1"/>
      <protection hidden="1"/>
    </xf>
    <xf numFmtId="0" fontId="6" fillId="5" borderId="7" xfId="40" applyFont="1" applyFill="1" applyBorder="1" applyAlignment="1" applyProtection="1">
      <alignment vertical="center" wrapText="1"/>
      <protection hidden="1"/>
    </xf>
    <xf numFmtId="167" fontId="6" fillId="5" borderId="8" xfId="40" applyNumberFormat="1" applyFont="1" applyFill="1" applyBorder="1" applyAlignment="1" applyProtection="1">
      <alignment vertical="center"/>
      <protection hidden="1"/>
    </xf>
    <xf numFmtId="0" fontId="6" fillId="5" borderId="8" xfId="40" applyFont="1" applyFill="1" applyBorder="1" applyAlignment="1" applyProtection="1">
      <alignment horizontal="center" vertical="center" wrapText="1"/>
      <protection hidden="1"/>
    </xf>
    <xf numFmtId="167" fontId="6" fillId="5" borderId="7" xfId="40" applyNumberFormat="1" applyFont="1" applyFill="1" applyBorder="1" applyAlignment="1" applyProtection="1">
      <alignment vertical="center"/>
      <protection locked="0" hidden="1"/>
    </xf>
    <xf numFmtId="164" fontId="6" fillId="5" borderId="0" xfId="0" applyNumberFormat="1" applyFont="1" applyFill="1" applyBorder="1" applyAlignment="1" applyProtection="1">
      <alignment horizontal="right" vertical="center"/>
      <protection hidden="1"/>
    </xf>
    <xf numFmtId="0" fontId="10" fillId="5" borderId="7" xfId="40" applyFont="1" applyFill="1" applyBorder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top"/>
      <protection hidden="1"/>
    </xf>
    <xf numFmtId="0" fontId="24" fillId="5" borderId="0" xfId="0" applyFont="1" applyFill="1" applyBorder="1" applyAlignment="1" applyProtection="1">
      <alignment horizontal="left" vertical="top"/>
      <protection hidden="1"/>
    </xf>
    <xf numFmtId="0" fontId="6" fillId="5" borderId="0" xfId="0" applyFont="1" applyFill="1" applyBorder="1" applyAlignment="1" applyProtection="1">
      <alignment horizontal="left" vertical="top"/>
      <protection hidden="1"/>
    </xf>
    <xf numFmtId="0" fontId="6" fillId="9" borderId="8" xfId="40" applyFont="1" applyFill="1" applyBorder="1" applyAlignment="1" applyProtection="1">
      <alignment horizontal="center" vertical="center"/>
      <protection hidden="1"/>
    </xf>
    <xf numFmtId="49" fontId="6" fillId="9" borderId="8" xfId="40" applyNumberFormat="1" applyFont="1" applyFill="1" applyBorder="1" applyAlignment="1" applyProtection="1">
      <alignment horizontal="left" vertical="center" wrapText="1"/>
      <protection hidden="1"/>
    </xf>
    <xf numFmtId="0" fontId="6" fillId="9" borderId="7" xfId="40" applyFont="1" applyFill="1" applyBorder="1" applyAlignment="1" applyProtection="1">
      <alignment vertical="center" wrapText="1"/>
      <protection hidden="1"/>
    </xf>
    <xf numFmtId="167" fontId="6" fillId="9" borderId="8" xfId="40" applyNumberFormat="1" applyFont="1" applyFill="1" applyBorder="1" applyAlignment="1" applyProtection="1">
      <alignment vertical="center"/>
      <protection hidden="1"/>
    </xf>
    <xf numFmtId="0" fontId="6" fillId="9" borderId="8" xfId="40" applyFont="1" applyFill="1" applyBorder="1" applyAlignment="1" applyProtection="1">
      <alignment horizontal="center" vertical="center" wrapText="1"/>
      <protection hidden="1"/>
    </xf>
    <xf numFmtId="167" fontId="6" fillId="9" borderId="7" xfId="40" applyNumberFormat="1" applyFont="1" applyFill="1" applyBorder="1" applyAlignment="1" applyProtection="1">
      <alignment vertical="center"/>
      <protection locked="0" hidden="1"/>
    </xf>
    <xf numFmtId="164" fontId="6" fillId="9" borderId="0" xfId="0" applyNumberFormat="1" applyFont="1" applyFill="1" applyBorder="1" applyAlignment="1" applyProtection="1">
      <alignment horizontal="right" vertical="top"/>
      <protection hidden="1"/>
    </xf>
    <xf numFmtId="0" fontId="26" fillId="0" borderId="0" xfId="0" applyFont="1" applyAlignment="1" applyProtection="1">
      <alignment wrapText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12" fillId="0" borderId="0" xfId="0" applyFont="1" applyBorder="1" applyAlignment="1" applyProtection="1">
      <alignment horizontal="left" vertical="top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51" fillId="0" borderId="0" xfId="0" applyFont="1" applyAlignment="1">
      <alignment horizontal="left" vertical="top" wrapText="1"/>
      <protection locked="0"/>
    </xf>
    <xf numFmtId="0" fontId="51" fillId="0" borderId="0" xfId="0" applyFont="1" applyAlignment="1">
      <alignment horizontal="left" vertical="top"/>
      <protection locked="0"/>
    </xf>
  </cellXfs>
  <cellStyles count="55">
    <cellStyle name="Hypertextové prepojenie 2" xfId="16"/>
    <cellStyle name="Hypertextové prepojenie 2 2" xfId="39"/>
    <cellStyle name="Hypertextové prepojenie 3" xfId="17"/>
    <cellStyle name="Hypertextové prepojenie 4" xfId="47"/>
    <cellStyle name="Hypertextový odkaz_Profireal mlynár" xfId="4"/>
    <cellStyle name="meny 2" xfId="19"/>
    <cellStyle name="meny 3" xfId="20"/>
    <cellStyle name="meny 4" xfId="21"/>
    <cellStyle name="meny 5" xfId="18"/>
    <cellStyle name="Nadpis kapitoly" xfId="22"/>
    <cellStyle name="Nadpis vzorka" xfId="23"/>
    <cellStyle name="Normal 2" xfId="3"/>
    <cellStyle name="Normal 2 2" xfId="11"/>
    <cellStyle name="Normal 2 3" xfId="14"/>
    <cellStyle name="Normal_DDC" xfId="24"/>
    <cellStyle name="Normálna 2" xfId="5"/>
    <cellStyle name="Normálna 2 2" xfId="49"/>
    <cellStyle name="Normálne" xfId="0" builtinId="0"/>
    <cellStyle name="normálne 10" xfId="45"/>
    <cellStyle name="normálne 11" xfId="46"/>
    <cellStyle name="normálne 12" xfId="48"/>
    <cellStyle name="normálne 2" xfId="6"/>
    <cellStyle name="normálne 2 2" xfId="25"/>
    <cellStyle name="normálne 2 3" xfId="40"/>
    <cellStyle name="normálne 3" xfId="7"/>
    <cellStyle name="normálne 3 2" xfId="26"/>
    <cellStyle name="normálne 4" xfId="8"/>
    <cellStyle name="normálne 4 2" xfId="54"/>
    <cellStyle name="normálne 5" xfId="9"/>
    <cellStyle name="normálne 6" xfId="12"/>
    <cellStyle name="normálne 7" xfId="15"/>
    <cellStyle name="normálne 8" xfId="42"/>
    <cellStyle name="normálne 9" xfId="44"/>
    <cellStyle name="Normální 2" xfId="1"/>
    <cellStyle name="normální 2 10" xfId="36"/>
    <cellStyle name="Normální 2 11" xfId="37"/>
    <cellStyle name="Normální 2 12" xfId="38"/>
    <cellStyle name="Normální 2 13" xfId="41"/>
    <cellStyle name="Normální 2 14" xfId="43"/>
    <cellStyle name="Normální 2 15" xfId="51"/>
    <cellStyle name="Normální 2 16" xfId="53"/>
    <cellStyle name="Normální 2 17" xfId="50"/>
    <cellStyle name="Normální 2 2" xfId="10"/>
    <cellStyle name="Normální 2 3" xfId="13"/>
    <cellStyle name="normální 2 4" xfId="27"/>
    <cellStyle name="normální 2 5" xfId="31"/>
    <cellStyle name="normální 2 6" xfId="32"/>
    <cellStyle name="normální 2 7" xfId="33"/>
    <cellStyle name="normální 2 8" xfId="34"/>
    <cellStyle name="normální 2 9" xfId="35"/>
    <cellStyle name="normální_720 KIT_NAY" xfId="2"/>
    <cellStyle name="normální_720 KIT_NAY 2" xfId="52"/>
    <cellStyle name="percentá 2" xfId="28"/>
    <cellStyle name="percentá 3" xfId="29"/>
    <cellStyle name="Štýl 1" xfId="30"/>
  </cellStyles>
  <dxfs count="0"/>
  <tableStyles count="0" defaultTableStyle="TableStyleMedium9" defaultPivotStyle="PivotStyleLight16"/>
  <colors>
    <mruColors>
      <color rgb="FFFFFFCC"/>
      <color rgb="FF000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BJ28"/>
  <sheetViews>
    <sheetView showGridLines="0" tabSelected="1" zoomScaleNormal="100" workbookViewId="0">
      <selection activeCell="B36" sqref="B36"/>
    </sheetView>
  </sheetViews>
  <sheetFormatPr defaultColWidth="10.5" defaultRowHeight="14.25" customHeight="1"/>
  <cols>
    <col min="1" max="1" width="14.6640625" style="1" customWidth="1"/>
    <col min="2" max="2" width="65.6640625" style="1" customWidth="1"/>
    <col min="3" max="6" width="65.6640625" style="1" hidden="1" customWidth="1"/>
    <col min="7" max="7" width="19.6640625" style="2" customWidth="1"/>
    <col min="8" max="8" width="5.1640625" style="1" customWidth="1"/>
    <col min="9" max="9" width="11.5" style="1" customWidth="1"/>
    <col min="10" max="10" width="12" style="1" customWidth="1"/>
    <col min="11" max="12" width="6" style="1" customWidth="1"/>
    <col min="13" max="13" width="2" style="1" customWidth="1"/>
    <col min="14" max="14" width="12.5" style="1" customWidth="1"/>
    <col min="15" max="15" width="4.1640625" style="1" customWidth="1"/>
    <col min="16" max="16" width="1.6640625" style="1" customWidth="1"/>
    <col min="17" max="17" width="8.1640625" style="1" customWidth="1"/>
    <col min="18" max="18" width="29.6640625" style="1" hidden="1" customWidth="1"/>
    <col min="19" max="19" width="16.1640625" style="1" hidden="1" customWidth="1"/>
    <col min="20" max="20" width="12.1640625" style="1" hidden="1" customWidth="1"/>
    <col min="21" max="21" width="16.1640625" style="1" hidden="1" customWidth="1"/>
    <col min="22" max="22" width="12.1640625" style="1" hidden="1" customWidth="1"/>
    <col min="23" max="23" width="15" style="1" hidden="1" customWidth="1"/>
    <col min="24" max="24" width="11" style="1" hidden="1" customWidth="1"/>
    <col min="25" max="25" width="15" style="1" hidden="1" customWidth="1"/>
    <col min="26" max="26" width="16.1640625" style="1" hidden="1" customWidth="1"/>
    <col min="27" max="27" width="11" style="1" customWidth="1"/>
    <col min="28" max="28" width="15" style="1" customWidth="1"/>
    <col min="29" max="29" width="16.1640625" style="1" customWidth="1"/>
    <col min="30" max="41" width="10.5" style="1" customWidth="1"/>
    <col min="42" max="62" width="10.5" style="1" hidden="1" customWidth="1"/>
    <col min="63" max="16384" width="10.5" style="1"/>
  </cols>
  <sheetData>
    <row r="1" spans="1:7" ht="29.25" customHeight="1">
      <c r="A1" s="124" t="s">
        <v>6</v>
      </c>
      <c r="B1" s="125"/>
      <c r="C1" s="125"/>
      <c r="D1" s="125"/>
      <c r="E1" s="125"/>
      <c r="F1" s="125"/>
      <c r="G1" s="125"/>
    </row>
    <row r="2" spans="1:7" ht="17.100000000000001" customHeight="1">
      <c r="A2" s="17" t="str">
        <f>rozpočet!A2</f>
        <v xml:space="preserve">Objednávateľ: </v>
      </c>
      <c r="B2" s="17"/>
      <c r="C2" s="17"/>
      <c r="D2" s="17"/>
      <c r="E2" s="17"/>
      <c r="F2" s="17"/>
      <c r="G2" s="4"/>
    </row>
    <row r="3" spans="1:7" ht="17.100000000000001" customHeight="1">
      <c r="A3" s="8" t="str">
        <f>rozpočet!A3</f>
        <v>Miesto:</v>
      </c>
      <c r="B3" s="8"/>
      <c r="C3" s="8"/>
      <c r="D3" s="8"/>
      <c r="E3" s="8"/>
      <c r="F3" s="8"/>
      <c r="G3" s="4"/>
    </row>
    <row r="4" spans="1:7" ht="17.100000000000001" customHeight="1">
      <c r="A4" s="55" t="s">
        <v>22</v>
      </c>
      <c r="B4" s="55"/>
      <c r="C4" s="55"/>
      <c r="D4" s="55"/>
      <c r="E4" s="55"/>
      <c r="F4" s="55"/>
      <c r="G4" s="4"/>
    </row>
    <row r="5" spans="1:7" ht="17.100000000000001" customHeight="1">
      <c r="A5" s="55" t="s">
        <v>21</v>
      </c>
      <c r="B5" s="92"/>
      <c r="C5" s="92"/>
      <c r="D5" s="92"/>
      <c r="E5" s="92"/>
      <c r="F5" s="92"/>
      <c r="G5" s="4"/>
    </row>
    <row r="6" spans="1:7" ht="17.100000000000001" customHeight="1">
      <c r="A6" s="55"/>
      <c r="B6" s="55"/>
      <c r="C6" s="55"/>
      <c r="D6" s="55"/>
      <c r="E6" s="55"/>
      <c r="F6" s="55"/>
      <c r="G6" s="4"/>
    </row>
    <row r="7" spans="1:7" ht="17.100000000000001" customHeight="1">
      <c r="A7" s="55" t="s">
        <v>0</v>
      </c>
      <c r="B7" s="128"/>
      <c r="C7" s="128"/>
      <c r="D7" s="128"/>
      <c r="E7" s="128"/>
      <c r="F7" s="128"/>
      <c r="G7" s="129"/>
    </row>
    <row r="8" spans="1:7" ht="17.100000000000001" customHeight="1">
      <c r="A8" s="55" t="s">
        <v>5</v>
      </c>
      <c r="B8" s="126"/>
      <c r="C8" s="126"/>
      <c r="D8" s="126"/>
      <c r="E8" s="126"/>
      <c r="F8" s="126"/>
      <c r="G8" s="127"/>
    </row>
    <row r="9" spans="1:7" ht="17.100000000000001" customHeight="1">
      <c r="A9" s="55" t="s">
        <v>15</v>
      </c>
      <c r="B9" s="126"/>
      <c r="C9" s="126"/>
      <c r="D9" s="126"/>
      <c r="E9" s="126"/>
      <c r="F9" s="126"/>
      <c r="G9" s="127"/>
    </row>
    <row r="10" spans="1:7" ht="17.100000000000001" customHeight="1">
      <c r="A10" s="5" t="s">
        <v>1</v>
      </c>
      <c r="B10" s="5" t="s">
        <v>8</v>
      </c>
      <c r="C10" s="5"/>
      <c r="D10" s="5"/>
      <c r="E10" s="5"/>
      <c r="F10" s="5"/>
      <c r="G10" s="5" t="s">
        <v>19</v>
      </c>
    </row>
    <row r="11" spans="1:7" s="3" customFormat="1" ht="17.100000000000001" customHeight="1">
      <c r="A11" s="26" t="s">
        <v>14</v>
      </c>
      <c r="B11" s="27" t="s">
        <v>27</v>
      </c>
      <c r="C11" s="27"/>
      <c r="D11" s="27"/>
      <c r="E11" s="27"/>
      <c r="F11" s="27"/>
      <c r="G11" s="28">
        <f>SUM(G12:G13)</f>
        <v>0</v>
      </c>
    </row>
    <row r="12" spans="1:7" s="3" customFormat="1" ht="17.100000000000001" customHeight="1">
      <c r="A12" s="9" t="str">
        <f>rozpočet!B13</f>
        <v>21-M</v>
      </c>
      <c r="B12" s="9" t="str">
        <f>rozpočet!C13</f>
        <v>ELO - Elektromontáže</v>
      </c>
      <c r="C12" s="9"/>
      <c r="D12" s="9"/>
      <c r="E12" s="9"/>
      <c r="F12" s="9"/>
      <c r="G12" s="10">
        <f>rozpočet!G13</f>
        <v>0</v>
      </c>
    </row>
    <row r="13" spans="1:7" ht="17.100000000000001" customHeight="1">
      <c r="A13" s="9" t="str">
        <f>rozpočet!B167</f>
        <v>04.1-M</v>
      </c>
      <c r="B13" s="9" t="str">
        <f>rozpočet!C167</f>
        <v>ESO - ŠTRUKTÚROVANÁ KABELÁŽ</v>
      </c>
      <c r="C13" s="9"/>
      <c r="D13" s="9"/>
      <c r="E13" s="9"/>
      <c r="F13" s="9"/>
      <c r="G13" s="10">
        <f>rozpočet!G167</f>
        <v>0</v>
      </c>
    </row>
    <row r="14" spans="1:7" ht="17.100000000000001" customHeight="1">
      <c r="A14" s="12"/>
      <c r="B14" s="13" t="s">
        <v>20</v>
      </c>
      <c r="C14" s="13"/>
      <c r="D14" s="13"/>
      <c r="E14" s="13"/>
      <c r="F14" s="13"/>
      <c r="G14" s="14">
        <f>G11</f>
        <v>0</v>
      </c>
    </row>
    <row r="15" spans="1:7" ht="14.25" customHeight="1">
      <c r="A15" s="35"/>
      <c r="B15" s="38"/>
      <c r="C15" s="38"/>
      <c r="D15" s="38"/>
      <c r="E15" s="38"/>
      <c r="F15" s="38"/>
      <c r="G15" s="39"/>
    </row>
    <row r="16" spans="1:7" ht="14.25" customHeight="1">
      <c r="A16" s="35"/>
      <c r="B16" s="38"/>
      <c r="C16" s="38"/>
      <c r="D16" s="38"/>
      <c r="E16" s="38"/>
      <c r="F16" s="38"/>
      <c r="G16" s="39"/>
    </row>
    <row r="17" spans="1:7" ht="14.25" customHeight="1">
      <c r="A17" s="35"/>
      <c r="B17" s="38"/>
      <c r="C17" s="38"/>
      <c r="D17" s="38"/>
      <c r="E17" s="38"/>
      <c r="F17" s="38"/>
      <c r="G17" s="39"/>
    </row>
    <row r="18" spans="1:7" ht="14.25" customHeight="1">
      <c r="A18" s="35"/>
      <c r="B18" s="38"/>
      <c r="C18" s="38"/>
      <c r="D18" s="38"/>
      <c r="E18" s="38"/>
      <c r="F18" s="38"/>
      <c r="G18" s="39"/>
    </row>
    <row r="19" spans="1:7" ht="14.25" hidden="1" customHeight="1">
      <c r="A19" s="35"/>
      <c r="B19" s="38"/>
      <c r="C19" s="38"/>
      <c r="D19" s="38"/>
      <c r="E19" s="38"/>
      <c r="F19" s="38"/>
      <c r="G19" s="39"/>
    </row>
    <row r="20" spans="1:7" ht="15" hidden="1" customHeight="1">
      <c r="B20" s="32" t="s">
        <v>33</v>
      </c>
      <c r="C20" s="32"/>
      <c r="D20" s="32"/>
      <c r="E20" s="32"/>
      <c r="F20" s="32"/>
      <c r="G20" s="31">
        <f>G12</f>
        <v>0</v>
      </c>
    </row>
    <row r="21" spans="1:7" ht="15.75" hidden="1" customHeight="1">
      <c r="B21" s="32" t="s">
        <v>99</v>
      </c>
      <c r="C21" s="32"/>
      <c r="D21" s="32"/>
      <c r="E21" s="32"/>
      <c r="F21" s="32"/>
      <c r="G21" s="31">
        <f>SUM(G13)</f>
        <v>0</v>
      </c>
    </row>
    <row r="22" spans="1:7" ht="34.5" hidden="1" customHeight="1">
      <c r="B22" s="32" t="s">
        <v>29</v>
      </c>
      <c r="C22" s="32"/>
      <c r="D22" s="32"/>
      <c r="E22" s="32"/>
      <c r="F22" s="32"/>
      <c r="G22" s="31" t="e">
        <f>#REF!</f>
        <v>#REF!</v>
      </c>
    </row>
    <row r="23" spans="1:7" ht="33.75" hidden="1" customHeight="1">
      <c r="B23" s="32" t="s">
        <v>30</v>
      </c>
      <c r="C23" s="32"/>
      <c r="D23" s="32"/>
      <c r="E23" s="32"/>
      <c r="F23" s="32"/>
      <c r="G23" s="31" t="e">
        <f>SUM(#REF!)</f>
        <v>#REF!</v>
      </c>
    </row>
    <row r="24" spans="1:7" ht="14.25" hidden="1" customHeight="1">
      <c r="G24" s="33" t="e">
        <f>SUM(G20:G23)</f>
        <v>#REF!</v>
      </c>
    </row>
    <row r="25" spans="1:7" ht="14.25" hidden="1" customHeight="1"/>
    <row r="26" spans="1:7" ht="14.25" hidden="1" customHeight="1"/>
    <row r="27" spans="1:7" ht="14.25" hidden="1" customHeight="1"/>
    <row r="28" spans="1:7" ht="14.25" hidden="1" customHeight="1"/>
  </sheetData>
  <sheetProtection selectLockedCells="1"/>
  <mergeCells count="4">
    <mergeCell ref="A1:G1"/>
    <mergeCell ref="B9:G9"/>
    <mergeCell ref="B7:G7"/>
    <mergeCell ref="B8:G8"/>
  </mergeCells>
  <pageMargins left="0.59055118110236227" right="0.59055118110236227" top="0.51181102362204722" bottom="0.45" header="0" footer="0"/>
  <pageSetup paperSize="9" fitToHeight="100" orientation="portrait" horizontalDpi="3600" verticalDpi="3600" r:id="rId1"/>
  <headerFooter alignWithMargins="0"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outlinePr summaryBelow="0"/>
    <pageSetUpPr fitToPage="1"/>
  </sheetPr>
  <dimension ref="A1:ID223"/>
  <sheetViews>
    <sheetView zoomScale="144" zoomScaleNormal="115" zoomScaleSheetLayoutView="100" zoomScalePageLayoutView="90" workbookViewId="0">
      <selection activeCell="F218" sqref="F14:F218"/>
    </sheetView>
  </sheetViews>
  <sheetFormatPr defaultColWidth="9.1640625" defaultRowHeight="12.75" outlineLevelRow="1"/>
  <cols>
    <col min="1" max="1" width="7.1640625" style="52" customWidth="1"/>
    <col min="2" max="2" width="12.6640625" style="53" customWidth="1"/>
    <col min="3" max="3" width="60.6640625" style="53" customWidth="1"/>
    <col min="4" max="4" width="10" style="24" customWidth="1"/>
    <col min="5" max="5" width="5.1640625" style="19" customWidth="1"/>
    <col min="6" max="6" width="10.6640625" style="24" customWidth="1"/>
    <col min="7" max="7" width="14.6640625" style="19" customWidth="1"/>
    <col min="8" max="8" width="5.5" style="19" customWidth="1"/>
    <col min="9" max="9" width="11" style="19" customWidth="1"/>
    <col min="10" max="10" width="15" style="19" customWidth="1"/>
    <col min="11" max="11" width="16.1640625" style="19" customWidth="1"/>
    <col min="12" max="44" width="10.5" style="19" customWidth="1"/>
    <col min="45" max="16384" width="9.1640625" style="19"/>
  </cols>
  <sheetData>
    <row r="1" spans="1:238" s="20" customFormat="1" ht="18">
      <c r="A1" s="101" t="s">
        <v>337</v>
      </c>
      <c r="B1" s="18"/>
      <c r="C1" s="18"/>
      <c r="D1" s="16"/>
      <c r="E1" s="18"/>
      <c r="F1" s="16"/>
      <c r="G1" s="18"/>
    </row>
    <row r="2" spans="1:238" s="21" customFormat="1" ht="14.25">
      <c r="A2" s="102" t="s">
        <v>25</v>
      </c>
      <c r="B2" s="36"/>
      <c r="C2" s="103" t="s">
        <v>338</v>
      </c>
      <c r="D2" s="15"/>
      <c r="E2" s="93"/>
      <c r="F2" s="40"/>
      <c r="G2" s="93"/>
    </row>
    <row r="3" spans="1:238" s="21" customFormat="1" ht="14.25">
      <c r="A3" s="82" t="s">
        <v>24</v>
      </c>
      <c r="B3" s="36"/>
      <c r="C3" s="103" t="s">
        <v>339</v>
      </c>
      <c r="D3" s="15"/>
      <c r="E3" s="93"/>
      <c r="F3" s="40"/>
      <c r="G3" s="93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</row>
    <row r="4" spans="1:238" s="21" customFormat="1" ht="13.5">
      <c r="A4" s="82" t="s">
        <v>23</v>
      </c>
      <c r="B4" s="36"/>
      <c r="C4" s="36" t="s">
        <v>340</v>
      </c>
      <c r="D4" s="15"/>
      <c r="E4" s="93"/>
      <c r="F4" s="40"/>
      <c r="G4" s="93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</row>
    <row r="5" spans="1:238" s="21" customFormat="1" ht="13.5">
      <c r="A5" s="82" t="s">
        <v>21</v>
      </c>
      <c r="B5" s="37"/>
      <c r="C5" s="36"/>
      <c r="D5" s="15"/>
      <c r="E5" s="93"/>
      <c r="F5" s="40"/>
      <c r="G5" s="93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</row>
    <row r="6" spans="1:238" s="21" customFormat="1" ht="13.5">
      <c r="A6" s="82"/>
      <c r="B6" s="36"/>
      <c r="C6" s="36"/>
      <c r="D6" s="15"/>
      <c r="E6" s="93"/>
      <c r="F6" s="40"/>
      <c r="G6" s="93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</row>
    <row r="7" spans="1:238" s="21" customFormat="1" ht="15" customHeight="1">
      <c r="A7" s="82" t="s">
        <v>0</v>
      </c>
      <c r="B7" s="132" t="s">
        <v>341</v>
      </c>
      <c r="C7" s="133"/>
      <c r="D7" s="133"/>
      <c r="E7" s="133"/>
      <c r="F7" s="133"/>
      <c r="G7" s="133"/>
    </row>
    <row r="8" spans="1:238" s="21" customFormat="1" ht="13.5">
      <c r="A8" s="82" t="s">
        <v>5</v>
      </c>
      <c r="B8" s="133"/>
      <c r="C8" s="133"/>
      <c r="D8" s="133"/>
      <c r="E8" s="133"/>
      <c r="F8" s="133"/>
      <c r="G8" s="133"/>
    </row>
    <row r="9" spans="1:238" s="21" customFormat="1" ht="13.5">
      <c r="A9" s="82" t="s">
        <v>15</v>
      </c>
      <c r="B9" s="104"/>
      <c r="C9" s="104"/>
      <c r="D9" s="104"/>
      <c r="E9" s="104"/>
      <c r="F9" s="104"/>
      <c r="G9" s="104"/>
    </row>
    <row r="10" spans="1:238" s="25" customFormat="1" ht="25.5">
      <c r="A10" s="34" t="s">
        <v>16</v>
      </c>
      <c r="B10" s="34" t="s">
        <v>17</v>
      </c>
      <c r="C10" s="34" t="s">
        <v>18</v>
      </c>
      <c r="D10" s="11" t="s">
        <v>10</v>
      </c>
      <c r="E10" s="6" t="s">
        <v>9</v>
      </c>
      <c r="F10" s="41" t="s">
        <v>11</v>
      </c>
      <c r="G10" s="6" t="s">
        <v>12</v>
      </c>
    </row>
    <row r="11" spans="1:238" s="7" customFormat="1" ht="20.25" customHeight="1">
      <c r="A11" s="83"/>
      <c r="B11" s="130" t="s">
        <v>7</v>
      </c>
      <c r="C11" s="130"/>
      <c r="D11" s="48"/>
      <c r="E11" s="94"/>
      <c r="F11" s="42"/>
      <c r="G11" s="30">
        <f>G12</f>
        <v>0</v>
      </c>
      <c r="H11" s="49"/>
      <c r="X11" s="7" t="s">
        <v>4</v>
      </c>
      <c r="Z11" s="7" t="s">
        <v>2</v>
      </c>
      <c r="AA11" s="7" t="s">
        <v>3</v>
      </c>
      <c r="AE11" s="7" t="s">
        <v>13</v>
      </c>
      <c r="AQ11" s="56" t="e">
        <f>#REF!+#REF!+#REF!+#REF!+#REF!+#REF!+#REF!</f>
        <v>#REF!</v>
      </c>
    </row>
    <row r="12" spans="1:238" ht="16.5" customHeight="1">
      <c r="A12" s="84"/>
      <c r="B12" s="131" t="s">
        <v>26</v>
      </c>
      <c r="C12" s="131"/>
      <c r="D12" s="43"/>
      <c r="E12" s="44"/>
      <c r="F12" s="45"/>
      <c r="G12" s="30">
        <f>G13+G167</f>
        <v>0</v>
      </c>
    </row>
    <row r="13" spans="1:238">
      <c r="A13" s="85"/>
      <c r="B13" s="73" t="s">
        <v>32</v>
      </c>
      <c r="C13" s="73" t="s">
        <v>250</v>
      </c>
      <c r="D13" s="51"/>
      <c r="E13" s="50"/>
      <c r="F13" s="45"/>
      <c r="G13" s="54">
        <f>SUM(G14:G166)</f>
        <v>0</v>
      </c>
      <c r="H13" s="23"/>
    </row>
    <row r="14" spans="1:238" outlineLevel="1">
      <c r="A14" s="57">
        <v>1</v>
      </c>
      <c r="B14" s="58" t="s">
        <v>100</v>
      </c>
      <c r="C14" s="59" t="s">
        <v>260</v>
      </c>
      <c r="D14" s="60">
        <v>1</v>
      </c>
      <c r="E14" s="61" t="s">
        <v>35</v>
      </c>
      <c r="F14" s="72"/>
      <c r="G14" s="29">
        <f t="shared" ref="G14:G47" si="0">IF(B14="","",D14*F14)</f>
        <v>0</v>
      </c>
      <c r="H14" s="46"/>
    </row>
    <row r="15" spans="1:238" outlineLevel="1">
      <c r="A15" s="57">
        <v>2</v>
      </c>
      <c r="B15" s="58" t="s">
        <v>41</v>
      </c>
      <c r="C15" s="59" t="s">
        <v>261</v>
      </c>
      <c r="D15" s="60">
        <v>1</v>
      </c>
      <c r="E15" s="61" t="s">
        <v>35</v>
      </c>
      <c r="F15" s="72"/>
      <c r="G15" s="29">
        <f t="shared" si="0"/>
        <v>0</v>
      </c>
      <c r="H15" s="46"/>
    </row>
    <row r="16" spans="1:238" outlineLevel="1">
      <c r="A16" s="57">
        <v>3</v>
      </c>
      <c r="B16" s="58" t="s">
        <v>101</v>
      </c>
      <c r="C16" s="59" t="s">
        <v>262</v>
      </c>
      <c r="D16" s="60">
        <v>1</v>
      </c>
      <c r="E16" s="61" t="s">
        <v>35</v>
      </c>
      <c r="F16" s="72"/>
      <c r="G16" s="29">
        <f t="shared" si="0"/>
        <v>0</v>
      </c>
      <c r="H16" s="46"/>
    </row>
    <row r="17" spans="1:8" outlineLevel="1">
      <c r="A17" s="57">
        <v>4</v>
      </c>
      <c r="B17" s="58" t="s">
        <v>102</v>
      </c>
      <c r="C17" s="59" t="s">
        <v>263</v>
      </c>
      <c r="D17" s="60">
        <v>1</v>
      </c>
      <c r="E17" s="61" t="s">
        <v>35</v>
      </c>
      <c r="F17" s="72"/>
      <c r="G17" s="29">
        <f t="shared" si="0"/>
        <v>0</v>
      </c>
      <c r="H17" s="46"/>
    </row>
    <row r="18" spans="1:8" outlineLevel="1">
      <c r="A18" s="57">
        <v>5</v>
      </c>
      <c r="B18" s="58" t="s">
        <v>40</v>
      </c>
      <c r="C18" s="59" t="s">
        <v>264</v>
      </c>
      <c r="D18" s="60">
        <v>1</v>
      </c>
      <c r="E18" s="61" t="s">
        <v>35</v>
      </c>
      <c r="F18" s="72"/>
      <c r="G18" s="29">
        <f t="shared" si="0"/>
        <v>0</v>
      </c>
      <c r="H18" s="46"/>
    </row>
    <row r="19" spans="1:8" outlineLevel="1">
      <c r="A19" s="57">
        <v>6</v>
      </c>
      <c r="B19" s="58" t="s">
        <v>103</v>
      </c>
      <c r="C19" s="59" t="s">
        <v>265</v>
      </c>
      <c r="D19" s="60">
        <v>1</v>
      </c>
      <c r="E19" s="61" t="s">
        <v>35</v>
      </c>
      <c r="F19" s="72"/>
      <c r="G19" s="29">
        <f t="shared" si="0"/>
        <v>0</v>
      </c>
      <c r="H19" s="46"/>
    </row>
    <row r="20" spans="1:8" outlineLevel="1">
      <c r="A20" s="57">
        <v>7</v>
      </c>
      <c r="B20" s="58" t="s">
        <v>39</v>
      </c>
      <c r="C20" s="59" t="s">
        <v>266</v>
      </c>
      <c r="D20" s="60">
        <v>1</v>
      </c>
      <c r="E20" s="61" t="s">
        <v>35</v>
      </c>
      <c r="F20" s="72"/>
      <c r="G20" s="29">
        <f t="shared" si="0"/>
        <v>0</v>
      </c>
      <c r="H20" s="46"/>
    </row>
    <row r="21" spans="1:8" outlineLevel="1">
      <c r="A21" s="57">
        <v>8</v>
      </c>
      <c r="B21" s="58" t="s">
        <v>104</v>
      </c>
      <c r="C21" s="59" t="s">
        <v>267</v>
      </c>
      <c r="D21" s="60">
        <v>1</v>
      </c>
      <c r="E21" s="61" t="s">
        <v>35</v>
      </c>
      <c r="F21" s="72"/>
      <c r="G21" s="29">
        <f t="shared" si="0"/>
        <v>0</v>
      </c>
      <c r="H21" s="46"/>
    </row>
    <row r="22" spans="1:8" outlineLevel="1">
      <c r="A22" s="57">
        <v>9</v>
      </c>
      <c r="B22" s="58" t="s">
        <v>42</v>
      </c>
      <c r="C22" s="59" t="s">
        <v>268</v>
      </c>
      <c r="D22" s="60">
        <v>1</v>
      </c>
      <c r="E22" s="61" t="s">
        <v>35</v>
      </c>
      <c r="F22" s="72"/>
      <c r="G22" s="29">
        <f t="shared" si="0"/>
        <v>0</v>
      </c>
      <c r="H22" s="46"/>
    </row>
    <row r="23" spans="1:8" outlineLevel="1">
      <c r="A23" s="57">
        <v>10</v>
      </c>
      <c r="B23" s="58" t="s">
        <v>105</v>
      </c>
      <c r="C23" s="59" t="s">
        <v>269</v>
      </c>
      <c r="D23" s="60">
        <v>1</v>
      </c>
      <c r="E23" s="61" t="s">
        <v>35</v>
      </c>
      <c r="F23" s="72"/>
      <c r="G23" s="29">
        <f t="shared" si="0"/>
        <v>0</v>
      </c>
      <c r="H23" s="46"/>
    </row>
    <row r="24" spans="1:8" outlineLevel="1">
      <c r="A24" s="57">
        <v>11</v>
      </c>
      <c r="B24" s="58" t="s">
        <v>106</v>
      </c>
      <c r="C24" s="59" t="s">
        <v>270</v>
      </c>
      <c r="D24" s="60">
        <v>1</v>
      </c>
      <c r="E24" s="61" t="s">
        <v>35</v>
      </c>
      <c r="F24" s="72"/>
      <c r="G24" s="29">
        <f t="shared" si="0"/>
        <v>0</v>
      </c>
      <c r="H24" s="46"/>
    </row>
    <row r="25" spans="1:8" ht="14.25" customHeight="1" outlineLevel="1">
      <c r="A25" s="57">
        <v>12</v>
      </c>
      <c r="B25" s="58" t="s">
        <v>107</v>
      </c>
      <c r="C25" s="59" t="s">
        <v>271</v>
      </c>
      <c r="D25" s="60">
        <v>1</v>
      </c>
      <c r="E25" s="61" t="s">
        <v>35</v>
      </c>
      <c r="F25" s="72"/>
      <c r="G25" s="29">
        <f t="shared" si="0"/>
        <v>0</v>
      </c>
      <c r="H25" s="46"/>
    </row>
    <row r="26" spans="1:8" outlineLevel="1">
      <c r="A26" s="57">
        <v>13</v>
      </c>
      <c r="B26" s="58" t="s">
        <v>108</v>
      </c>
      <c r="C26" s="59" t="s">
        <v>272</v>
      </c>
      <c r="D26" s="60">
        <v>1</v>
      </c>
      <c r="E26" s="61" t="s">
        <v>35</v>
      </c>
      <c r="F26" s="72"/>
      <c r="G26" s="29">
        <f t="shared" si="0"/>
        <v>0</v>
      </c>
      <c r="H26" s="46"/>
    </row>
    <row r="27" spans="1:8" ht="14.25" customHeight="1" outlineLevel="1">
      <c r="A27" s="57">
        <v>14</v>
      </c>
      <c r="B27" s="58" t="s">
        <v>109</v>
      </c>
      <c r="C27" s="59" t="s">
        <v>273</v>
      </c>
      <c r="D27" s="60">
        <v>1</v>
      </c>
      <c r="E27" s="61" t="s">
        <v>35</v>
      </c>
      <c r="F27" s="72"/>
      <c r="G27" s="29">
        <f t="shared" si="0"/>
        <v>0</v>
      </c>
      <c r="H27" s="46"/>
    </row>
    <row r="28" spans="1:8" ht="14.25" customHeight="1" outlineLevel="1">
      <c r="A28" s="57">
        <v>15</v>
      </c>
      <c r="B28" s="58" t="s">
        <v>110</v>
      </c>
      <c r="C28" s="59" t="s">
        <v>274</v>
      </c>
      <c r="D28" s="60">
        <v>1</v>
      </c>
      <c r="E28" s="61" t="s">
        <v>35</v>
      </c>
      <c r="F28" s="72"/>
      <c r="G28" s="29">
        <f t="shared" si="0"/>
        <v>0</v>
      </c>
      <c r="H28" s="46"/>
    </row>
    <row r="29" spans="1:8" ht="14.25" customHeight="1" outlineLevel="1">
      <c r="A29" s="57">
        <v>16</v>
      </c>
      <c r="B29" s="58" t="s">
        <v>109</v>
      </c>
      <c r="C29" s="59" t="s">
        <v>275</v>
      </c>
      <c r="D29" s="60">
        <v>1</v>
      </c>
      <c r="E29" s="61" t="s">
        <v>35</v>
      </c>
      <c r="F29" s="72"/>
      <c r="G29" s="29">
        <f t="shared" si="0"/>
        <v>0</v>
      </c>
      <c r="H29" s="46"/>
    </row>
    <row r="30" spans="1:8" ht="14.25" customHeight="1" outlineLevel="1">
      <c r="A30" s="57">
        <v>17</v>
      </c>
      <c r="B30" s="58" t="s">
        <v>110</v>
      </c>
      <c r="C30" s="59" t="s">
        <v>276</v>
      </c>
      <c r="D30" s="60">
        <v>1</v>
      </c>
      <c r="E30" s="61" t="s">
        <v>35</v>
      </c>
      <c r="F30" s="72"/>
      <c r="G30" s="29">
        <f t="shared" si="0"/>
        <v>0</v>
      </c>
      <c r="H30" s="46"/>
    </row>
    <row r="31" spans="1:8" ht="14.25" customHeight="1" outlineLevel="1">
      <c r="A31" s="57">
        <v>18</v>
      </c>
      <c r="B31" s="58" t="s">
        <v>109</v>
      </c>
      <c r="C31" s="59" t="s">
        <v>277</v>
      </c>
      <c r="D31" s="60">
        <v>1</v>
      </c>
      <c r="E31" s="61" t="s">
        <v>35</v>
      </c>
      <c r="F31" s="72"/>
      <c r="G31" s="29">
        <f t="shared" si="0"/>
        <v>0</v>
      </c>
      <c r="H31" s="46"/>
    </row>
    <row r="32" spans="1:8" ht="14.25" customHeight="1" outlineLevel="1">
      <c r="A32" s="57">
        <v>19</v>
      </c>
      <c r="B32" s="58" t="s">
        <v>110</v>
      </c>
      <c r="C32" s="59" t="s">
        <v>278</v>
      </c>
      <c r="D32" s="60">
        <v>1</v>
      </c>
      <c r="E32" s="61" t="s">
        <v>35</v>
      </c>
      <c r="F32" s="72"/>
      <c r="G32" s="29">
        <f t="shared" si="0"/>
        <v>0</v>
      </c>
      <c r="H32" s="46"/>
    </row>
    <row r="33" spans="1:8" ht="14.25" customHeight="1" outlineLevel="1">
      <c r="A33" s="57">
        <v>20</v>
      </c>
      <c r="B33" s="58" t="s">
        <v>109</v>
      </c>
      <c r="C33" s="59" t="s">
        <v>279</v>
      </c>
      <c r="D33" s="60">
        <v>1</v>
      </c>
      <c r="E33" s="61" t="s">
        <v>35</v>
      </c>
      <c r="F33" s="72"/>
      <c r="G33" s="29">
        <f t="shared" si="0"/>
        <v>0</v>
      </c>
      <c r="H33" s="46"/>
    </row>
    <row r="34" spans="1:8" ht="14.25" customHeight="1" outlineLevel="1">
      <c r="A34" s="57">
        <v>21</v>
      </c>
      <c r="B34" s="58" t="s">
        <v>110</v>
      </c>
      <c r="C34" s="59" t="s">
        <v>280</v>
      </c>
      <c r="D34" s="60">
        <v>1</v>
      </c>
      <c r="E34" s="61" t="s">
        <v>35</v>
      </c>
      <c r="F34" s="72"/>
      <c r="G34" s="29">
        <f t="shared" si="0"/>
        <v>0</v>
      </c>
      <c r="H34" s="46"/>
    </row>
    <row r="35" spans="1:8" ht="14.25" customHeight="1" outlineLevel="1">
      <c r="A35" s="57">
        <v>22</v>
      </c>
      <c r="B35" s="58" t="s">
        <v>109</v>
      </c>
      <c r="C35" s="59" t="s">
        <v>281</v>
      </c>
      <c r="D35" s="60">
        <v>1</v>
      </c>
      <c r="E35" s="61" t="s">
        <v>35</v>
      </c>
      <c r="F35" s="72"/>
      <c r="G35" s="29">
        <f t="shared" si="0"/>
        <v>0</v>
      </c>
      <c r="H35" s="46"/>
    </row>
    <row r="36" spans="1:8" ht="14.25" customHeight="1" outlineLevel="1">
      <c r="A36" s="57">
        <v>23</v>
      </c>
      <c r="B36" s="58" t="s">
        <v>110</v>
      </c>
      <c r="C36" s="59" t="s">
        <v>282</v>
      </c>
      <c r="D36" s="60">
        <v>1</v>
      </c>
      <c r="E36" s="61" t="s">
        <v>35</v>
      </c>
      <c r="F36" s="72"/>
      <c r="G36" s="29">
        <f t="shared" si="0"/>
        <v>0</v>
      </c>
      <c r="H36" s="46"/>
    </row>
    <row r="37" spans="1:8" ht="14.25" customHeight="1" outlineLevel="1">
      <c r="A37" s="57">
        <v>24</v>
      </c>
      <c r="B37" s="58" t="s">
        <v>109</v>
      </c>
      <c r="C37" s="59" t="s">
        <v>283</v>
      </c>
      <c r="D37" s="60">
        <v>1</v>
      </c>
      <c r="E37" s="61" t="s">
        <v>35</v>
      </c>
      <c r="F37" s="72"/>
      <c r="G37" s="29">
        <f t="shared" si="0"/>
        <v>0</v>
      </c>
      <c r="H37" s="46"/>
    </row>
    <row r="38" spans="1:8" ht="25.5" outlineLevel="1">
      <c r="A38" s="105">
        <v>26</v>
      </c>
      <c r="B38" s="106" t="s">
        <v>111</v>
      </c>
      <c r="C38" s="107" t="s">
        <v>349</v>
      </c>
      <c r="D38" s="108">
        <v>449</v>
      </c>
      <c r="E38" s="109" t="s">
        <v>35</v>
      </c>
      <c r="F38" s="110"/>
      <c r="G38" s="111">
        <f t="shared" si="0"/>
        <v>0</v>
      </c>
      <c r="H38" s="46"/>
    </row>
    <row r="39" spans="1:8" outlineLevel="1">
      <c r="A39" s="57">
        <v>27</v>
      </c>
      <c r="B39" s="58" t="s">
        <v>43</v>
      </c>
      <c r="C39" s="59" t="s">
        <v>350</v>
      </c>
      <c r="D39" s="60">
        <v>4</v>
      </c>
      <c r="E39" s="61" t="s">
        <v>35</v>
      </c>
      <c r="F39" s="72"/>
      <c r="G39" s="29">
        <f t="shared" si="0"/>
        <v>0</v>
      </c>
      <c r="H39" s="46"/>
    </row>
    <row r="40" spans="1:8" outlineLevel="1">
      <c r="A40" s="57">
        <v>28</v>
      </c>
      <c r="B40" s="58" t="s">
        <v>112</v>
      </c>
      <c r="C40" s="59" t="s">
        <v>351</v>
      </c>
      <c r="D40" s="60">
        <v>4</v>
      </c>
      <c r="E40" s="61" t="s">
        <v>35</v>
      </c>
      <c r="F40" s="72"/>
      <c r="G40" s="29">
        <f t="shared" si="0"/>
        <v>0</v>
      </c>
      <c r="H40" s="46"/>
    </row>
    <row r="41" spans="1:8" outlineLevel="1">
      <c r="A41" s="57">
        <v>29</v>
      </c>
      <c r="B41" s="58" t="s">
        <v>113</v>
      </c>
      <c r="C41" s="59" t="s">
        <v>352</v>
      </c>
      <c r="D41" s="60">
        <v>1</v>
      </c>
      <c r="E41" s="61" t="s">
        <v>35</v>
      </c>
      <c r="F41" s="72"/>
      <c r="G41" s="29">
        <f t="shared" si="0"/>
        <v>0</v>
      </c>
      <c r="H41" s="46"/>
    </row>
    <row r="42" spans="1:8" outlineLevel="1">
      <c r="A42" s="57">
        <v>30</v>
      </c>
      <c r="B42" s="58" t="s">
        <v>114</v>
      </c>
      <c r="C42" s="59" t="s">
        <v>353</v>
      </c>
      <c r="D42" s="60">
        <v>21</v>
      </c>
      <c r="E42" s="61" t="s">
        <v>35</v>
      </c>
      <c r="F42" s="72"/>
      <c r="G42" s="29">
        <f t="shared" si="0"/>
        <v>0</v>
      </c>
      <c r="H42" s="46"/>
    </row>
    <row r="43" spans="1:8" outlineLevel="1">
      <c r="A43" s="57">
        <v>31</v>
      </c>
      <c r="B43" s="58" t="s">
        <v>115</v>
      </c>
      <c r="C43" s="59" t="s">
        <v>354</v>
      </c>
      <c r="D43" s="60">
        <v>11</v>
      </c>
      <c r="E43" s="61" t="s">
        <v>35</v>
      </c>
      <c r="F43" s="72"/>
      <c r="G43" s="29">
        <f t="shared" si="0"/>
        <v>0</v>
      </c>
      <c r="H43" s="46"/>
    </row>
    <row r="44" spans="1:8" outlineLevel="1">
      <c r="A44" s="57">
        <v>32</v>
      </c>
      <c r="B44" s="58" t="s">
        <v>116</v>
      </c>
      <c r="C44" s="59" t="s">
        <v>355</v>
      </c>
      <c r="D44" s="60">
        <v>7</v>
      </c>
      <c r="E44" s="61" t="s">
        <v>35</v>
      </c>
      <c r="F44" s="72"/>
      <c r="G44" s="29">
        <f t="shared" si="0"/>
        <v>0</v>
      </c>
      <c r="H44" s="46"/>
    </row>
    <row r="45" spans="1:8" outlineLevel="1">
      <c r="A45" s="57">
        <v>33</v>
      </c>
      <c r="B45" s="58" t="s">
        <v>117</v>
      </c>
      <c r="C45" s="59" t="s">
        <v>356</v>
      </c>
      <c r="D45" s="60">
        <v>53</v>
      </c>
      <c r="E45" s="61" t="s">
        <v>35</v>
      </c>
      <c r="F45" s="72"/>
      <c r="G45" s="29">
        <f t="shared" si="0"/>
        <v>0</v>
      </c>
      <c r="H45" s="46"/>
    </row>
    <row r="46" spans="1:8" outlineLevel="1">
      <c r="A46" s="57">
        <v>34</v>
      </c>
      <c r="B46" s="58" t="s">
        <v>44</v>
      </c>
      <c r="C46" s="59" t="s">
        <v>357</v>
      </c>
      <c r="D46" s="60">
        <v>38</v>
      </c>
      <c r="E46" s="61" t="s">
        <v>35</v>
      </c>
      <c r="F46" s="72"/>
      <c r="G46" s="29">
        <f t="shared" si="0"/>
        <v>0</v>
      </c>
      <c r="H46" s="46"/>
    </row>
    <row r="47" spans="1:8" outlineLevel="1">
      <c r="A47" s="57">
        <v>35</v>
      </c>
      <c r="B47" s="58" t="s">
        <v>44</v>
      </c>
      <c r="C47" s="59" t="s">
        <v>358</v>
      </c>
      <c r="D47" s="60">
        <v>15</v>
      </c>
      <c r="E47" s="61" t="s">
        <v>35</v>
      </c>
      <c r="F47" s="72"/>
      <c r="G47" s="29">
        <f t="shared" si="0"/>
        <v>0</v>
      </c>
      <c r="H47" s="46"/>
    </row>
    <row r="48" spans="1:8" outlineLevel="1">
      <c r="A48" s="57">
        <v>36</v>
      </c>
      <c r="B48" s="58" t="s">
        <v>294</v>
      </c>
      <c r="C48" s="59" t="s">
        <v>359</v>
      </c>
      <c r="D48" s="60">
        <v>193</v>
      </c>
      <c r="E48" s="61" t="s">
        <v>35</v>
      </c>
      <c r="F48" s="72"/>
      <c r="G48" s="29">
        <f t="shared" ref="G48" si="1">IF(B48="","",D48*F48)</f>
        <v>0</v>
      </c>
      <c r="H48" s="46"/>
    </row>
    <row r="49" spans="1:8" ht="25.5" outlineLevel="1">
      <c r="A49" s="57">
        <v>37</v>
      </c>
      <c r="B49" s="58" t="s">
        <v>294</v>
      </c>
      <c r="C49" s="59" t="s">
        <v>360</v>
      </c>
      <c r="D49" s="60">
        <v>8</v>
      </c>
      <c r="E49" s="61" t="s">
        <v>35</v>
      </c>
      <c r="F49" s="72"/>
      <c r="G49" s="98">
        <f t="shared" ref="G49:G75" si="2">IF(B49="","",D49*F49)</f>
        <v>0</v>
      </c>
      <c r="H49" s="46"/>
    </row>
    <row r="50" spans="1:8" outlineLevel="1">
      <c r="A50" s="57">
        <v>38</v>
      </c>
      <c r="B50" s="58" t="s">
        <v>294</v>
      </c>
      <c r="C50" s="59" t="s">
        <v>295</v>
      </c>
      <c r="D50" s="60">
        <v>30</v>
      </c>
      <c r="E50" s="61" t="s">
        <v>35</v>
      </c>
      <c r="F50" s="72"/>
      <c r="G50" s="29">
        <f t="shared" si="2"/>
        <v>0</v>
      </c>
      <c r="H50" s="46"/>
    </row>
    <row r="51" spans="1:8" outlineLevel="1">
      <c r="A51" s="57">
        <v>39</v>
      </c>
      <c r="B51" s="58" t="s">
        <v>294</v>
      </c>
      <c r="C51" s="59" t="s">
        <v>296</v>
      </c>
      <c r="D51" s="60">
        <v>2</v>
      </c>
      <c r="E51" s="61" t="s">
        <v>35</v>
      </c>
      <c r="F51" s="72"/>
      <c r="G51" s="29">
        <f t="shared" si="2"/>
        <v>0</v>
      </c>
      <c r="H51" s="46"/>
    </row>
    <row r="52" spans="1:8" outlineLevel="1">
      <c r="A52" s="57">
        <v>40</v>
      </c>
      <c r="B52" s="58" t="s">
        <v>294</v>
      </c>
      <c r="C52" s="59" t="s">
        <v>297</v>
      </c>
      <c r="D52" s="60">
        <v>6</v>
      </c>
      <c r="E52" s="61" t="s">
        <v>35</v>
      </c>
      <c r="F52" s="72"/>
      <c r="G52" s="29">
        <f t="shared" si="2"/>
        <v>0</v>
      </c>
      <c r="H52" s="46"/>
    </row>
    <row r="53" spans="1:8" outlineLevel="1">
      <c r="A53" s="57">
        <v>41</v>
      </c>
      <c r="B53" s="58" t="s">
        <v>294</v>
      </c>
      <c r="C53" s="59" t="s">
        <v>298</v>
      </c>
      <c r="D53" s="60">
        <v>6</v>
      </c>
      <c r="E53" s="61" t="s">
        <v>35</v>
      </c>
      <c r="F53" s="72"/>
      <c r="G53" s="29">
        <f t="shared" si="2"/>
        <v>0</v>
      </c>
      <c r="H53" s="46"/>
    </row>
    <row r="54" spans="1:8" outlineLevel="1">
      <c r="A54" s="57">
        <v>42</v>
      </c>
      <c r="B54" s="58" t="s">
        <v>294</v>
      </c>
      <c r="C54" s="59" t="s">
        <v>361</v>
      </c>
      <c r="D54" s="60">
        <v>26</v>
      </c>
      <c r="E54" s="61" t="s">
        <v>35</v>
      </c>
      <c r="F54" s="72"/>
      <c r="G54" s="29">
        <f t="shared" si="2"/>
        <v>0</v>
      </c>
      <c r="H54" s="46"/>
    </row>
    <row r="55" spans="1:8" outlineLevel="1">
      <c r="A55" s="57">
        <v>43</v>
      </c>
      <c r="B55" s="58" t="s">
        <v>294</v>
      </c>
      <c r="C55" s="59" t="s">
        <v>362</v>
      </c>
      <c r="D55" s="60">
        <v>24</v>
      </c>
      <c r="E55" s="61" t="s">
        <v>35</v>
      </c>
      <c r="F55" s="72"/>
      <c r="G55" s="29">
        <f t="shared" si="2"/>
        <v>0</v>
      </c>
      <c r="H55" s="46"/>
    </row>
    <row r="56" spans="1:8" ht="23.25" customHeight="1" outlineLevel="1">
      <c r="A56" s="57">
        <v>44</v>
      </c>
      <c r="B56" s="58" t="s">
        <v>118</v>
      </c>
      <c r="C56" s="59" t="s">
        <v>363</v>
      </c>
      <c r="D56" s="60">
        <v>1</v>
      </c>
      <c r="E56" s="61" t="s">
        <v>35</v>
      </c>
      <c r="F56" s="72"/>
      <c r="G56" s="29">
        <f t="shared" si="2"/>
        <v>0</v>
      </c>
      <c r="H56" s="46"/>
    </row>
    <row r="57" spans="1:8" outlineLevel="1">
      <c r="A57" s="57">
        <v>45</v>
      </c>
      <c r="B57" s="58" t="s">
        <v>119</v>
      </c>
      <c r="C57" s="59" t="s">
        <v>284</v>
      </c>
      <c r="D57" s="60">
        <v>6</v>
      </c>
      <c r="E57" s="61" t="s">
        <v>35</v>
      </c>
      <c r="F57" s="72"/>
      <c r="G57" s="29">
        <f t="shared" si="2"/>
        <v>0</v>
      </c>
      <c r="H57" s="46"/>
    </row>
    <row r="58" spans="1:8" outlineLevel="1">
      <c r="A58" s="57">
        <v>46</v>
      </c>
      <c r="B58" s="58" t="s">
        <v>120</v>
      </c>
      <c r="C58" s="59" t="s">
        <v>121</v>
      </c>
      <c r="D58" s="60">
        <v>6</v>
      </c>
      <c r="E58" s="61" t="s">
        <v>35</v>
      </c>
      <c r="F58" s="72"/>
      <c r="G58" s="29">
        <f t="shared" si="2"/>
        <v>0</v>
      </c>
      <c r="H58" s="46"/>
    </row>
    <row r="59" spans="1:8" outlineLevel="1">
      <c r="A59" s="57">
        <v>47</v>
      </c>
      <c r="B59" s="58" t="s">
        <v>122</v>
      </c>
      <c r="C59" s="59" t="s">
        <v>123</v>
      </c>
      <c r="D59" s="60">
        <v>40</v>
      </c>
      <c r="E59" s="61" t="s">
        <v>35</v>
      </c>
      <c r="F59" s="72"/>
      <c r="G59" s="29">
        <f t="shared" si="2"/>
        <v>0</v>
      </c>
      <c r="H59" s="46"/>
    </row>
    <row r="60" spans="1:8" outlineLevel="1">
      <c r="A60" s="57">
        <v>48</v>
      </c>
      <c r="B60" s="58" t="s">
        <v>124</v>
      </c>
      <c r="C60" s="59" t="s">
        <v>125</v>
      </c>
      <c r="D60" s="60">
        <v>1</v>
      </c>
      <c r="E60" s="61" t="s">
        <v>35</v>
      </c>
      <c r="F60" s="72"/>
      <c r="G60" s="29">
        <f t="shared" si="2"/>
        <v>0</v>
      </c>
      <c r="H60" s="46"/>
    </row>
    <row r="61" spans="1:8" outlineLevel="1">
      <c r="A61" s="57">
        <v>49</v>
      </c>
      <c r="B61" s="58" t="s">
        <v>126</v>
      </c>
      <c r="C61" s="59" t="s">
        <v>127</v>
      </c>
      <c r="D61" s="60"/>
      <c r="E61" s="61"/>
      <c r="F61" s="72"/>
      <c r="G61" s="29">
        <f t="shared" si="2"/>
        <v>0</v>
      </c>
      <c r="H61" s="46"/>
    </row>
    <row r="62" spans="1:8" outlineLevel="1">
      <c r="A62" s="116">
        <v>50</v>
      </c>
      <c r="B62" s="117" t="s">
        <v>128</v>
      </c>
      <c r="C62" s="118" t="s">
        <v>348</v>
      </c>
      <c r="D62" s="119">
        <v>129</v>
      </c>
      <c r="E62" s="120" t="s">
        <v>35</v>
      </c>
      <c r="F62" s="121"/>
      <c r="G62" s="122">
        <f t="shared" si="2"/>
        <v>0</v>
      </c>
      <c r="H62" s="46"/>
    </row>
    <row r="63" spans="1:8" outlineLevel="1">
      <c r="A63" s="57">
        <v>51</v>
      </c>
      <c r="B63" s="58" t="s">
        <v>50</v>
      </c>
      <c r="C63" s="59" t="s">
        <v>285</v>
      </c>
      <c r="D63" s="60">
        <v>55</v>
      </c>
      <c r="E63" s="61" t="s">
        <v>35</v>
      </c>
      <c r="F63" s="72"/>
      <c r="G63" s="29">
        <f t="shared" si="2"/>
        <v>0</v>
      </c>
      <c r="H63" s="46"/>
    </row>
    <row r="64" spans="1:8" outlineLevel="1">
      <c r="A64" s="57">
        <v>52</v>
      </c>
      <c r="B64" s="58" t="s">
        <v>129</v>
      </c>
      <c r="C64" s="59" t="s">
        <v>286</v>
      </c>
      <c r="D64" s="60">
        <v>45</v>
      </c>
      <c r="E64" s="61" t="s">
        <v>35</v>
      </c>
      <c r="F64" s="72"/>
      <c r="G64" s="29">
        <f t="shared" si="2"/>
        <v>0</v>
      </c>
      <c r="H64" s="46"/>
    </row>
    <row r="65" spans="1:8" ht="12.75" customHeight="1" outlineLevel="1">
      <c r="A65" s="57">
        <v>53</v>
      </c>
      <c r="B65" s="58" t="s">
        <v>130</v>
      </c>
      <c r="C65" s="59" t="s">
        <v>287</v>
      </c>
      <c r="D65" s="60">
        <v>9</v>
      </c>
      <c r="E65" s="61" t="s">
        <v>35</v>
      </c>
      <c r="F65" s="72"/>
      <c r="G65" s="29">
        <f t="shared" si="2"/>
        <v>0</v>
      </c>
      <c r="H65" s="46"/>
    </row>
    <row r="66" spans="1:8" ht="14.25" customHeight="1" outlineLevel="1">
      <c r="A66" s="57">
        <v>54</v>
      </c>
      <c r="B66" s="58" t="s">
        <v>131</v>
      </c>
      <c r="C66" s="59" t="s">
        <v>288</v>
      </c>
      <c r="D66" s="60">
        <v>12</v>
      </c>
      <c r="E66" s="61" t="s">
        <v>35</v>
      </c>
      <c r="F66" s="72"/>
      <c r="G66" s="29">
        <f t="shared" si="2"/>
        <v>0</v>
      </c>
      <c r="H66" s="46"/>
    </row>
    <row r="67" spans="1:8" outlineLevel="1">
      <c r="A67" s="57">
        <v>55</v>
      </c>
      <c r="B67" s="58" t="s">
        <v>132</v>
      </c>
      <c r="C67" s="59" t="s">
        <v>289</v>
      </c>
      <c r="D67" s="60">
        <v>1</v>
      </c>
      <c r="E67" s="61" t="s">
        <v>35</v>
      </c>
      <c r="F67" s="72"/>
      <c r="G67" s="29">
        <f t="shared" si="2"/>
        <v>0</v>
      </c>
      <c r="H67" s="46"/>
    </row>
    <row r="68" spans="1:8" outlineLevel="1">
      <c r="A68" s="57">
        <v>56</v>
      </c>
      <c r="B68" s="58" t="s">
        <v>133</v>
      </c>
      <c r="C68" s="59" t="s">
        <v>290</v>
      </c>
      <c r="D68" s="60">
        <v>7</v>
      </c>
      <c r="E68" s="61" t="s">
        <v>35</v>
      </c>
      <c r="F68" s="72"/>
      <c r="G68" s="29">
        <f t="shared" si="2"/>
        <v>0</v>
      </c>
      <c r="H68" s="46"/>
    </row>
    <row r="69" spans="1:8" outlineLevel="1">
      <c r="A69" s="57">
        <v>57</v>
      </c>
      <c r="B69" s="58" t="s">
        <v>46</v>
      </c>
      <c r="C69" s="59" t="s">
        <v>291</v>
      </c>
      <c r="D69" s="60">
        <v>17</v>
      </c>
      <c r="E69" s="61" t="s">
        <v>35</v>
      </c>
      <c r="F69" s="72"/>
      <c r="G69" s="29">
        <f t="shared" si="2"/>
        <v>0</v>
      </c>
      <c r="H69" s="46"/>
    </row>
    <row r="70" spans="1:8" outlineLevel="1">
      <c r="A70" s="57">
        <v>58</v>
      </c>
      <c r="B70" s="58" t="s">
        <v>47</v>
      </c>
      <c r="C70" s="59" t="s">
        <v>292</v>
      </c>
      <c r="D70" s="60">
        <v>11</v>
      </c>
      <c r="E70" s="61" t="s">
        <v>35</v>
      </c>
      <c r="F70" s="72"/>
      <c r="G70" s="29">
        <f t="shared" si="2"/>
        <v>0</v>
      </c>
      <c r="H70" s="46"/>
    </row>
    <row r="71" spans="1:8" outlineLevel="1">
      <c r="A71" s="57">
        <v>59</v>
      </c>
      <c r="B71" s="58" t="s">
        <v>134</v>
      </c>
      <c r="C71" s="59" t="s">
        <v>293</v>
      </c>
      <c r="D71" s="60">
        <v>30</v>
      </c>
      <c r="E71" s="61" t="s">
        <v>35</v>
      </c>
      <c r="F71" s="72"/>
      <c r="G71" s="29">
        <f t="shared" si="2"/>
        <v>0</v>
      </c>
      <c r="H71" s="46"/>
    </row>
    <row r="72" spans="1:8" outlineLevel="1">
      <c r="A72" s="57">
        <v>60</v>
      </c>
      <c r="B72" s="58" t="s">
        <v>135</v>
      </c>
      <c r="C72" s="59" t="s">
        <v>45</v>
      </c>
      <c r="D72" s="60">
        <v>33</v>
      </c>
      <c r="E72" s="61" t="s">
        <v>35</v>
      </c>
      <c r="F72" s="72"/>
      <c r="G72" s="29">
        <f t="shared" si="2"/>
        <v>0</v>
      </c>
      <c r="H72" s="46"/>
    </row>
    <row r="73" spans="1:8" outlineLevel="1">
      <c r="A73" s="116">
        <v>61</v>
      </c>
      <c r="B73" s="117" t="s">
        <v>48</v>
      </c>
      <c r="C73" s="118" t="s">
        <v>136</v>
      </c>
      <c r="D73" s="119">
        <v>91</v>
      </c>
      <c r="E73" s="120" t="s">
        <v>35</v>
      </c>
      <c r="F73" s="121"/>
      <c r="G73" s="122">
        <f t="shared" si="2"/>
        <v>0</v>
      </c>
      <c r="H73" s="46"/>
    </row>
    <row r="74" spans="1:8" outlineLevel="1">
      <c r="A74" s="57">
        <v>62</v>
      </c>
      <c r="B74" s="58" t="s">
        <v>49</v>
      </c>
      <c r="C74" s="59" t="s">
        <v>137</v>
      </c>
      <c r="D74" s="60">
        <v>1</v>
      </c>
      <c r="E74" s="61" t="s">
        <v>35</v>
      </c>
      <c r="F74" s="72"/>
      <c r="G74" s="29">
        <f t="shared" si="2"/>
        <v>0</v>
      </c>
      <c r="H74" s="46"/>
    </row>
    <row r="75" spans="1:8" ht="25.5" outlineLevel="1">
      <c r="A75" s="57">
        <v>63</v>
      </c>
      <c r="B75" s="58" t="s">
        <v>138</v>
      </c>
      <c r="C75" s="59" t="s">
        <v>364</v>
      </c>
      <c r="D75" s="60">
        <v>1</v>
      </c>
      <c r="E75" s="61" t="s">
        <v>35</v>
      </c>
      <c r="F75" s="72"/>
      <c r="G75" s="29">
        <f t="shared" si="2"/>
        <v>0</v>
      </c>
      <c r="H75" s="46"/>
    </row>
    <row r="76" spans="1:8" outlineLevel="1">
      <c r="A76" s="105">
        <v>64</v>
      </c>
      <c r="B76" s="106" t="s">
        <v>139</v>
      </c>
      <c r="C76" s="112" t="s">
        <v>345</v>
      </c>
      <c r="D76" s="108"/>
      <c r="E76" s="109"/>
      <c r="F76" s="110"/>
      <c r="G76" s="113"/>
      <c r="H76" s="46"/>
    </row>
    <row r="77" spans="1:8" outlineLevel="1">
      <c r="A77" s="57">
        <v>65</v>
      </c>
      <c r="B77" s="58" t="s">
        <v>140</v>
      </c>
      <c r="C77" s="59" t="s">
        <v>299</v>
      </c>
      <c r="D77" s="60">
        <v>2418</v>
      </c>
      <c r="E77" s="61" t="s">
        <v>34</v>
      </c>
      <c r="F77" s="72"/>
      <c r="G77" s="29">
        <f t="shared" ref="G77:G91" si="3">IF(B77="","",D77*F77)</f>
        <v>0</v>
      </c>
      <c r="H77" s="46"/>
    </row>
    <row r="78" spans="1:8" outlineLevel="1">
      <c r="A78" s="57">
        <v>66</v>
      </c>
      <c r="B78" s="58" t="s">
        <v>141</v>
      </c>
      <c r="C78" s="59" t="s">
        <v>300</v>
      </c>
      <c r="D78" s="60">
        <v>2418</v>
      </c>
      <c r="E78" s="61" t="s">
        <v>34</v>
      </c>
      <c r="F78" s="72"/>
      <c r="G78" s="29">
        <f t="shared" si="3"/>
        <v>0</v>
      </c>
      <c r="H78" s="46"/>
    </row>
    <row r="79" spans="1:8" outlineLevel="1">
      <c r="A79" s="57">
        <v>67</v>
      </c>
      <c r="B79" s="58" t="s">
        <v>142</v>
      </c>
      <c r="C79" s="59" t="s">
        <v>301</v>
      </c>
      <c r="D79" s="60">
        <v>3055</v>
      </c>
      <c r="E79" s="61" t="s">
        <v>34</v>
      </c>
      <c r="F79" s="72"/>
      <c r="G79" s="29">
        <f t="shared" si="3"/>
        <v>0</v>
      </c>
      <c r="H79" s="46"/>
    </row>
    <row r="80" spans="1:8" outlineLevel="1">
      <c r="A80" s="57">
        <v>68</v>
      </c>
      <c r="B80" s="58" t="s">
        <v>143</v>
      </c>
      <c r="C80" s="59" t="s">
        <v>306</v>
      </c>
      <c r="D80" s="60">
        <v>3055</v>
      </c>
      <c r="E80" s="61" t="s">
        <v>34</v>
      </c>
      <c r="F80" s="72"/>
      <c r="G80" s="29">
        <f t="shared" si="3"/>
        <v>0</v>
      </c>
      <c r="H80" s="46"/>
    </row>
    <row r="81" spans="1:8" outlineLevel="1">
      <c r="A81" s="57">
        <v>69</v>
      </c>
      <c r="B81" s="58" t="s">
        <v>294</v>
      </c>
      <c r="C81" s="59" t="s">
        <v>320</v>
      </c>
      <c r="D81" s="60">
        <v>405</v>
      </c>
      <c r="E81" s="61" t="s">
        <v>34</v>
      </c>
      <c r="F81" s="72"/>
      <c r="G81" s="29">
        <f t="shared" si="3"/>
        <v>0</v>
      </c>
      <c r="H81" s="46"/>
    </row>
    <row r="82" spans="1:8" outlineLevel="1">
      <c r="A82" s="57">
        <v>70</v>
      </c>
      <c r="B82" s="58" t="s">
        <v>294</v>
      </c>
      <c r="C82" s="59" t="s">
        <v>319</v>
      </c>
      <c r="D82" s="60">
        <v>405</v>
      </c>
      <c r="E82" s="61" t="s">
        <v>34</v>
      </c>
      <c r="F82" s="72"/>
      <c r="G82" s="29">
        <f t="shared" si="3"/>
        <v>0</v>
      </c>
      <c r="H82" s="46"/>
    </row>
    <row r="83" spans="1:8" outlineLevel="1">
      <c r="A83" s="57">
        <v>71</v>
      </c>
      <c r="B83" s="58" t="s">
        <v>144</v>
      </c>
      <c r="C83" s="59" t="s">
        <v>302</v>
      </c>
      <c r="D83" s="60">
        <v>347</v>
      </c>
      <c r="E83" s="61" t="s">
        <v>34</v>
      </c>
      <c r="F83" s="72"/>
      <c r="G83" s="29">
        <f t="shared" si="3"/>
        <v>0</v>
      </c>
      <c r="H83" s="46"/>
    </row>
    <row r="84" spans="1:8" outlineLevel="1">
      <c r="A84" s="57">
        <v>72</v>
      </c>
      <c r="B84" s="58" t="s">
        <v>145</v>
      </c>
      <c r="C84" s="59" t="s">
        <v>307</v>
      </c>
      <c r="D84" s="60">
        <v>347</v>
      </c>
      <c r="E84" s="61" t="s">
        <v>34</v>
      </c>
      <c r="F84" s="72"/>
      <c r="G84" s="29">
        <f t="shared" si="3"/>
        <v>0</v>
      </c>
      <c r="H84" s="46"/>
    </row>
    <row r="85" spans="1:8" outlineLevel="1">
      <c r="A85" s="57">
        <v>73</v>
      </c>
      <c r="B85" s="58" t="s">
        <v>146</v>
      </c>
      <c r="C85" s="59" t="s">
        <v>303</v>
      </c>
      <c r="D85" s="60">
        <v>72.5</v>
      </c>
      <c r="E85" s="61" t="s">
        <v>34</v>
      </c>
      <c r="F85" s="72"/>
      <c r="G85" s="29">
        <f t="shared" si="3"/>
        <v>0</v>
      </c>
      <c r="H85" s="46"/>
    </row>
    <row r="86" spans="1:8" outlineLevel="1">
      <c r="A86" s="57">
        <v>74</v>
      </c>
      <c r="B86" s="58" t="s">
        <v>51</v>
      </c>
      <c r="C86" s="59" t="s">
        <v>308</v>
      </c>
      <c r="D86" s="60">
        <v>72.5</v>
      </c>
      <c r="E86" s="61" t="s">
        <v>34</v>
      </c>
      <c r="F86" s="72"/>
      <c r="G86" s="29">
        <f t="shared" si="3"/>
        <v>0</v>
      </c>
      <c r="H86" s="46"/>
    </row>
    <row r="87" spans="1:8" outlineLevel="1">
      <c r="A87" s="57">
        <v>75</v>
      </c>
      <c r="B87" s="58" t="s">
        <v>147</v>
      </c>
      <c r="C87" s="59" t="s">
        <v>305</v>
      </c>
      <c r="D87" s="60">
        <v>196</v>
      </c>
      <c r="E87" s="61" t="s">
        <v>34</v>
      </c>
      <c r="F87" s="72"/>
      <c r="G87" s="29">
        <f t="shared" si="3"/>
        <v>0</v>
      </c>
      <c r="H87" s="46"/>
    </row>
    <row r="88" spans="1:8" outlineLevel="1">
      <c r="A88" s="57">
        <v>76</v>
      </c>
      <c r="B88" s="58" t="s">
        <v>146</v>
      </c>
      <c r="C88" s="59" t="s">
        <v>309</v>
      </c>
      <c r="D88" s="60">
        <v>196</v>
      </c>
      <c r="E88" s="61" t="s">
        <v>34</v>
      </c>
      <c r="F88" s="72"/>
      <c r="G88" s="29">
        <f t="shared" si="3"/>
        <v>0</v>
      </c>
      <c r="H88" s="46"/>
    </row>
    <row r="89" spans="1:8" outlineLevel="1">
      <c r="A89" s="57">
        <v>77</v>
      </c>
      <c r="B89" s="58" t="s">
        <v>148</v>
      </c>
      <c r="C89" s="59" t="s">
        <v>304</v>
      </c>
      <c r="D89" s="60">
        <v>78</v>
      </c>
      <c r="E89" s="61" t="s">
        <v>34</v>
      </c>
      <c r="F89" s="72"/>
      <c r="G89" s="29">
        <f t="shared" si="3"/>
        <v>0</v>
      </c>
      <c r="H89" s="46"/>
    </row>
    <row r="90" spans="1:8" outlineLevel="1">
      <c r="A90" s="57">
        <v>78</v>
      </c>
      <c r="B90" s="58" t="s">
        <v>149</v>
      </c>
      <c r="C90" s="59" t="s">
        <v>310</v>
      </c>
      <c r="D90" s="60">
        <v>78</v>
      </c>
      <c r="E90" s="61" t="s">
        <v>34</v>
      </c>
      <c r="F90" s="72"/>
      <c r="G90" s="29">
        <f t="shared" si="3"/>
        <v>0</v>
      </c>
      <c r="H90" s="46"/>
    </row>
    <row r="91" spans="1:8" outlineLevel="1">
      <c r="A91" s="57">
        <v>79</v>
      </c>
      <c r="B91" s="58" t="s">
        <v>294</v>
      </c>
      <c r="C91" s="59" t="s">
        <v>315</v>
      </c>
      <c r="D91" s="60">
        <v>50</v>
      </c>
      <c r="E91" s="61" t="s">
        <v>34</v>
      </c>
      <c r="F91" s="72"/>
      <c r="G91" s="29">
        <f t="shared" si="3"/>
        <v>0</v>
      </c>
      <c r="H91" s="46"/>
    </row>
    <row r="92" spans="1:8" outlineLevel="1">
      <c r="A92" s="57">
        <v>80</v>
      </c>
      <c r="B92" s="58" t="s">
        <v>294</v>
      </c>
      <c r="C92" s="59" t="s">
        <v>316</v>
      </c>
      <c r="D92" s="60">
        <v>50</v>
      </c>
      <c r="E92" s="61" t="s">
        <v>34</v>
      </c>
      <c r="F92" s="72"/>
      <c r="G92" s="29">
        <f t="shared" ref="G92:G94" si="4">IF(B92="","",D92*F92)</f>
        <v>0</v>
      </c>
      <c r="H92" s="46"/>
    </row>
    <row r="93" spans="1:8" outlineLevel="1">
      <c r="A93" s="57">
        <v>81</v>
      </c>
      <c r="B93" s="58" t="s">
        <v>294</v>
      </c>
      <c r="C93" s="59" t="s">
        <v>313</v>
      </c>
      <c r="D93" s="60">
        <v>240</v>
      </c>
      <c r="E93" s="61" t="s">
        <v>34</v>
      </c>
      <c r="F93" s="72"/>
      <c r="G93" s="29">
        <f t="shared" si="4"/>
        <v>0</v>
      </c>
      <c r="H93" s="46"/>
    </row>
    <row r="94" spans="1:8" outlineLevel="1">
      <c r="A94" s="57">
        <v>82</v>
      </c>
      <c r="B94" s="58" t="s">
        <v>294</v>
      </c>
      <c r="C94" s="59" t="s">
        <v>314</v>
      </c>
      <c r="D94" s="60">
        <v>240</v>
      </c>
      <c r="E94" s="61" t="s">
        <v>34</v>
      </c>
      <c r="F94" s="72"/>
      <c r="G94" s="29">
        <f t="shared" si="4"/>
        <v>0</v>
      </c>
      <c r="H94" s="46"/>
    </row>
    <row r="95" spans="1:8" outlineLevel="1">
      <c r="A95" s="57">
        <v>83</v>
      </c>
      <c r="B95" s="58" t="s">
        <v>52</v>
      </c>
      <c r="C95" s="59" t="s">
        <v>311</v>
      </c>
      <c r="D95" s="60">
        <v>130</v>
      </c>
      <c r="E95" s="61" t="s">
        <v>34</v>
      </c>
      <c r="F95" s="72"/>
      <c r="G95" s="29">
        <f t="shared" ref="G95:G105" si="5">IF(B95="","",D95*F95)</f>
        <v>0</v>
      </c>
      <c r="H95" s="46"/>
    </row>
    <row r="96" spans="1:8" outlineLevel="1">
      <c r="A96" s="57">
        <v>84</v>
      </c>
      <c r="B96" s="58" t="s">
        <v>53</v>
      </c>
      <c r="C96" s="59" t="s">
        <v>312</v>
      </c>
      <c r="D96" s="60">
        <v>130</v>
      </c>
      <c r="E96" s="61" t="s">
        <v>34</v>
      </c>
      <c r="F96" s="72"/>
      <c r="G96" s="29">
        <f t="shared" si="5"/>
        <v>0</v>
      </c>
      <c r="H96" s="46"/>
    </row>
    <row r="97" spans="1:8" outlineLevel="1">
      <c r="A97" s="57">
        <v>85</v>
      </c>
      <c r="B97" s="58" t="s">
        <v>150</v>
      </c>
      <c r="C97" s="59" t="s">
        <v>151</v>
      </c>
      <c r="D97" s="60">
        <v>130</v>
      </c>
      <c r="E97" s="61" t="s">
        <v>34</v>
      </c>
      <c r="F97" s="72"/>
      <c r="G97" s="29">
        <f t="shared" si="5"/>
        <v>0</v>
      </c>
      <c r="H97" s="46"/>
    </row>
    <row r="98" spans="1:8" outlineLevel="1">
      <c r="A98" s="57">
        <v>86</v>
      </c>
      <c r="B98" s="58" t="s">
        <v>152</v>
      </c>
      <c r="C98" s="59" t="s">
        <v>153</v>
      </c>
      <c r="D98" s="60">
        <v>130</v>
      </c>
      <c r="E98" s="61" t="s">
        <v>34</v>
      </c>
      <c r="F98" s="72"/>
      <c r="G98" s="29">
        <f t="shared" si="5"/>
        <v>0</v>
      </c>
      <c r="H98" s="46"/>
    </row>
    <row r="99" spans="1:8" outlineLevel="1">
      <c r="A99" s="57">
        <v>87</v>
      </c>
      <c r="B99" s="58" t="s">
        <v>294</v>
      </c>
      <c r="C99" s="59" t="s">
        <v>317</v>
      </c>
      <c r="D99" s="60">
        <v>260</v>
      </c>
      <c r="E99" s="61" t="s">
        <v>34</v>
      </c>
      <c r="F99" s="72"/>
      <c r="G99" s="29">
        <f t="shared" si="5"/>
        <v>0</v>
      </c>
      <c r="H99" s="46"/>
    </row>
    <row r="100" spans="1:8" outlineLevel="1">
      <c r="A100" s="57">
        <v>88</v>
      </c>
      <c r="B100" s="58" t="s">
        <v>294</v>
      </c>
      <c r="C100" s="59" t="s">
        <v>318</v>
      </c>
      <c r="D100" s="60">
        <v>260</v>
      </c>
      <c r="E100" s="61" t="s">
        <v>34</v>
      </c>
      <c r="F100" s="72"/>
      <c r="G100" s="29">
        <f t="shared" si="5"/>
        <v>0</v>
      </c>
      <c r="H100" s="46"/>
    </row>
    <row r="101" spans="1:8" outlineLevel="1">
      <c r="A101" s="57">
        <v>64</v>
      </c>
      <c r="B101" s="58" t="s">
        <v>139</v>
      </c>
      <c r="C101" s="112" t="s">
        <v>344</v>
      </c>
      <c r="D101" s="60"/>
      <c r="E101" s="61"/>
      <c r="F101" s="72"/>
      <c r="G101" s="29"/>
      <c r="H101" s="46"/>
    </row>
    <row r="102" spans="1:8" outlineLevel="1">
      <c r="A102" s="105">
        <v>67</v>
      </c>
      <c r="B102" s="106" t="s">
        <v>294</v>
      </c>
      <c r="C102" s="107" t="s">
        <v>342</v>
      </c>
      <c r="D102" s="108">
        <v>1850</v>
      </c>
      <c r="E102" s="109" t="s">
        <v>34</v>
      </c>
      <c r="F102" s="110"/>
      <c r="G102" s="29">
        <f t="shared" si="5"/>
        <v>0</v>
      </c>
      <c r="H102" s="46"/>
    </row>
    <row r="103" spans="1:8" outlineLevel="1">
      <c r="A103" s="105">
        <v>68</v>
      </c>
      <c r="B103" s="106" t="s">
        <v>294</v>
      </c>
      <c r="C103" s="107" t="s">
        <v>343</v>
      </c>
      <c r="D103" s="108">
        <v>1850</v>
      </c>
      <c r="E103" s="109" t="s">
        <v>34</v>
      </c>
      <c r="F103" s="110"/>
      <c r="G103" s="29">
        <f t="shared" si="5"/>
        <v>0</v>
      </c>
      <c r="H103" s="46"/>
    </row>
    <row r="104" spans="1:8" outlineLevel="1">
      <c r="A104" s="105">
        <v>67</v>
      </c>
      <c r="B104" s="106" t="s">
        <v>294</v>
      </c>
      <c r="C104" s="107" t="s">
        <v>346</v>
      </c>
      <c r="D104" s="108">
        <v>2000</v>
      </c>
      <c r="E104" s="109" t="s">
        <v>35</v>
      </c>
      <c r="F104" s="110"/>
      <c r="G104" s="29">
        <f t="shared" si="5"/>
        <v>0</v>
      </c>
      <c r="H104" s="46"/>
    </row>
    <row r="105" spans="1:8" outlineLevel="1">
      <c r="A105" s="105">
        <v>68</v>
      </c>
      <c r="B105" s="106" t="s">
        <v>294</v>
      </c>
      <c r="C105" s="107" t="s">
        <v>347</v>
      </c>
      <c r="D105" s="108">
        <v>2000</v>
      </c>
      <c r="E105" s="109" t="s">
        <v>35</v>
      </c>
      <c r="F105" s="110"/>
      <c r="G105" s="29">
        <f t="shared" si="5"/>
        <v>0</v>
      </c>
      <c r="H105" s="46"/>
    </row>
    <row r="106" spans="1:8" outlineLevel="1">
      <c r="A106" s="57">
        <v>89</v>
      </c>
      <c r="B106" s="58" t="s">
        <v>59</v>
      </c>
      <c r="C106" s="59" t="s">
        <v>154</v>
      </c>
      <c r="D106" s="60">
        <v>500</v>
      </c>
      <c r="E106" s="61" t="s">
        <v>35</v>
      </c>
      <c r="F106" s="72"/>
      <c r="G106" s="29">
        <f t="shared" ref="G106:G113" si="6">IF(B106="","",D106*F106)</f>
        <v>0</v>
      </c>
      <c r="H106" s="46"/>
    </row>
    <row r="107" spans="1:8" outlineLevel="1">
      <c r="A107" s="57">
        <v>90</v>
      </c>
      <c r="B107" s="58" t="s">
        <v>60</v>
      </c>
      <c r="C107" s="59" t="s">
        <v>155</v>
      </c>
      <c r="D107" s="60">
        <v>220</v>
      </c>
      <c r="E107" s="61" t="s">
        <v>35</v>
      </c>
      <c r="F107" s="72"/>
      <c r="G107" s="29">
        <f t="shared" si="6"/>
        <v>0</v>
      </c>
      <c r="H107" s="46"/>
    </row>
    <row r="108" spans="1:8" outlineLevel="1">
      <c r="A108" s="57">
        <v>91</v>
      </c>
      <c r="B108" s="58" t="s">
        <v>156</v>
      </c>
      <c r="C108" s="59" t="s">
        <v>157</v>
      </c>
      <c r="D108" s="60">
        <v>1500</v>
      </c>
      <c r="E108" s="61" t="s">
        <v>35</v>
      </c>
      <c r="F108" s="72"/>
      <c r="G108" s="29">
        <f t="shared" si="6"/>
        <v>0</v>
      </c>
      <c r="H108" s="46"/>
    </row>
    <row r="109" spans="1:8" ht="12" customHeight="1" outlineLevel="1">
      <c r="A109" s="57">
        <v>92</v>
      </c>
      <c r="B109" s="58" t="s">
        <v>54</v>
      </c>
      <c r="C109" s="59" t="s">
        <v>321</v>
      </c>
      <c r="D109" s="60">
        <v>820</v>
      </c>
      <c r="E109" s="61" t="s">
        <v>35</v>
      </c>
      <c r="F109" s="72"/>
      <c r="G109" s="98">
        <f t="shared" si="6"/>
        <v>0</v>
      </c>
      <c r="H109" s="46"/>
    </row>
    <row r="110" spans="1:8" outlineLevel="1">
      <c r="A110" s="57">
        <v>93</v>
      </c>
      <c r="B110" s="58" t="s">
        <v>55</v>
      </c>
      <c r="C110" s="59" t="s">
        <v>158</v>
      </c>
      <c r="D110" s="60">
        <v>24</v>
      </c>
      <c r="E110" s="61" t="s">
        <v>35</v>
      </c>
      <c r="F110" s="72"/>
      <c r="G110" s="29">
        <f t="shared" si="6"/>
        <v>0</v>
      </c>
      <c r="H110" s="46"/>
    </row>
    <row r="111" spans="1:8" ht="12.75" customHeight="1" outlineLevel="1">
      <c r="A111" s="57">
        <v>94</v>
      </c>
      <c r="B111" s="58" t="s">
        <v>56</v>
      </c>
      <c r="C111" s="59" t="s">
        <v>322</v>
      </c>
      <c r="D111" s="60">
        <v>85</v>
      </c>
      <c r="E111" s="61" t="s">
        <v>35</v>
      </c>
      <c r="F111" s="72"/>
      <c r="G111" s="98">
        <f t="shared" si="6"/>
        <v>0</v>
      </c>
      <c r="H111" s="46"/>
    </row>
    <row r="112" spans="1:8" ht="13.5" customHeight="1" outlineLevel="1">
      <c r="A112" s="57">
        <v>95</v>
      </c>
      <c r="B112" s="58" t="s">
        <v>57</v>
      </c>
      <c r="C112" s="59" t="s">
        <v>323</v>
      </c>
      <c r="D112" s="60">
        <v>60</v>
      </c>
      <c r="E112" s="61" t="s">
        <v>35</v>
      </c>
      <c r="F112" s="72"/>
      <c r="G112" s="98">
        <f t="shared" si="6"/>
        <v>0</v>
      </c>
      <c r="H112" s="46"/>
    </row>
    <row r="113" spans="1:8" ht="13.5" customHeight="1" outlineLevel="1">
      <c r="A113" s="57">
        <v>96</v>
      </c>
      <c r="B113" s="58" t="s">
        <v>58</v>
      </c>
      <c r="C113" s="59" t="s">
        <v>324</v>
      </c>
      <c r="D113" s="60">
        <v>32</v>
      </c>
      <c r="E113" s="61" t="s">
        <v>35</v>
      </c>
      <c r="F113" s="72"/>
      <c r="G113" s="29">
        <f t="shared" si="6"/>
        <v>0</v>
      </c>
      <c r="H113" s="46"/>
    </row>
    <row r="114" spans="1:8" outlineLevel="1">
      <c r="A114" s="57">
        <v>97</v>
      </c>
      <c r="B114" s="58" t="s">
        <v>159</v>
      </c>
      <c r="C114" s="59" t="s">
        <v>160</v>
      </c>
      <c r="D114" s="60"/>
      <c r="E114" s="61"/>
      <c r="F114" s="72"/>
      <c r="G114" s="29"/>
      <c r="H114" s="46"/>
    </row>
    <row r="115" spans="1:8" outlineLevel="1">
      <c r="A115" s="57">
        <v>98</v>
      </c>
      <c r="B115" s="58" t="s">
        <v>161</v>
      </c>
      <c r="C115" s="59" t="s">
        <v>162</v>
      </c>
      <c r="D115" s="60">
        <v>1</v>
      </c>
      <c r="E115" s="61" t="s">
        <v>35</v>
      </c>
      <c r="F115" s="72"/>
      <c r="G115" s="29">
        <f t="shared" ref="G115:G123" si="7">IF(B115="","",D115*F115)</f>
        <v>0</v>
      </c>
      <c r="H115" s="46"/>
    </row>
    <row r="116" spans="1:8" outlineLevel="1">
      <c r="A116" s="57">
        <v>99</v>
      </c>
      <c r="B116" s="58" t="s">
        <v>163</v>
      </c>
      <c r="C116" s="59" t="s">
        <v>164</v>
      </c>
      <c r="D116" s="60">
        <v>640</v>
      </c>
      <c r="E116" s="61" t="s">
        <v>34</v>
      </c>
      <c r="F116" s="72"/>
      <c r="G116" s="29">
        <f t="shared" si="7"/>
        <v>0</v>
      </c>
      <c r="H116" s="46"/>
    </row>
    <row r="117" spans="1:8" outlineLevel="1">
      <c r="A117" s="57">
        <v>100</v>
      </c>
      <c r="B117" s="58" t="s">
        <v>64</v>
      </c>
      <c r="C117" s="59" t="s">
        <v>165</v>
      </c>
      <c r="D117" s="60">
        <v>640</v>
      </c>
      <c r="E117" s="61" t="s">
        <v>34</v>
      </c>
      <c r="F117" s="72"/>
      <c r="G117" s="29">
        <f t="shared" si="7"/>
        <v>0</v>
      </c>
      <c r="H117" s="46"/>
    </row>
    <row r="118" spans="1:8" outlineLevel="1">
      <c r="A118" s="57">
        <v>101</v>
      </c>
      <c r="B118" s="58" t="s">
        <v>62</v>
      </c>
      <c r="C118" s="59" t="s">
        <v>166</v>
      </c>
      <c r="D118" s="60">
        <v>120</v>
      </c>
      <c r="E118" s="61" t="s">
        <v>34</v>
      </c>
      <c r="F118" s="72"/>
      <c r="G118" s="29">
        <f t="shared" si="7"/>
        <v>0</v>
      </c>
      <c r="H118" s="46"/>
    </row>
    <row r="119" spans="1:8" outlineLevel="1">
      <c r="A119" s="57">
        <v>102</v>
      </c>
      <c r="B119" s="58" t="s">
        <v>63</v>
      </c>
      <c r="C119" s="59" t="s">
        <v>167</v>
      </c>
      <c r="D119" s="60">
        <v>120</v>
      </c>
      <c r="E119" s="61" t="s">
        <v>34</v>
      </c>
      <c r="F119" s="72"/>
      <c r="G119" s="29">
        <f t="shared" si="7"/>
        <v>0</v>
      </c>
      <c r="H119" s="46"/>
    </row>
    <row r="120" spans="1:8" outlineLevel="1">
      <c r="A120" s="57">
        <v>103</v>
      </c>
      <c r="B120" s="58" t="s">
        <v>61</v>
      </c>
      <c r="C120" s="59" t="s">
        <v>168</v>
      </c>
      <c r="D120" s="60">
        <v>13</v>
      </c>
      <c r="E120" s="61" t="s">
        <v>35</v>
      </c>
      <c r="F120" s="72"/>
      <c r="G120" s="29">
        <f t="shared" si="7"/>
        <v>0</v>
      </c>
      <c r="H120" s="46"/>
    </row>
    <row r="121" spans="1:8" outlineLevel="1">
      <c r="A121" s="57">
        <v>104</v>
      </c>
      <c r="B121" s="58" t="s">
        <v>65</v>
      </c>
      <c r="C121" s="59" t="s">
        <v>169</v>
      </c>
      <c r="D121" s="60">
        <v>50</v>
      </c>
      <c r="E121" s="61" t="s">
        <v>35</v>
      </c>
      <c r="F121" s="72"/>
      <c r="G121" s="29">
        <f t="shared" si="7"/>
        <v>0</v>
      </c>
      <c r="H121" s="46"/>
    </row>
    <row r="122" spans="1:8" outlineLevel="1">
      <c r="A122" s="57">
        <v>105</v>
      </c>
      <c r="B122" s="58" t="s">
        <v>66</v>
      </c>
      <c r="C122" s="59" t="s">
        <v>170</v>
      </c>
      <c r="D122" s="60">
        <v>50</v>
      </c>
      <c r="E122" s="61" t="s">
        <v>35</v>
      </c>
      <c r="F122" s="72"/>
      <c r="G122" s="29">
        <f t="shared" si="7"/>
        <v>0</v>
      </c>
      <c r="H122" s="46"/>
    </row>
    <row r="123" spans="1:8" outlineLevel="1">
      <c r="A123" s="57">
        <v>106</v>
      </c>
      <c r="B123" s="58" t="s">
        <v>67</v>
      </c>
      <c r="C123" s="59" t="s">
        <v>171</v>
      </c>
      <c r="D123" s="60">
        <v>50</v>
      </c>
      <c r="E123" s="61" t="s">
        <v>35</v>
      </c>
      <c r="F123" s="72"/>
      <c r="G123" s="29">
        <f t="shared" si="7"/>
        <v>0</v>
      </c>
      <c r="H123" s="46"/>
    </row>
    <row r="124" spans="1:8" outlineLevel="1">
      <c r="A124" s="57">
        <v>107</v>
      </c>
      <c r="B124" s="58" t="s">
        <v>172</v>
      </c>
      <c r="C124" s="95" t="s">
        <v>173</v>
      </c>
      <c r="D124" s="60"/>
      <c r="E124" s="61"/>
      <c r="F124" s="72"/>
      <c r="G124" s="29"/>
      <c r="H124" s="46"/>
    </row>
    <row r="125" spans="1:8" outlineLevel="1">
      <c r="A125" s="57">
        <v>108</v>
      </c>
      <c r="B125" s="58" t="s">
        <v>174</v>
      </c>
      <c r="C125" s="95" t="s">
        <v>175</v>
      </c>
      <c r="D125" s="60"/>
      <c r="E125" s="61"/>
      <c r="F125" s="72"/>
      <c r="G125" s="29"/>
      <c r="H125" s="46"/>
    </row>
    <row r="126" spans="1:8" outlineLevel="1">
      <c r="A126" s="57">
        <v>109</v>
      </c>
      <c r="B126" s="58" t="s">
        <v>69</v>
      </c>
      <c r="C126" s="59" t="s">
        <v>176</v>
      </c>
      <c r="D126" s="60">
        <v>200</v>
      </c>
      <c r="E126" s="61" t="s">
        <v>34</v>
      </c>
      <c r="F126" s="72"/>
      <c r="G126" s="29">
        <f>IF(B126="","",D126*F126)</f>
        <v>0</v>
      </c>
      <c r="H126" s="46"/>
    </row>
    <row r="127" spans="1:8" ht="25.5" outlineLevel="1">
      <c r="A127" s="57">
        <v>110</v>
      </c>
      <c r="B127" s="58" t="s">
        <v>70</v>
      </c>
      <c r="C127" s="59" t="s">
        <v>365</v>
      </c>
      <c r="D127" s="60">
        <v>200</v>
      </c>
      <c r="E127" s="61" t="s">
        <v>68</v>
      </c>
      <c r="F127" s="72"/>
      <c r="G127" s="29">
        <f>IF(B127="","",D127*F127)</f>
        <v>0</v>
      </c>
      <c r="H127" s="46"/>
    </row>
    <row r="128" spans="1:8" ht="25.5" outlineLevel="1">
      <c r="A128" s="57">
        <v>111</v>
      </c>
      <c r="B128" s="58" t="s">
        <v>71</v>
      </c>
      <c r="C128" s="59" t="s">
        <v>366</v>
      </c>
      <c r="D128" s="60">
        <v>830</v>
      </c>
      <c r="E128" s="61" t="s">
        <v>34</v>
      </c>
      <c r="F128" s="72"/>
      <c r="G128" s="29">
        <f t="shared" ref="G128:G131" si="8">IF(B128="","",D128*F128)</f>
        <v>0</v>
      </c>
      <c r="H128" s="46"/>
    </row>
    <row r="129" spans="1:15" ht="25.5" outlineLevel="1">
      <c r="A129" s="57">
        <v>112</v>
      </c>
      <c r="B129" s="58" t="s">
        <v>72</v>
      </c>
      <c r="C129" s="59" t="s">
        <v>367</v>
      </c>
      <c r="D129" s="60">
        <v>830</v>
      </c>
      <c r="E129" s="61" t="s">
        <v>68</v>
      </c>
      <c r="F129" s="72"/>
      <c r="G129" s="29">
        <f t="shared" si="8"/>
        <v>0</v>
      </c>
      <c r="H129" s="46"/>
    </row>
    <row r="130" spans="1:15" outlineLevel="1">
      <c r="A130" s="57">
        <v>113</v>
      </c>
      <c r="B130" s="58" t="s">
        <v>73</v>
      </c>
      <c r="C130" s="59" t="s">
        <v>177</v>
      </c>
      <c r="D130" s="60">
        <v>2000</v>
      </c>
      <c r="E130" s="61" t="s">
        <v>35</v>
      </c>
      <c r="F130" s="72"/>
      <c r="G130" s="29">
        <f t="shared" si="8"/>
        <v>0</v>
      </c>
      <c r="H130" s="46"/>
    </row>
    <row r="131" spans="1:15" ht="25.5" outlineLevel="1">
      <c r="A131" s="57">
        <v>114</v>
      </c>
      <c r="B131" s="58" t="s">
        <v>74</v>
      </c>
      <c r="C131" s="59" t="s">
        <v>178</v>
      </c>
      <c r="D131" s="60">
        <v>2000</v>
      </c>
      <c r="E131" s="61" t="s">
        <v>35</v>
      </c>
      <c r="F131" s="72"/>
      <c r="G131" s="98">
        <f t="shared" si="8"/>
        <v>0</v>
      </c>
      <c r="H131" s="46"/>
    </row>
    <row r="132" spans="1:15" outlineLevel="1">
      <c r="A132" s="57">
        <v>115</v>
      </c>
      <c r="B132" s="58" t="s">
        <v>75</v>
      </c>
      <c r="C132" s="59" t="s">
        <v>179</v>
      </c>
      <c r="D132" s="60">
        <v>500</v>
      </c>
      <c r="E132" s="61" t="s">
        <v>34</v>
      </c>
      <c r="F132" s="72"/>
      <c r="G132" s="29">
        <f t="shared" ref="G132:G136" si="9">IF(B132="","",D132*F132)</f>
        <v>0</v>
      </c>
      <c r="H132" s="46"/>
    </row>
    <row r="133" spans="1:15" outlineLevel="1">
      <c r="A133" s="57">
        <v>116</v>
      </c>
      <c r="B133" s="58" t="s">
        <v>76</v>
      </c>
      <c r="C133" s="59" t="s">
        <v>180</v>
      </c>
      <c r="D133" s="60">
        <v>500</v>
      </c>
      <c r="E133" s="61" t="s">
        <v>34</v>
      </c>
      <c r="F133" s="72"/>
      <c r="G133" s="29">
        <f t="shared" si="9"/>
        <v>0</v>
      </c>
      <c r="H133" s="46"/>
    </row>
    <row r="134" spans="1:15" outlineLevel="1">
      <c r="A134" s="57">
        <v>117</v>
      </c>
      <c r="B134" s="58" t="s">
        <v>77</v>
      </c>
      <c r="C134" s="59" t="s">
        <v>181</v>
      </c>
      <c r="D134" s="60">
        <v>500</v>
      </c>
      <c r="E134" s="61" t="s">
        <v>35</v>
      </c>
      <c r="F134" s="72"/>
      <c r="G134" s="29">
        <f t="shared" si="9"/>
        <v>0</v>
      </c>
      <c r="H134" s="46"/>
    </row>
    <row r="135" spans="1:15" outlineLevel="1">
      <c r="A135" s="57">
        <v>118</v>
      </c>
      <c r="B135" s="58" t="s">
        <v>182</v>
      </c>
      <c r="C135" s="59" t="s">
        <v>183</v>
      </c>
      <c r="D135" s="60">
        <v>50</v>
      </c>
      <c r="E135" s="61" t="s">
        <v>35</v>
      </c>
      <c r="F135" s="72"/>
      <c r="G135" s="29">
        <f t="shared" si="9"/>
        <v>0</v>
      </c>
      <c r="H135" s="46"/>
    </row>
    <row r="136" spans="1:15" outlineLevel="1">
      <c r="A136" s="57">
        <v>119</v>
      </c>
      <c r="B136" s="58" t="s">
        <v>184</v>
      </c>
      <c r="C136" s="59" t="s">
        <v>185</v>
      </c>
      <c r="D136" s="60">
        <v>50</v>
      </c>
      <c r="E136" s="61" t="s">
        <v>35</v>
      </c>
      <c r="F136" s="72"/>
      <c r="G136" s="29">
        <f t="shared" si="9"/>
        <v>0</v>
      </c>
      <c r="H136" s="46"/>
    </row>
    <row r="137" spans="1:15" outlineLevel="1">
      <c r="A137" s="57">
        <v>120</v>
      </c>
      <c r="B137" s="58" t="s">
        <v>79</v>
      </c>
      <c r="C137" s="59" t="s">
        <v>186</v>
      </c>
      <c r="D137" s="60">
        <v>300</v>
      </c>
      <c r="E137" s="61" t="s">
        <v>35</v>
      </c>
      <c r="F137" s="72"/>
      <c r="G137" s="29">
        <f t="shared" ref="G137:G141" si="10">IF(B137="","",D137*F137)</f>
        <v>0</v>
      </c>
      <c r="H137" s="46"/>
    </row>
    <row r="138" spans="1:15" s="115" customFormat="1" outlineLevel="1">
      <c r="A138" s="105">
        <v>121</v>
      </c>
      <c r="B138" s="106" t="s">
        <v>80</v>
      </c>
      <c r="C138" s="107" t="s">
        <v>187</v>
      </c>
      <c r="D138" s="108">
        <v>300</v>
      </c>
      <c r="E138" s="109" t="s">
        <v>35</v>
      </c>
      <c r="F138" s="110"/>
      <c r="G138" s="113">
        <f t="shared" si="10"/>
        <v>0</v>
      </c>
      <c r="H138" s="114"/>
    </row>
    <row r="139" spans="1:15" outlineLevel="1">
      <c r="A139" s="57">
        <v>122</v>
      </c>
      <c r="B139" s="58" t="s">
        <v>81</v>
      </c>
      <c r="C139" s="59" t="s">
        <v>188</v>
      </c>
      <c r="D139" s="60">
        <v>30</v>
      </c>
      <c r="E139" s="61" t="s">
        <v>35</v>
      </c>
      <c r="F139" s="72"/>
      <c r="G139" s="29">
        <f t="shared" si="10"/>
        <v>0</v>
      </c>
      <c r="H139" s="46"/>
    </row>
    <row r="140" spans="1:15" outlineLevel="1">
      <c r="A140" s="57">
        <v>123</v>
      </c>
      <c r="B140" s="58" t="s">
        <v>189</v>
      </c>
      <c r="C140" s="59" t="s">
        <v>190</v>
      </c>
      <c r="D140" s="60">
        <v>30</v>
      </c>
      <c r="E140" s="61" t="s">
        <v>35</v>
      </c>
      <c r="F140" s="72"/>
      <c r="G140" s="29">
        <f t="shared" si="10"/>
        <v>0</v>
      </c>
      <c r="H140" s="46"/>
    </row>
    <row r="141" spans="1:15" ht="25.5" outlineLevel="1">
      <c r="A141" s="105">
        <v>124</v>
      </c>
      <c r="B141" s="106" t="s">
        <v>78</v>
      </c>
      <c r="C141" s="107" t="s">
        <v>191</v>
      </c>
      <c r="D141" s="108">
        <v>50</v>
      </c>
      <c r="E141" s="109" t="s">
        <v>35</v>
      </c>
      <c r="F141" s="110"/>
      <c r="G141" s="113">
        <f t="shared" si="10"/>
        <v>0</v>
      </c>
      <c r="H141" s="114"/>
      <c r="I141" s="115"/>
      <c r="J141" s="115"/>
      <c r="K141" s="115"/>
      <c r="L141" s="115"/>
      <c r="M141" s="115"/>
      <c r="N141" s="115"/>
      <c r="O141" s="115"/>
    </row>
    <row r="142" spans="1:15" outlineLevel="1">
      <c r="A142" s="57">
        <v>125</v>
      </c>
      <c r="B142" s="58" t="s">
        <v>192</v>
      </c>
      <c r="C142" s="59" t="s">
        <v>368</v>
      </c>
      <c r="D142" s="60">
        <v>50</v>
      </c>
      <c r="E142" s="61" t="s">
        <v>35</v>
      </c>
      <c r="F142" s="72"/>
      <c r="G142" s="29">
        <f t="shared" ref="G142:G163" si="11">IF(B142="","",D142*F142)</f>
        <v>0</v>
      </c>
      <c r="H142" s="46"/>
    </row>
    <row r="143" spans="1:15" outlineLevel="1">
      <c r="A143" s="57">
        <v>126</v>
      </c>
      <c r="B143" s="58" t="s">
        <v>193</v>
      </c>
      <c r="C143" s="59" t="s">
        <v>194</v>
      </c>
      <c r="D143" s="60">
        <v>50</v>
      </c>
      <c r="E143" s="61" t="s">
        <v>35</v>
      </c>
      <c r="F143" s="72"/>
      <c r="G143" s="29">
        <f t="shared" si="11"/>
        <v>0</v>
      </c>
      <c r="H143" s="46"/>
    </row>
    <row r="144" spans="1:15" outlineLevel="1">
      <c r="A144" s="57">
        <v>127</v>
      </c>
      <c r="B144" s="58" t="s">
        <v>82</v>
      </c>
      <c r="C144" s="59" t="s">
        <v>195</v>
      </c>
      <c r="D144" s="60">
        <v>800</v>
      </c>
      <c r="E144" s="61" t="s">
        <v>35</v>
      </c>
      <c r="F144" s="72"/>
      <c r="G144" s="29">
        <f t="shared" si="11"/>
        <v>0</v>
      </c>
      <c r="H144" s="46"/>
    </row>
    <row r="145" spans="1:8" outlineLevel="1">
      <c r="A145" s="57">
        <v>128</v>
      </c>
      <c r="B145" s="58" t="s">
        <v>196</v>
      </c>
      <c r="C145" s="59" t="s">
        <v>197</v>
      </c>
      <c r="D145" s="60">
        <v>30</v>
      </c>
      <c r="E145" s="61" t="s">
        <v>37</v>
      </c>
      <c r="F145" s="72"/>
      <c r="G145" s="29">
        <f t="shared" si="11"/>
        <v>0</v>
      </c>
      <c r="H145" s="46"/>
    </row>
    <row r="146" spans="1:8" outlineLevel="1">
      <c r="A146" s="57">
        <v>129</v>
      </c>
      <c r="B146" s="58" t="s">
        <v>198</v>
      </c>
      <c r="C146" s="59" t="s">
        <v>199</v>
      </c>
      <c r="D146" s="60">
        <v>30</v>
      </c>
      <c r="E146" s="61" t="s">
        <v>35</v>
      </c>
      <c r="F146" s="72"/>
      <c r="G146" s="29">
        <f t="shared" si="11"/>
        <v>0</v>
      </c>
      <c r="H146" s="46"/>
    </row>
    <row r="147" spans="1:8" outlineLevel="1">
      <c r="A147" s="57">
        <v>130</v>
      </c>
      <c r="B147" s="58" t="s">
        <v>200</v>
      </c>
      <c r="C147" s="59" t="s">
        <v>201</v>
      </c>
      <c r="D147" s="60">
        <v>10</v>
      </c>
      <c r="E147" s="61" t="s">
        <v>35</v>
      </c>
      <c r="F147" s="72"/>
      <c r="G147" s="29">
        <f t="shared" si="11"/>
        <v>0</v>
      </c>
      <c r="H147" s="46"/>
    </row>
    <row r="148" spans="1:8" outlineLevel="1">
      <c r="A148" s="57">
        <v>131</v>
      </c>
      <c r="B148" s="58" t="s">
        <v>202</v>
      </c>
      <c r="C148" s="59" t="s">
        <v>83</v>
      </c>
      <c r="D148" s="60">
        <v>10</v>
      </c>
      <c r="E148" s="61" t="s">
        <v>36</v>
      </c>
      <c r="F148" s="72"/>
      <c r="G148" s="29">
        <f t="shared" si="11"/>
        <v>0</v>
      </c>
      <c r="H148" s="46"/>
    </row>
    <row r="149" spans="1:8" outlineLevel="1">
      <c r="A149" s="57">
        <v>132</v>
      </c>
      <c r="B149" s="58" t="s">
        <v>84</v>
      </c>
      <c r="C149" s="59" t="s">
        <v>203</v>
      </c>
      <c r="D149" s="60">
        <v>20</v>
      </c>
      <c r="E149" s="61" t="s">
        <v>36</v>
      </c>
      <c r="F149" s="72"/>
      <c r="G149" s="29">
        <f t="shared" si="11"/>
        <v>0</v>
      </c>
      <c r="H149" s="46"/>
    </row>
    <row r="150" spans="1:8" outlineLevel="1">
      <c r="A150" s="57">
        <v>133</v>
      </c>
      <c r="B150" s="58" t="s">
        <v>85</v>
      </c>
      <c r="C150" s="59" t="s">
        <v>369</v>
      </c>
      <c r="D150" s="60">
        <v>20</v>
      </c>
      <c r="E150" s="61" t="s">
        <v>35</v>
      </c>
      <c r="F150" s="72"/>
      <c r="G150" s="29">
        <f t="shared" si="11"/>
        <v>0</v>
      </c>
      <c r="H150" s="46"/>
    </row>
    <row r="151" spans="1:8" outlineLevel="1">
      <c r="A151" s="57">
        <v>134</v>
      </c>
      <c r="B151" s="58" t="s">
        <v>87</v>
      </c>
      <c r="C151" s="59" t="s">
        <v>204</v>
      </c>
      <c r="D151" s="60">
        <v>10</v>
      </c>
      <c r="E151" s="61" t="s">
        <v>35</v>
      </c>
      <c r="F151" s="72"/>
      <c r="G151" s="29">
        <f t="shared" si="11"/>
        <v>0</v>
      </c>
      <c r="H151" s="46"/>
    </row>
    <row r="152" spans="1:8" outlineLevel="1">
      <c r="A152" s="57">
        <v>135</v>
      </c>
      <c r="B152" s="58" t="s">
        <v>205</v>
      </c>
      <c r="C152" s="59" t="s">
        <v>206</v>
      </c>
      <c r="D152" s="60">
        <v>30</v>
      </c>
      <c r="E152" s="61" t="s">
        <v>35</v>
      </c>
      <c r="F152" s="72"/>
      <c r="G152" s="29">
        <f t="shared" si="11"/>
        <v>0</v>
      </c>
      <c r="H152" s="46"/>
    </row>
    <row r="153" spans="1:8" outlineLevel="1">
      <c r="A153" s="57">
        <v>136</v>
      </c>
      <c r="B153" s="58" t="s">
        <v>207</v>
      </c>
      <c r="C153" s="59" t="s">
        <v>208</v>
      </c>
      <c r="D153" s="60">
        <v>30</v>
      </c>
      <c r="E153" s="61" t="s">
        <v>35</v>
      </c>
      <c r="F153" s="72"/>
      <c r="G153" s="29">
        <f t="shared" si="11"/>
        <v>0</v>
      </c>
      <c r="H153" s="46"/>
    </row>
    <row r="154" spans="1:8" outlineLevel="1">
      <c r="A154" s="57">
        <v>137</v>
      </c>
      <c r="B154" s="58" t="s">
        <v>209</v>
      </c>
      <c r="C154" s="59" t="s">
        <v>210</v>
      </c>
      <c r="D154" s="60">
        <v>600</v>
      </c>
      <c r="E154" s="61" t="s">
        <v>38</v>
      </c>
      <c r="F154" s="72"/>
      <c r="G154" s="29">
        <f t="shared" si="11"/>
        <v>0</v>
      </c>
      <c r="H154" s="46"/>
    </row>
    <row r="155" spans="1:8" outlineLevel="1">
      <c r="A155" s="57">
        <v>138</v>
      </c>
      <c r="B155" s="58" t="s">
        <v>88</v>
      </c>
      <c r="C155" s="59" t="s">
        <v>211</v>
      </c>
      <c r="D155" s="60">
        <v>2000</v>
      </c>
      <c r="E155" s="61" t="s">
        <v>38</v>
      </c>
      <c r="F155" s="72"/>
      <c r="G155" s="29">
        <f t="shared" si="11"/>
        <v>0</v>
      </c>
      <c r="H155" s="46"/>
    </row>
    <row r="156" spans="1:8" ht="18" outlineLevel="1">
      <c r="A156" s="57">
        <v>139</v>
      </c>
      <c r="B156" s="58"/>
      <c r="C156" s="62" t="s">
        <v>226</v>
      </c>
      <c r="D156" s="60"/>
      <c r="E156" s="61"/>
      <c r="F156" s="63"/>
      <c r="G156" s="29" t="str">
        <f t="shared" si="11"/>
        <v/>
      </c>
      <c r="H156" s="46"/>
    </row>
    <row r="157" spans="1:8" ht="13.5" customHeight="1" outlineLevel="1">
      <c r="A157" s="57">
        <v>140</v>
      </c>
      <c r="B157" s="58" t="s">
        <v>212</v>
      </c>
      <c r="C157" s="59" t="s">
        <v>325</v>
      </c>
      <c r="D157" s="60">
        <v>32</v>
      </c>
      <c r="E157" s="61" t="s">
        <v>90</v>
      </c>
      <c r="F157" s="72"/>
      <c r="G157" s="29">
        <f t="shared" si="11"/>
        <v>0</v>
      </c>
      <c r="H157" s="46"/>
    </row>
    <row r="158" spans="1:8" outlineLevel="1">
      <c r="A158" s="57">
        <v>141</v>
      </c>
      <c r="B158" s="58" t="s">
        <v>213</v>
      </c>
      <c r="C158" s="59" t="s">
        <v>214</v>
      </c>
      <c r="D158" s="60">
        <v>220</v>
      </c>
      <c r="E158" s="61" t="s">
        <v>90</v>
      </c>
      <c r="F158" s="72"/>
      <c r="G158" s="29">
        <f t="shared" si="11"/>
        <v>0</v>
      </c>
      <c r="H158" s="46"/>
    </row>
    <row r="159" spans="1:8" outlineLevel="1">
      <c r="A159" s="57">
        <v>142</v>
      </c>
      <c r="B159" s="58" t="s">
        <v>215</v>
      </c>
      <c r="C159" s="59" t="s">
        <v>216</v>
      </c>
      <c r="D159" s="60">
        <v>12</v>
      </c>
      <c r="E159" s="61" t="s">
        <v>90</v>
      </c>
      <c r="F159" s="72"/>
      <c r="G159" s="29">
        <f t="shared" si="11"/>
        <v>0</v>
      </c>
      <c r="H159" s="46"/>
    </row>
    <row r="160" spans="1:8" outlineLevel="1">
      <c r="A160" s="57">
        <v>143</v>
      </c>
      <c r="B160" s="58" t="s">
        <v>91</v>
      </c>
      <c r="C160" s="59" t="s">
        <v>217</v>
      </c>
      <c r="D160" s="60">
        <v>60</v>
      </c>
      <c r="E160" s="61" t="s">
        <v>90</v>
      </c>
      <c r="F160" s="72"/>
      <c r="G160" s="29">
        <f t="shared" si="11"/>
        <v>0</v>
      </c>
      <c r="H160" s="46"/>
    </row>
    <row r="161" spans="1:8" outlineLevel="1">
      <c r="A161" s="57">
        <v>144</v>
      </c>
      <c r="B161" s="58" t="s">
        <v>92</v>
      </c>
      <c r="C161" s="59" t="s">
        <v>218</v>
      </c>
      <c r="D161" s="60">
        <v>60</v>
      </c>
      <c r="E161" s="61" t="s">
        <v>90</v>
      </c>
      <c r="F161" s="72"/>
      <c r="G161" s="29">
        <f t="shared" si="11"/>
        <v>0</v>
      </c>
      <c r="H161" s="46"/>
    </row>
    <row r="162" spans="1:8" outlineLevel="1">
      <c r="A162" s="57">
        <v>145</v>
      </c>
      <c r="B162" s="58" t="s">
        <v>93</v>
      </c>
      <c r="C162" s="59" t="s">
        <v>219</v>
      </c>
      <c r="D162" s="60">
        <v>8</v>
      </c>
      <c r="E162" s="61" t="s">
        <v>90</v>
      </c>
      <c r="F162" s="72"/>
      <c r="G162" s="29">
        <f t="shared" si="11"/>
        <v>0</v>
      </c>
      <c r="H162" s="46"/>
    </row>
    <row r="163" spans="1:8" outlineLevel="1">
      <c r="A163" s="57">
        <v>146</v>
      </c>
      <c r="B163" s="58" t="s">
        <v>220</v>
      </c>
      <c r="C163" s="59" t="s">
        <v>221</v>
      </c>
      <c r="D163" s="60">
        <v>100</v>
      </c>
      <c r="E163" s="61" t="s">
        <v>90</v>
      </c>
      <c r="F163" s="72"/>
      <c r="G163" s="29">
        <f t="shared" si="11"/>
        <v>0</v>
      </c>
      <c r="H163" s="46"/>
    </row>
    <row r="164" spans="1:8" outlineLevel="1">
      <c r="A164" s="57">
        <v>147</v>
      </c>
      <c r="B164" s="58" t="s">
        <v>94</v>
      </c>
      <c r="C164" s="59" t="s">
        <v>222</v>
      </c>
      <c r="D164" s="60">
        <v>7</v>
      </c>
      <c r="E164" s="61" t="s">
        <v>90</v>
      </c>
      <c r="F164" s="72"/>
      <c r="G164" s="29">
        <f t="shared" ref="G164:G166" si="12">IF(B164="","",D164*F164)</f>
        <v>0</v>
      </c>
      <c r="H164" s="46"/>
    </row>
    <row r="165" spans="1:8" outlineLevel="1">
      <c r="A165" s="57">
        <v>148</v>
      </c>
      <c r="B165" s="58" t="s">
        <v>223</v>
      </c>
      <c r="C165" s="59" t="s">
        <v>224</v>
      </c>
      <c r="D165" s="60">
        <v>8</v>
      </c>
      <c r="E165" s="61" t="s">
        <v>90</v>
      </c>
      <c r="F165" s="72"/>
      <c r="G165" s="29">
        <f t="shared" si="12"/>
        <v>0</v>
      </c>
      <c r="H165" s="46"/>
    </row>
    <row r="166" spans="1:8" outlineLevel="1">
      <c r="A166" s="57">
        <v>149</v>
      </c>
      <c r="B166" s="58" t="s">
        <v>89</v>
      </c>
      <c r="C166" s="59" t="s">
        <v>225</v>
      </c>
      <c r="D166" s="60">
        <v>100</v>
      </c>
      <c r="E166" s="61" t="s">
        <v>90</v>
      </c>
      <c r="F166" s="72"/>
      <c r="G166" s="29">
        <f t="shared" si="12"/>
        <v>0</v>
      </c>
      <c r="H166" s="46"/>
    </row>
    <row r="167" spans="1:8" s="64" customFormat="1" ht="13.5" customHeight="1">
      <c r="A167" s="57">
        <v>150</v>
      </c>
      <c r="B167" s="47" t="s">
        <v>28</v>
      </c>
      <c r="C167" s="47" t="s">
        <v>31</v>
      </c>
      <c r="D167" s="51"/>
      <c r="E167" s="50"/>
      <c r="F167" s="45"/>
      <c r="G167" s="54">
        <f>SUM(G168:G221)</f>
        <v>0</v>
      </c>
      <c r="H167" s="23"/>
    </row>
    <row r="168" spans="1:8" s="64" customFormat="1" ht="27.75" customHeight="1" outlineLevel="1">
      <c r="A168" s="57">
        <v>151</v>
      </c>
      <c r="B168" s="65" t="s">
        <v>251</v>
      </c>
      <c r="C168" s="123" t="s">
        <v>370</v>
      </c>
      <c r="D168" s="66">
        <v>1</v>
      </c>
      <c r="E168" s="66" t="s">
        <v>35</v>
      </c>
      <c r="F168" s="72"/>
      <c r="G168" s="29">
        <f t="shared" ref="G168:G185" si="13">IF(B168="","",D168*F168)</f>
        <v>0</v>
      </c>
      <c r="H168" s="46"/>
    </row>
    <row r="169" spans="1:8" s="64" customFormat="1" ht="15" customHeight="1" outlineLevel="1">
      <c r="A169" s="57">
        <v>152</v>
      </c>
      <c r="B169" s="65" t="s">
        <v>251</v>
      </c>
      <c r="C169" s="99" t="s">
        <v>371</v>
      </c>
      <c r="D169" s="66">
        <v>1</v>
      </c>
      <c r="E169" s="66" t="s">
        <v>35</v>
      </c>
      <c r="F169" s="72"/>
      <c r="G169" s="29">
        <f t="shared" si="13"/>
        <v>0</v>
      </c>
      <c r="H169" s="46"/>
    </row>
    <row r="170" spans="1:8" s="64" customFormat="1" ht="15" customHeight="1" outlineLevel="1">
      <c r="A170" s="57">
        <v>153</v>
      </c>
      <c r="B170" s="65" t="s">
        <v>251</v>
      </c>
      <c r="C170" s="99" t="s">
        <v>372</v>
      </c>
      <c r="D170" s="66">
        <v>1</v>
      </c>
      <c r="E170" s="66" t="s">
        <v>35</v>
      </c>
      <c r="F170" s="72"/>
      <c r="G170" s="29">
        <f t="shared" si="13"/>
        <v>0</v>
      </c>
      <c r="H170" s="46"/>
    </row>
    <row r="171" spans="1:8" s="64" customFormat="1" ht="15" customHeight="1" outlineLevel="1">
      <c r="A171" s="57">
        <v>154</v>
      </c>
      <c r="B171" s="65" t="s">
        <v>251</v>
      </c>
      <c r="C171" s="99" t="s">
        <v>373</v>
      </c>
      <c r="D171" s="66">
        <v>2</v>
      </c>
      <c r="E171" s="66" t="s">
        <v>35</v>
      </c>
      <c r="F171" s="72"/>
      <c r="G171" s="29">
        <f t="shared" si="13"/>
        <v>0</v>
      </c>
      <c r="H171" s="46"/>
    </row>
    <row r="172" spans="1:8" s="64" customFormat="1" ht="15" customHeight="1" outlineLevel="1">
      <c r="A172" s="57">
        <v>155</v>
      </c>
      <c r="B172" s="65" t="s">
        <v>251</v>
      </c>
      <c r="C172" s="99" t="s">
        <v>374</v>
      </c>
      <c r="D172" s="66">
        <v>2</v>
      </c>
      <c r="E172" s="66" t="s">
        <v>35</v>
      </c>
      <c r="F172" s="72"/>
      <c r="G172" s="29">
        <f t="shared" si="13"/>
        <v>0</v>
      </c>
      <c r="H172" s="46"/>
    </row>
    <row r="173" spans="1:8" s="64" customFormat="1" ht="29.25" customHeight="1" outlineLevel="1">
      <c r="A173" s="57">
        <v>156</v>
      </c>
      <c r="B173" s="65" t="s">
        <v>251</v>
      </c>
      <c r="C173" s="123" t="s">
        <v>375</v>
      </c>
      <c r="D173" s="66">
        <v>2</v>
      </c>
      <c r="E173" s="66" t="s">
        <v>35</v>
      </c>
      <c r="F173" s="72"/>
      <c r="G173" s="29">
        <f t="shared" si="13"/>
        <v>0</v>
      </c>
      <c r="H173" s="46"/>
    </row>
    <row r="174" spans="1:8" s="64" customFormat="1" ht="15" customHeight="1" outlineLevel="1">
      <c r="A174" s="57">
        <v>157</v>
      </c>
      <c r="B174" s="65" t="s">
        <v>251</v>
      </c>
      <c r="C174" s="99" t="s">
        <v>376</v>
      </c>
      <c r="D174" s="66">
        <v>1</v>
      </c>
      <c r="E174" s="66" t="s">
        <v>35</v>
      </c>
      <c r="F174" s="72"/>
      <c r="G174" s="29">
        <f t="shared" si="13"/>
        <v>0</v>
      </c>
      <c r="H174" s="46"/>
    </row>
    <row r="175" spans="1:8" s="64" customFormat="1" ht="26.25" customHeight="1" outlineLevel="1">
      <c r="A175" s="57">
        <v>158</v>
      </c>
      <c r="B175" s="65" t="s">
        <v>251</v>
      </c>
      <c r="C175" s="123" t="s">
        <v>377</v>
      </c>
      <c r="D175" s="66">
        <v>10</v>
      </c>
      <c r="E175" s="66" t="s">
        <v>35</v>
      </c>
      <c r="F175" s="72"/>
      <c r="G175" s="29">
        <f t="shared" si="13"/>
        <v>0</v>
      </c>
      <c r="H175" s="46"/>
    </row>
    <row r="176" spans="1:8" s="64" customFormat="1" ht="15" customHeight="1" outlineLevel="1">
      <c r="A176" s="57">
        <v>165</v>
      </c>
      <c r="B176" s="65" t="s">
        <v>227</v>
      </c>
      <c r="C176" s="65" t="s">
        <v>252</v>
      </c>
      <c r="D176" s="66">
        <v>3</v>
      </c>
      <c r="E176" s="66" t="s">
        <v>35</v>
      </c>
      <c r="F176" s="72"/>
      <c r="G176" s="29">
        <f t="shared" si="13"/>
        <v>0</v>
      </c>
      <c r="H176" s="46"/>
    </row>
    <row r="177" spans="1:8" s="64" customFormat="1" ht="15" customHeight="1" outlineLevel="1">
      <c r="A177" s="57">
        <v>166</v>
      </c>
      <c r="B177" s="65" t="s">
        <v>227</v>
      </c>
      <c r="C177" s="65" t="s">
        <v>253</v>
      </c>
      <c r="D177" s="66">
        <v>200</v>
      </c>
      <c r="E177" s="66" t="s">
        <v>35</v>
      </c>
      <c r="F177" s="72"/>
      <c r="G177" s="29">
        <f t="shared" si="13"/>
        <v>0</v>
      </c>
      <c r="H177" s="46"/>
    </row>
    <row r="178" spans="1:8" s="64" customFormat="1" ht="15" customHeight="1" outlineLevel="1">
      <c r="A178" s="57">
        <v>167</v>
      </c>
      <c r="B178" s="65" t="s">
        <v>227</v>
      </c>
      <c r="C178" s="65" t="s">
        <v>254</v>
      </c>
      <c r="D178" s="66">
        <v>10</v>
      </c>
      <c r="E178" s="66" t="s">
        <v>35</v>
      </c>
      <c r="F178" s="72"/>
      <c r="G178" s="29">
        <f t="shared" si="13"/>
        <v>0</v>
      </c>
      <c r="H178" s="46"/>
    </row>
    <row r="179" spans="1:8" s="64" customFormat="1" ht="15" customHeight="1" outlineLevel="1">
      <c r="A179" s="57">
        <v>168</v>
      </c>
      <c r="B179" s="65" t="s">
        <v>227</v>
      </c>
      <c r="C179" s="65" t="s">
        <v>233</v>
      </c>
      <c r="D179" s="66">
        <v>5</v>
      </c>
      <c r="E179" s="66" t="s">
        <v>35</v>
      </c>
      <c r="F179" s="72"/>
      <c r="G179" s="29">
        <f t="shared" si="13"/>
        <v>0</v>
      </c>
      <c r="H179" s="46"/>
    </row>
    <row r="180" spans="1:8" s="64" customFormat="1" ht="15" customHeight="1" outlineLevel="1">
      <c r="A180" s="57">
        <v>169</v>
      </c>
      <c r="B180" s="65" t="s">
        <v>227</v>
      </c>
      <c r="C180" s="65" t="s">
        <v>95</v>
      </c>
      <c r="D180" s="66">
        <v>20</v>
      </c>
      <c r="E180" s="66" t="s">
        <v>35</v>
      </c>
      <c r="F180" s="72"/>
      <c r="G180" s="29">
        <f t="shared" si="13"/>
        <v>0</v>
      </c>
      <c r="H180" s="46"/>
    </row>
    <row r="181" spans="1:8" s="64" customFormat="1" ht="15" customHeight="1" outlineLevel="1">
      <c r="A181" s="57">
        <v>170</v>
      </c>
      <c r="B181" s="65" t="s">
        <v>234</v>
      </c>
      <c r="C181" s="65" t="s">
        <v>255</v>
      </c>
      <c r="D181" s="66">
        <v>2</v>
      </c>
      <c r="E181" s="66" t="s">
        <v>35</v>
      </c>
      <c r="F181" s="72"/>
      <c r="G181" s="29">
        <f t="shared" si="13"/>
        <v>0</v>
      </c>
      <c r="H181" s="46"/>
    </row>
    <row r="182" spans="1:8" s="64" customFormat="1" ht="15" customHeight="1" outlineLevel="1">
      <c r="A182" s="57">
        <v>171</v>
      </c>
      <c r="B182" s="65" t="s">
        <v>234</v>
      </c>
      <c r="C182" s="65" t="s">
        <v>256</v>
      </c>
      <c r="D182" s="66">
        <v>3</v>
      </c>
      <c r="E182" s="66" t="s">
        <v>35</v>
      </c>
      <c r="F182" s="72"/>
      <c r="G182" s="29">
        <f t="shared" si="13"/>
        <v>0</v>
      </c>
      <c r="H182" s="46"/>
    </row>
    <row r="183" spans="1:8" s="64" customFormat="1" ht="15" customHeight="1" outlineLevel="1">
      <c r="A183" s="57">
        <v>172</v>
      </c>
      <c r="B183" s="65" t="s">
        <v>234</v>
      </c>
      <c r="C183" s="65" t="s">
        <v>257</v>
      </c>
      <c r="D183" s="66">
        <v>2</v>
      </c>
      <c r="E183" s="66" t="s">
        <v>35</v>
      </c>
      <c r="F183" s="72"/>
      <c r="G183" s="29">
        <f t="shared" si="13"/>
        <v>0</v>
      </c>
      <c r="H183" s="46"/>
    </row>
    <row r="184" spans="1:8" s="64" customFormat="1" ht="15" customHeight="1" outlineLevel="1">
      <c r="A184" s="57">
        <v>173</v>
      </c>
      <c r="B184" s="65" t="s">
        <v>234</v>
      </c>
      <c r="C184" s="65" t="s">
        <v>258</v>
      </c>
      <c r="D184" s="66">
        <v>2</v>
      </c>
      <c r="E184" s="66" t="s">
        <v>35</v>
      </c>
      <c r="F184" s="72"/>
      <c r="G184" s="29">
        <f t="shared" si="13"/>
        <v>0</v>
      </c>
      <c r="H184" s="46"/>
    </row>
    <row r="185" spans="1:8" s="64" customFormat="1" ht="15" customHeight="1" outlineLevel="1">
      <c r="A185" s="57">
        <v>174</v>
      </c>
      <c r="B185" s="96"/>
      <c r="C185" s="67" t="s">
        <v>259</v>
      </c>
      <c r="D185" s="86"/>
      <c r="E185" s="77"/>
      <c r="F185" s="87"/>
      <c r="G185" s="29" t="str">
        <f t="shared" si="13"/>
        <v/>
      </c>
      <c r="H185" s="46"/>
    </row>
    <row r="186" spans="1:8" s="64" customFormat="1" ht="15" customHeight="1" outlineLevel="1">
      <c r="A186" s="57">
        <v>175</v>
      </c>
      <c r="B186" s="65" t="s">
        <v>227</v>
      </c>
      <c r="C186" s="65" t="s">
        <v>378</v>
      </c>
      <c r="D186" s="66">
        <v>1500</v>
      </c>
      <c r="E186" s="66" t="s">
        <v>34</v>
      </c>
      <c r="F186" s="72"/>
      <c r="G186" s="29">
        <f t="shared" ref="G186:G208" si="14">IF(B186="","",D186*F186)</f>
        <v>0</v>
      </c>
      <c r="H186" s="46"/>
    </row>
    <row r="187" spans="1:8" s="64" customFormat="1" ht="15" customHeight="1" outlineLevel="1">
      <c r="A187" s="57">
        <v>176</v>
      </c>
      <c r="B187" s="65" t="s">
        <v>227</v>
      </c>
      <c r="C187" s="65" t="s">
        <v>228</v>
      </c>
      <c r="D187" s="66">
        <v>200</v>
      </c>
      <c r="E187" s="66" t="s">
        <v>35</v>
      </c>
      <c r="F187" s="72"/>
      <c r="G187" s="29">
        <f t="shared" si="14"/>
        <v>0</v>
      </c>
      <c r="H187" s="46"/>
    </row>
    <row r="188" spans="1:8" s="64" customFormat="1" ht="15" customHeight="1" outlineLevel="1">
      <c r="A188" s="57">
        <v>177</v>
      </c>
      <c r="B188" s="65" t="s">
        <v>227</v>
      </c>
      <c r="C188" s="65" t="s">
        <v>229</v>
      </c>
      <c r="D188" s="66">
        <v>200</v>
      </c>
      <c r="E188" s="66" t="s">
        <v>35</v>
      </c>
      <c r="F188" s="72"/>
      <c r="G188" s="29">
        <f t="shared" si="14"/>
        <v>0</v>
      </c>
      <c r="H188" s="46"/>
    </row>
    <row r="189" spans="1:8" s="64" customFormat="1" ht="15" customHeight="1" outlineLevel="1">
      <c r="A189" s="57">
        <v>178</v>
      </c>
      <c r="B189" s="65" t="s">
        <v>227</v>
      </c>
      <c r="C189" s="65" t="s">
        <v>230</v>
      </c>
      <c r="D189" s="66">
        <v>4</v>
      </c>
      <c r="E189" s="66" t="s">
        <v>35</v>
      </c>
      <c r="F189" s="72"/>
      <c r="G189" s="29">
        <f t="shared" si="14"/>
        <v>0</v>
      </c>
      <c r="H189" s="46"/>
    </row>
    <row r="190" spans="1:8" s="64" customFormat="1" ht="15" customHeight="1" outlineLevel="1">
      <c r="A190" s="57">
        <v>179</v>
      </c>
      <c r="B190" s="65" t="s">
        <v>227</v>
      </c>
      <c r="C190" s="65" t="s">
        <v>95</v>
      </c>
      <c r="D190" s="66">
        <v>20</v>
      </c>
      <c r="E190" s="66" t="s">
        <v>35</v>
      </c>
      <c r="F190" s="72"/>
      <c r="G190" s="29">
        <f t="shared" si="14"/>
        <v>0</v>
      </c>
      <c r="H190" s="46"/>
    </row>
    <row r="191" spans="1:8" s="64" customFormat="1" ht="15" customHeight="1" outlineLevel="1">
      <c r="A191" s="57">
        <v>180</v>
      </c>
      <c r="B191" s="65" t="s">
        <v>227</v>
      </c>
      <c r="C191" s="65" t="s">
        <v>231</v>
      </c>
      <c r="D191" s="66">
        <v>50</v>
      </c>
      <c r="E191" s="66" t="s">
        <v>35</v>
      </c>
      <c r="F191" s="72"/>
      <c r="G191" s="29">
        <f t="shared" si="14"/>
        <v>0</v>
      </c>
      <c r="H191" s="46"/>
    </row>
    <row r="192" spans="1:8" s="64" customFormat="1" ht="15" customHeight="1" outlineLevel="1">
      <c r="A192" s="57">
        <v>181</v>
      </c>
      <c r="B192" s="65" t="s">
        <v>227</v>
      </c>
      <c r="C192" s="65" t="s">
        <v>232</v>
      </c>
      <c r="D192" s="66">
        <v>50</v>
      </c>
      <c r="E192" s="66" t="s">
        <v>35</v>
      </c>
      <c r="F192" s="72"/>
      <c r="G192" s="29">
        <f t="shared" si="14"/>
        <v>0</v>
      </c>
      <c r="H192" s="46"/>
    </row>
    <row r="193" spans="1:8" s="64" customFormat="1" ht="15" customHeight="1" outlineLevel="1">
      <c r="A193" s="57">
        <v>182</v>
      </c>
      <c r="B193" s="65" t="s">
        <v>227</v>
      </c>
      <c r="C193" s="65" t="s">
        <v>233</v>
      </c>
      <c r="D193" s="66">
        <v>50</v>
      </c>
      <c r="E193" s="66" t="s">
        <v>35</v>
      </c>
      <c r="F193" s="72"/>
      <c r="G193" s="29">
        <f t="shared" si="14"/>
        <v>0</v>
      </c>
      <c r="H193" s="46"/>
    </row>
    <row r="194" spans="1:8" s="64" customFormat="1" ht="15" customHeight="1" outlineLevel="1">
      <c r="A194" s="57">
        <v>183</v>
      </c>
      <c r="B194" s="65" t="s">
        <v>227</v>
      </c>
      <c r="C194" s="65" t="s">
        <v>199</v>
      </c>
      <c r="D194" s="66">
        <v>30</v>
      </c>
      <c r="E194" s="66" t="s">
        <v>35</v>
      </c>
      <c r="F194" s="72"/>
      <c r="G194" s="29">
        <f t="shared" si="14"/>
        <v>0</v>
      </c>
      <c r="H194" s="46"/>
    </row>
    <row r="195" spans="1:8" s="64" customFormat="1" ht="15" customHeight="1" outlineLevel="1">
      <c r="A195" s="57">
        <v>184</v>
      </c>
      <c r="B195" s="65" t="s">
        <v>234</v>
      </c>
      <c r="C195" s="65" t="s">
        <v>231</v>
      </c>
      <c r="D195" s="66">
        <v>50</v>
      </c>
      <c r="E195" s="66" t="s">
        <v>35</v>
      </c>
      <c r="F195" s="72"/>
      <c r="G195" s="29">
        <f t="shared" si="14"/>
        <v>0</v>
      </c>
      <c r="H195" s="46"/>
    </row>
    <row r="196" spans="1:8" s="64" customFormat="1" ht="15" customHeight="1" outlineLevel="1">
      <c r="A196" s="57">
        <v>185</v>
      </c>
      <c r="B196" s="65" t="s">
        <v>234</v>
      </c>
      <c r="C196" s="65" t="s">
        <v>96</v>
      </c>
      <c r="D196" s="66">
        <v>50</v>
      </c>
      <c r="E196" s="66" t="s">
        <v>35</v>
      </c>
      <c r="F196" s="72"/>
      <c r="G196" s="29">
        <f t="shared" si="14"/>
        <v>0</v>
      </c>
      <c r="H196" s="46"/>
    </row>
    <row r="197" spans="1:8" s="64" customFormat="1" ht="15" customHeight="1" outlineLevel="1">
      <c r="A197" s="57">
        <v>186</v>
      </c>
      <c r="B197" s="65" t="s">
        <v>234</v>
      </c>
      <c r="C197" s="65" t="s">
        <v>98</v>
      </c>
      <c r="D197" s="66">
        <v>200</v>
      </c>
      <c r="E197" s="66" t="s">
        <v>35</v>
      </c>
      <c r="F197" s="72"/>
      <c r="G197" s="29">
        <f t="shared" si="14"/>
        <v>0</v>
      </c>
      <c r="H197" s="46"/>
    </row>
    <row r="198" spans="1:8" s="64" customFormat="1" ht="15" customHeight="1" outlineLevel="1">
      <c r="A198" s="57">
        <v>187</v>
      </c>
      <c r="B198" s="65" t="s">
        <v>234</v>
      </c>
      <c r="C198" s="65" t="s">
        <v>97</v>
      </c>
      <c r="D198" s="66">
        <v>200</v>
      </c>
      <c r="E198" s="66" t="s">
        <v>35</v>
      </c>
      <c r="F198" s="72"/>
      <c r="G198" s="29">
        <f t="shared" si="14"/>
        <v>0</v>
      </c>
      <c r="H198" s="46"/>
    </row>
    <row r="199" spans="1:8" s="64" customFormat="1" ht="15" customHeight="1" outlineLevel="1">
      <c r="A199" s="57">
        <v>188</v>
      </c>
      <c r="B199" s="65" t="s">
        <v>234</v>
      </c>
      <c r="C199" s="65" t="s">
        <v>326</v>
      </c>
      <c r="D199" s="66">
        <v>1</v>
      </c>
      <c r="E199" s="66" t="s">
        <v>35</v>
      </c>
      <c r="F199" s="100"/>
      <c r="G199" s="29">
        <f t="shared" si="14"/>
        <v>0</v>
      </c>
      <c r="H199" s="46"/>
    </row>
    <row r="200" spans="1:8" s="64" customFormat="1" ht="15" customHeight="1" outlineLevel="1">
      <c r="A200" s="57">
        <v>189</v>
      </c>
      <c r="B200" s="65" t="s">
        <v>234</v>
      </c>
      <c r="C200" s="65" t="s">
        <v>327</v>
      </c>
      <c r="D200" s="66">
        <v>3</v>
      </c>
      <c r="E200" s="66" t="s">
        <v>35</v>
      </c>
      <c r="F200" s="100"/>
      <c r="G200" s="29">
        <f t="shared" si="14"/>
        <v>0</v>
      </c>
      <c r="H200" s="46"/>
    </row>
    <row r="201" spans="1:8" s="64" customFormat="1" ht="15" customHeight="1" outlineLevel="1">
      <c r="A201" s="57">
        <v>190</v>
      </c>
      <c r="B201" s="65" t="s">
        <v>234</v>
      </c>
      <c r="C201" s="65" t="s">
        <v>328</v>
      </c>
      <c r="D201" s="66">
        <v>130</v>
      </c>
      <c r="E201" s="66" t="s">
        <v>329</v>
      </c>
      <c r="F201" s="100"/>
      <c r="G201" s="29">
        <f t="shared" si="14"/>
        <v>0</v>
      </c>
      <c r="H201" s="46"/>
    </row>
    <row r="202" spans="1:8" s="64" customFormat="1" ht="15" customHeight="1" outlineLevel="1">
      <c r="A202" s="57">
        <v>191</v>
      </c>
      <c r="B202" s="65" t="s">
        <v>234</v>
      </c>
      <c r="C202" s="65" t="s">
        <v>330</v>
      </c>
      <c r="D202" s="66">
        <v>50</v>
      </c>
      <c r="E202" s="66" t="s">
        <v>329</v>
      </c>
      <c r="F202" s="100"/>
      <c r="G202" s="29">
        <f t="shared" si="14"/>
        <v>0</v>
      </c>
      <c r="H202" s="46"/>
    </row>
    <row r="203" spans="1:8" s="64" customFormat="1" ht="15" customHeight="1" outlineLevel="1">
      <c r="A203" s="57">
        <v>192</v>
      </c>
      <c r="B203" s="65" t="s">
        <v>234</v>
      </c>
      <c r="C203" s="65" t="s">
        <v>331</v>
      </c>
      <c r="D203" s="66">
        <v>40</v>
      </c>
      <c r="E203" s="66" t="s">
        <v>329</v>
      </c>
      <c r="F203" s="100"/>
      <c r="G203" s="29">
        <f t="shared" si="14"/>
        <v>0</v>
      </c>
      <c r="H203" s="46"/>
    </row>
    <row r="204" spans="1:8" s="64" customFormat="1" ht="15" customHeight="1" outlineLevel="1">
      <c r="A204" s="57">
        <v>193</v>
      </c>
      <c r="B204" s="65" t="s">
        <v>234</v>
      </c>
      <c r="C204" s="65" t="s">
        <v>332</v>
      </c>
      <c r="D204" s="66">
        <v>20</v>
      </c>
      <c r="E204" s="66" t="s">
        <v>35</v>
      </c>
      <c r="F204" s="100"/>
      <c r="G204" s="29">
        <f t="shared" si="14"/>
        <v>0</v>
      </c>
      <c r="H204" s="46"/>
    </row>
    <row r="205" spans="1:8" s="64" customFormat="1" ht="15" customHeight="1" outlineLevel="1">
      <c r="A205" s="57">
        <v>194</v>
      </c>
      <c r="B205" s="65" t="s">
        <v>234</v>
      </c>
      <c r="C205" s="65" t="s">
        <v>332</v>
      </c>
      <c r="D205" s="66">
        <v>10</v>
      </c>
      <c r="E205" s="66" t="s">
        <v>35</v>
      </c>
      <c r="F205" s="100"/>
      <c r="G205" s="29">
        <f t="shared" si="14"/>
        <v>0</v>
      </c>
      <c r="H205" s="46"/>
    </row>
    <row r="206" spans="1:8" s="64" customFormat="1" ht="15" customHeight="1" outlineLevel="1">
      <c r="A206" s="57">
        <v>195</v>
      </c>
      <c r="B206" s="65" t="s">
        <v>334</v>
      </c>
      <c r="C206" s="65" t="s">
        <v>333</v>
      </c>
      <c r="D206" s="66">
        <v>60</v>
      </c>
      <c r="E206" s="66" t="s">
        <v>35</v>
      </c>
      <c r="F206" s="100"/>
      <c r="G206" s="29">
        <f t="shared" si="14"/>
        <v>0</v>
      </c>
      <c r="H206" s="46"/>
    </row>
    <row r="207" spans="1:8" s="64" customFormat="1" ht="15" customHeight="1" outlineLevel="1">
      <c r="A207" s="57">
        <v>196</v>
      </c>
      <c r="B207" s="65" t="s">
        <v>334</v>
      </c>
      <c r="C207" s="65" t="s">
        <v>335</v>
      </c>
      <c r="D207" s="66">
        <v>48</v>
      </c>
      <c r="E207" s="66" t="s">
        <v>90</v>
      </c>
      <c r="F207" s="100"/>
      <c r="G207" s="29">
        <f t="shared" si="14"/>
        <v>0</v>
      </c>
      <c r="H207" s="46"/>
    </row>
    <row r="208" spans="1:8" s="64" customFormat="1" ht="15" customHeight="1" outlineLevel="1">
      <c r="A208" s="57">
        <v>197</v>
      </c>
      <c r="B208" s="65" t="s">
        <v>234</v>
      </c>
      <c r="C208" s="65" t="s">
        <v>336</v>
      </c>
      <c r="D208" s="66">
        <v>40</v>
      </c>
      <c r="E208" s="66" t="s">
        <v>90</v>
      </c>
      <c r="F208" s="100"/>
      <c r="G208" s="29">
        <f t="shared" si="14"/>
        <v>0</v>
      </c>
      <c r="H208" s="46"/>
    </row>
    <row r="209" spans="1:8" s="64" customFormat="1" ht="15" customHeight="1" outlineLevel="1">
      <c r="A209" s="57">
        <v>198</v>
      </c>
      <c r="B209" s="65"/>
      <c r="C209" s="69" t="s">
        <v>235</v>
      </c>
      <c r="D209" s="97"/>
      <c r="E209" s="97"/>
      <c r="F209" s="80"/>
      <c r="G209" s="29" t="str">
        <f t="shared" ref="G209:G221" si="15">IF(B210="","",D209*F209)</f>
        <v/>
      </c>
      <c r="H209" s="46"/>
    </row>
    <row r="210" spans="1:8" s="64" customFormat="1" ht="15" customHeight="1" outlineLevel="1">
      <c r="A210" s="57">
        <v>199</v>
      </c>
      <c r="B210" s="97"/>
      <c r="C210" s="89" t="s">
        <v>236</v>
      </c>
      <c r="D210" s="97"/>
      <c r="E210" s="97"/>
      <c r="F210" s="80"/>
      <c r="G210" s="29" t="str">
        <f t="shared" si="15"/>
        <v/>
      </c>
      <c r="H210" s="46"/>
    </row>
    <row r="211" spans="1:8" s="64" customFormat="1" ht="15" customHeight="1" outlineLevel="1">
      <c r="A211" s="57">
        <v>200</v>
      </c>
      <c r="B211" s="97"/>
      <c r="C211" s="70" t="s">
        <v>238</v>
      </c>
      <c r="D211" s="78">
        <v>10</v>
      </c>
      <c r="E211" s="68" t="s">
        <v>239</v>
      </c>
      <c r="F211" s="72"/>
      <c r="G211" s="29">
        <f t="shared" si="15"/>
        <v>0</v>
      </c>
      <c r="H211" s="46"/>
    </row>
    <row r="212" spans="1:8" s="64" customFormat="1" ht="15" customHeight="1" outlineLevel="1">
      <c r="A212" s="57">
        <v>201</v>
      </c>
      <c r="B212" s="88" t="s">
        <v>237</v>
      </c>
      <c r="C212" s="88" t="s">
        <v>240</v>
      </c>
      <c r="D212" s="78">
        <v>10</v>
      </c>
      <c r="E212" s="76" t="s">
        <v>86</v>
      </c>
      <c r="F212" s="72"/>
      <c r="G212" s="29">
        <f t="shared" si="15"/>
        <v>0</v>
      </c>
      <c r="H212" s="46"/>
    </row>
    <row r="213" spans="1:8" s="64" customFormat="1" ht="15" customHeight="1" outlineLevel="1">
      <c r="A213" s="57">
        <v>202</v>
      </c>
      <c r="B213" s="88" t="s">
        <v>237</v>
      </c>
      <c r="C213" s="88"/>
      <c r="D213" s="78"/>
      <c r="E213" s="76"/>
      <c r="F213" s="79"/>
      <c r="G213" s="29" t="str">
        <f t="shared" si="15"/>
        <v/>
      </c>
      <c r="H213" s="46"/>
    </row>
    <row r="214" spans="1:8" s="64" customFormat="1" ht="15" customHeight="1" outlineLevel="1">
      <c r="A214" s="57">
        <v>203</v>
      </c>
      <c r="B214" s="88"/>
      <c r="C214" s="89" t="s">
        <v>241</v>
      </c>
      <c r="D214" s="97"/>
      <c r="E214" s="97"/>
      <c r="F214" s="79"/>
      <c r="G214" s="29" t="str">
        <f t="shared" si="15"/>
        <v/>
      </c>
      <c r="H214" s="46"/>
    </row>
    <row r="215" spans="1:8" s="64" customFormat="1" ht="41.1" customHeight="1" outlineLevel="1">
      <c r="A215" s="57">
        <v>204</v>
      </c>
      <c r="B215" s="97"/>
      <c r="C215" s="88" t="s">
        <v>242</v>
      </c>
      <c r="D215" s="78">
        <v>10</v>
      </c>
      <c r="E215" s="74" t="s">
        <v>35</v>
      </c>
      <c r="F215" s="72"/>
      <c r="G215" s="29">
        <f t="shared" si="15"/>
        <v>0</v>
      </c>
      <c r="H215" s="46"/>
    </row>
    <row r="216" spans="1:8" s="64" customFormat="1" ht="56.25" customHeight="1" outlineLevel="1">
      <c r="A216" s="57">
        <v>205</v>
      </c>
      <c r="B216" s="88" t="s">
        <v>227</v>
      </c>
      <c r="C216" s="88" t="s">
        <v>243</v>
      </c>
      <c r="D216" s="78">
        <v>20</v>
      </c>
      <c r="E216" s="74" t="s">
        <v>35</v>
      </c>
      <c r="F216" s="72"/>
      <c r="G216" s="29">
        <f t="shared" si="15"/>
        <v>0</v>
      </c>
      <c r="H216" s="46"/>
    </row>
    <row r="217" spans="1:8" s="64" customFormat="1" ht="15" customHeight="1" outlineLevel="1">
      <c r="A217" s="57">
        <v>206</v>
      </c>
      <c r="B217" s="88" t="s">
        <v>234</v>
      </c>
      <c r="C217" s="67" t="s">
        <v>244</v>
      </c>
      <c r="D217" s="97"/>
      <c r="E217" s="97"/>
      <c r="F217" s="79"/>
      <c r="G217" s="29" t="str">
        <f t="shared" si="15"/>
        <v/>
      </c>
      <c r="H217" s="46"/>
    </row>
    <row r="218" spans="1:8" s="64" customFormat="1" ht="30" customHeight="1" outlineLevel="1">
      <c r="A218" s="57">
        <v>207</v>
      </c>
      <c r="B218" s="88"/>
      <c r="C218" s="75" t="s">
        <v>245</v>
      </c>
      <c r="D218" s="81">
        <v>20</v>
      </c>
      <c r="E218" s="74" t="s">
        <v>35</v>
      </c>
      <c r="F218" s="72"/>
      <c r="G218" s="29">
        <f t="shared" si="15"/>
        <v>0</v>
      </c>
      <c r="H218" s="46"/>
    </row>
    <row r="219" spans="1:8" s="64" customFormat="1" ht="50.25" customHeight="1" outlineLevel="1">
      <c r="A219" s="57">
        <v>208</v>
      </c>
      <c r="B219" s="88" t="s">
        <v>234</v>
      </c>
      <c r="C219" s="65" t="s">
        <v>246</v>
      </c>
      <c r="D219" s="97"/>
      <c r="E219" s="97"/>
      <c r="F219" s="97"/>
      <c r="G219" s="29" t="str">
        <f t="shared" si="15"/>
        <v/>
      </c>
      <c r="H219" s="46"/>
    </row>
    <row r="220" spans="1:8" s="64" customFormat="1" ht="50.25" customHeight="1" outlineLevel="1">
      <c r="A220" s="57">
        <v>209</v>
      </c>
      <c r="B220" s="97"/>
      <c r="C220" s="65" t="s">
        <v>247</v>
      </c>
      <c r="D220" s="97"/>
      <c r="E220" s="97"/>
      <c r="F220" s="97"/>
      <c r="G220" s="29" t="str">
        <f t="shared" si="15"/>
        <v/>
      </c>
      <c r="H220" s="46"/>
    </row>
    <row r="221" spans="1:8" s="64" customFormat="1" ht="50.25" customHeight="1" outlineLevel="1">
      <c r="A221" s="57">
        <v>210</v>
      </c>
      <c r="B221" s="97"/>
      <c r="C221" s="75" t="s">
        <v>248</v>
      </c>
      <c r="D221" s="71"/>
      <c r="E221" s="71"/>
      <c r="F221" s="71"/>
      <c r="G221" s="29" t="str">
        <f t="shared" si="15"/>
        <v/>
      </c>
      <c r="H221" s="46"/>
    </row>
    <row r="222" spans="1:8" s="64" customFormat="1" ht="45.75" customHeight="1" outlineLevel="1">
      <c r="A222" s="57">
        <v>211</v>
      </c>
      <c r="B222" s="97"/>
      <c r="C222" s="90" t="s">
        <v>249</v>
      </c>
      <c r="D222" s="90"/>
      <c r="E222" s="90"/>
      <c r="F222" s="91"/>
      <c r="G222" s="29"/>
      <c r="H222" s="46"/>
    </row>
    <row r="223" spans="1:8">
      <c r="B223" s="65"/>
    </row>
  </sheetData>
  <sheetProtection selectLockedCells="1"/>
  <protectedRanges>
    <protectedRange sqref="F167 F168:G222 F12:G166" name="Rozsah1_11"/>
  </protectedRanges>
  <mergeCells count="3">
    <mergeCell ref="B11:C11"/>
    <mergeCell ref="B12:C12"/>
    <mergeCell ref="B7:G8"/>
  </mergeCells>
  <pageMargins left="0.59055118110236227" right="0.59055118110236227" top="0.51181102362204722" bottom="0.47244094488188981" header="0" footer="0"/>
  <pageSetup paperSize="9" fitToHeight="100" orientation="portrait" horizontalDpi="4294967293" verticalDpi="4294967293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rekapitulácia</vt:lpstr>
      <vt:lpstr>rozpočet</vt:lpstr>
      <vt:lpstr>rozpočet!Názvy_tlače</vt:lpstr>
      <vt:lpstr>rekapitulácia!Oblasť_tlače</vt:lpstr>
      <vt:lpstr>rozpočet!Oblasť_tlače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Chlebana</dc:creator>
  <cp:lastModifiedBy>Ján Halgaš</cp:lastModifiedBy>
  <cp:lastPrinted>2020-08-10T17:47:40Z</cp:lastPrinted>
  <dcterms:created xsi:type="dcterms:W3CDTF">2016-03-24T11:15:22Z</dcterms:created>
  <dcterms:modified xsi:type="dcterms:W3CDTF">2020-08-10T17:48:20Z</dcterms:modified>
</cp:coreProperties>
</file>